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_JIRKA\jirka\Sportovni_komise\KSD\26\Výsledky\"/>
    </mc:Choice>
  </mc:AlternateContent>
  <xr:revisionPtr revIDLastSave="0" documentId="13_ncr:1_{2ECA31A1-CBD1-4452-A987-2289A89079AD}" xr6:coauthVersionLast="47" xr6:coauthVersionMax="47" xr10:uidLastSave="{00000000-0000-0000-0000-000000000000}"/>
  <bookViews>
    <workbookView xWindow="-108" yWindow="-108" windowWidth="23256" windowHeight="12456" activeTab="4" xr2:uid="{00000000-000D-0000-FFFF-FFFF00000000}"/>
  </bookViews>
  <sheets>
    <sheet name="Týmy" sheetId="1" r:id="rId1"/>
    <sheet name="1.-2.třída" sheetId="6" r:id="rId2"/>
    <sheet name="3.-4.třída" sheetId="8" r:id="rId3"/>
    <sheet name="5.-6.třída" sheetId="10" r:id="rId4"/>
    <sheet name="7.-9.třída" sheetId="9" r:id="rId5"/>
  </sheets>
  <definedNames>
    <definedName name="_xlnm.Print_Area" localSheetId="1">'1.-2.třída'!$B$2:$C$29</definedName>
    <definedName name="_xlnm.Print_Area" localSheetId="2">'3.-4.třída'!$E$1:$AA$83</definedName>
    <definedName name="_xlnm.Print_Area" localSheetId="3">'5.-6.třída'!$AC$2:$BB$14</definedName>
    <definedName name="_xlnm.Print_Area" localSheetId="4">'7.-9.třída'!$F$39:$P$64</definedName>
    <definedName name="_xlnm.Print_Area" localSheetId="0">Týmy!$H$26:$AJ$61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15" i="6" l="1"/>
  <c r="AW266" i="9"/>
  <c r="AU266" i="9"/>
  <c r="AT266" i="9"/>
  <c r="AS266" i="9"/>
  <c r="AR266" i="9"/>
  <c r="BD265" i="9" s="1"/>
  <c r="CP265" i="9"/>
  <c r="AX265" i="9"/>
  <c r="CC267" i="9" s="1"/>
  <c r="BB271" i="9" s="1"/>
  <c r="AW265" i="9"/>
  <c r="AV265" i="9"/>
  <c r="BG267" i="9" s="1"/>
  <c r="BB269" i="9" s="1"/>
  <c r="AU265" i="9"/>
  <c r="BF264" i="9" s="1"/>
  <c r="AT265" i="9"/>
  <c r="AR265" i="9"/>
  <c r="BA265" i="9" s="1"/>
  <c r="CC258" i="9"/>
  <c r="BB262" i="9" s="1"/>
  <c r="BG258" i="9"/>
  <c r="BB260" i="9" s="1"/>
  <c r="AW257" i="9"/>
  <c r="AU257" i="9"/>
  <c r="AT257" i="9"/>
  <c r="AS257" i="9"/>
  <c r="AR257" i="9"/>
  <c r="BD256" i="9" s="1"/>
  <c r="CP256" i="9"/>
  <c r="BA256" i="9"/>
  <c r="AX256" i="9"/>
  <c r="AW256" i="9"/>
  <c r="AV256" i="9"/>
  <c r="AU256" i="9"/>
  <c r="AT256" i="9"/>
  <c r="AR256" i="9"/>
  <c r="BF255" i="9"/>
  <c r="CC249" i="9"/>
  <c r="BB253" i="9" s="1"/>
  <c r="BG249" i="9"/>
  <c r="BB251" i="9" s="1"/>
  <c r="AW248" i="9"/>
  <c r="AU248" i="9"/>
  <c r="AT248" i="9"/>
  <c r="AS248" i="9"/>
  <c r="AR248" i="9"/>
  <c r="BD247" i="9" s="1"/>
  <c r="CP247" i="9"/>
  <c r="AX247" i="9"/>
  <c r="AW247" i="9"/>
  <c r="AV247" i="9"/>
  <c r="AU247" i="9"/>
  <c r="BF246" i="9" s="1"/>
  <c r="AT247" i="9"/>
  <c r="AR247" i="9"/>
  <c r="BA247" i="9" s="1"/>
  <c r="BB244" i="9"/>
  <c r="CC240" i="9"/>
  <c r="BG240" i="9"/>
  <c r="BB242" i="9" s="1"/>
  <c r="AW239" i="9"/>
  <c r="AU239" i="9"/>
  <c r="AT239" i="9"/>
  <c r="CP238" i="9" s="1"/>
  <c r="AS239" i="9"/>
  <c r="AR239" i="9"/>
  <c r="BD238" i="9"/>
  <c r="BA238" i="9"/>
  <c r="AX238" i="9"/>
  <c r="AW238" i="9"/>
  <c r="AV238" i="9"/>
  <c r="AU238" i="9"/>
  <c r="AT238" i="9"/>
  <c r="AR238" i="9"/>
  <c r="BF237" i="9"/>
  <c r="BB233" i="9"/>
  <c r="AW230" i="9"/>
  <c r="AU230" i="9"/>
  <c r="AT230" i="9"/>
  <c r="AS230" i="9"/>
  <c r="AR230" i="9"/>
  <c r="CP229" i="9"/>
  <c r="BD229" i="9"/>
  <c r="AX229" i="9"/>
  <c r="CC231" i="9" s="1"/>
  <c r="BB235" i="9" s="1"/>
  <c r="AW229" i="9"/>
  <c r="AV229" i="9"/>
  <c r="BG231" i="9" s="1"/>
  <c r="AU229" i="9"/>
  <c r="AT229" i="9"/>
  <c r="AR229" i="9"/>
  <c r="BA229" i="9" s="1"/>
  <c r="BF228" i="9"/>
  <c r="BG222" i="9"/>
  <c r="BB224" i="9" s="1"/>
  <c r="AW221" i="9"/>
  <c r="AU221" i="9"/>
  <c r="AT221" i="9"/>
  <c r="CP220" i="9" s="1"/>
  <c r="AS221" i="9"/>
  <c r="AR221" i="9"/>
  <c r="BD220" i="9"/>
  <c r="AX220" i="9"/>
  <c r="CC222" i="9" s="1"/>
  <c r="BB226" i="9" s="1"/>
  <c r="AW220" i="9"/>
  <c r="AV220" i="9"/>
  <c r="AU220" i="9"/>
  <c r="AT220" i="9"/>
  <c r="AS220" i="9"/>
  <c r="BT220" i="9" s="1"/>
  <c r="AR220" i="9"/>
  <c r="BA220" i="9" s="1"/>
  <c r="BF219" i="9"/>
  <c r="BB217" i="9"/>
  <c r="AW212" i="9"/>
  <c r="AU212" i="9"/>
  <c r="AT212" i="9"/>
  <c r="CP211" i="9" s="1"/>
  <c r="AS212" i="9"/>
  <c r="AR212" i="9"/>
  <c r="BD211" i="9"/>
  <c r="BA211" i="9"/>
  <c r="AX211" i="9"/>
  <c r="CC213" i="9" s="1"/>
  <c r="AW211" i="9"/>
  <c r="AV211" i="9"/>
  <c r="BG213" i="9" s="1"/>
  <c r="BB215" i="9" s="1"/>
  <c r="AU211" i="9"/>
  <c r="AT211" i="9"/>
  <c r="AR211" i="9"/>
  <c r="BF210" i="9"/>
  <c r="AW203" i="9"/>
  <c r="AU203" i="9"/>
  <c r="AT203" i="9"/>
  <c r="CP202" i="9" s="1"/>
  <c r="AS203" i="9"/>
  <c r="AR203" i="9"/>
  <c r="BD202" i="9" s="1"/>
  <c r="AX202" i="9"/>
  <c r="CC204" i="9" s="1"/>
  <c r="BB208" i="9" s="1"/>
  <c r="AW202" i="9"/>
  <c r="AV202" i="9"/>
  <c r="BG204" i="9" s="1"/>
  <c r="BB206" i="9" s="1"/>
  <c r="AU202" i="9"/>
  <c r="BF201" i="9" s="1"/>
  <c r="AT202" i="9"/>
  <c r="AS202" i="9"/>
  <c r="BT202" i="9" s="1"/>
  <c r="AR202" i="9"/>
  <c r="BA202" i="9" s="1"/>
  <c r="BG195" i="9"/>
  <c r="BB197" i="9" s="1"/>
  <c r="AW194" i="9"/>
  <c r="AU194" i="9"/>
  <c r="AT194" i="9"/>
  <c r="AS194" i="9"/>
  <c r="AR194" i="9"/>
  <c r="CP193" i="9"/>
  <c r="BD193" i="9"/>
  <c r="BA193" i="9"/>
  <c r="AX193" i="9"/>
  <c r="CC195" i="9" s="1"/>
  <c r="BB199" i="9" s="1"/>
  <c r="AW193" i="9"/>
  <c r="AV193" i="9"/>
  <c r="AU193" i="9"/>
  <c r="AT193" i="9"/>
  <c r="AS193" i="9"/>
  <c r="BT193" i="9" s="1"/>
  <c r="AR193" i="9"/>
  <c r="BF192" i="9"/>
  <c r="BB190" i="9"/>
  <c r="BB188" i="9"/>
  <c r="BG186" i="9"/>
  <c r="AW185" i="9"/>
  <c r="AU185" i="9"/>
  <c r="AT185" i="9"/>
  <c r="CP184" i="9" s="1"/>
  <c r="AS185" i="9"/>
  <c r="AR185" i="9"/>
  <c r="BD184" i="9"/>
  <c r="BA184" i="9"/>
  <c r="AX184" i="9"/>
  <c r="CC186" i="9" s="1"/>
  <c r="AW184" i="9"/>
  <c r="AV184" i="9"/>
  <c r="AU184" i="9"/>
  <c r="BF183" i="9" s="1"/>
  <c r="AT184" i="9"/>
  <c r="AR184" i="9"/>
  <c r="CC176" i="9"/>
  <c r="BB180" i="9" s="1"/>
  <c r="AW175" i="9"/>
  <c r="AU175" i="9"/>
  <c r="AT175" i="9"/>
  <c r="CP174" i="9" s="1"/>
  <c r="AS175" i="9"/>
  <c r="AR175" i="9"/>
  <c r="BD174" i="9"/>
  <c r="BA174" i="9"/>
  <c r="AX174" i="9"/>
  <c r="AW174" i="9"/>
  <c r="AV174" i="9"/>
  <c r="BG176" i="9" s="1"/>
  <c r="BB178" i="9" s="1"/>
  <c r="AU174" i="9"/>
  <c r="AT174" i="9"/>
  <c r="AS174" i="9"/>
  <c r="BT174" i="9" s="1"/>
  <c r="AR174" i="9"/>
  <c r="BF173" i="9"/>
  <c r="BB171" i="9"/>
  <c r="CC167" i="9"/>
  <c r="BG167" i="9"/>
  <c r="BB169" i="9" s="1"/>
  <c r="AW166" i="9"/>
  <c r="AU166" i="9"/>
  <c r="AT166" i="9"/>
  <c r="AS166" i="9"/>
  <c r="AR166" i="9"/>
  <c r="CP165" i="9"/>
  <c r="BD165" i="9"/>
  <c r="AX165" i="9"/>
  <c r="AW165" i="9"/>
  <c r="AV165" i="9"/>
  <c r="AU165" i="9"/>
  <c r="AT165" i="9"/>
  <c r="AS165" i="9"/>
  <c r="BT165" i="9" s="1"/>
  <c r="AR165" i="9"/>
  <c r="BA165" i="9" s="1"/>
  <c r="BF164" i="9"/>
  <c r="BB160" i="9"/>
  <c r="BG158" i="9"/>
  <c r="AW157" i="9"/>
  <c r="AU157" i="9"/>
  <c r="BL155" i="9" s="1"/>
  <c r="AT157" i="9"/>
  <c r="AS157" i="9"/>
  <c r="CP156" i="9"/>
  <c r="AX156" i="9"/>
  <c r="CC158" i="9" s="1"/>
  <c r="BB162" i="9" s="1"/>
  <c r="AW156" i="9"/>
  <c r="AV156" i="9"/>
  <c r="AU156" i="9"/>
  <c r="BF155" i="9" s="1"/>
  <c r="AT156" i="9"/>
  <c r="AR156" i="9"/>
  <c r="BA156" i="9" s="1"/>
  <c r="CC149" i="9"/>
  <c r="BB153" i="9" s="1"/>
  <c r="BG149" i="9"/>
  <c r="BB151" i="9" s="1"/>
  <c r="AW148" i="9"/>
  <c r="AU148" i="9"/>
  <c r="AT148" i="9"/>
  <c r="AS148" i="9"/>
  <c r="CP147" i="9"/>
  <c r="AX147" i="9"/>
  <c r="AW147" i="9"/>
  <c r="AV147" i="9"/>
  <c r="AU147" i="9"/>
  <c r="BF146" i="9" s="1"/>
  <c r="AT147" i="9"/>
  <c r="AR147" i="9"/>
  <c r="BA147" i="9" s="1"/>
  <c r="BL146" i="9"/>
  <c r="AW139" i="9"/>
  <c r="AU139" i="9"/>
  <c r="AT139" i="9"/>
  <c r="CP138" i="9" s="1"/>
  <c r="AS139" i="9"/>
  <c r="BA138" i="9"/>
  <c r="AX138" i="9"/>
  <c r="CC140" i="9" s="1"/>
  <c r="BB144" i="9" s="1"/>
  <c r="AW138" i="9"/>
  <c r="AV138" i="9"/>
  <c r="BG140" i="9" s="1"/>
  <c r="BB142" i="9" s="1"/>
  <c r="AU138" i="9"/>
  <c r="AT138" i="9"/>
  <c r="AR138" i="9"/>
  <c r="BL137" i="9"/>
  <c r="BF137" i="9"/>
  <c r="AW130" i="9"/>
  <c r="AU130" i="9"/>
  <c r="BL128" i="9" s="1"/>
  <c r="AT130" i="9"/>
  <c r="CP129" i="9" s="1"/>
  <c r="AS130" i="9"/>
  <c r="AX129" i="9"/>
  <c r="CC131" i="9" s="1"/>
  <c r="BB135" i="9" s="1"/>
  <c r="AW129" i="9"/>
  <c r="AV129" i="9"/>
  <c r="BG131" i="9" s="1"/>
  <c r="BB133" i="9" s="1"/>
  <c r="AU129" i="9"/>
  <c r="AT129" i="9"/>
  <c r="AR129" i="9"/>
  <c r="BA129" i="9" s="1"/>
  <c r="BF128" i="9"/>
  <c r="BB124" i="9"/>
  <c r="BG122" i="9"/>
  <c r="AW121" i="9"/>
  <c r="AU121" i="9"/>
  <c r="BL119" i="9" s="1"/>
  <c r="AT121" i="9"/>
  <c r="AS121" i="9"/>
  <c r="CP120" i="9"/>
  <c r="AX120" i="9"/>
  <c r="CC122" i="9" s="1"/>
  <c r="BB126" i="9" s="1"/>
  <c r="AW120" i="9"/>
  <c r="AV120" i="9"/>
  <c r="AU120" i="9"/>
  <c r="BF119" i="9" s="1"/>
  <c r="AT120" i="9"/>
  <c r="AR120" i="9"/>
  <c r="BA120" i="9" s="1"/>
  <c r="CC113" i="9"/>
  <c r="BB117" i="9" s="1"/>
  <c r="BG113" i="9"/>
  <c r="BB115" i="9" s="1"/>
  <c r="AW112" i="9"/>
  <c r="AU112" i="9"/>
  <c r="AT112" i="9"/>
  <c r="AS112" i="9"/>
  <c r="CP111" i="9"/>
  <c r="AX111" i="9"/>
  <c r="AW111" i="9"/>
  <c r="AV111" i="9"/>
  <c r="AU111" i="9"/>
  <c r="BF110" i="9" s="1"/>
  <c r="AT111" i="9"/>
  <c r="AR111" i="9"/>
  <c r="BA111" i="9" s="1"/>
  <c r="BL110" i="9"/>
  <c r="CC104" i="9"/>
  <c r="BB108" i="9" s="1"/>
  <c r="AW103" i="9"/>
  <c r="AU103" i="9"/>
  <c r="BL101" i="9" s="1"/>
  <c r="AT103" i="9"/>
  <c r="AS103" i="9"/>
  <c r="CP102" i="9"/>
  <c r="BA102" i="9"/>
  <c r="AX102" i="9"/>
  <c r="AW102" i="9"/>
  <c r="AV102" i="9"/>
  <c r="BG104" i="9" s="1"/>
  <c r="BB106" i="9" s="1"/>
  <c r="AU102" i="9"/>
  <c r="AT102" i="9"/>
  <c r="AR102" i="9"/>
  <c r="BF101" i="9"/>
  <c r="CC95" i="9"/>
  <c r="BB99" i="9" s="1"/>
  <c r="AW94" i="9"/>
  <c r="AU94" i="9"/>
  <c r="AT94" i="9"/>
  <c r="CP93" i="9" s="1"/>
  <c r="AS94" i="9"/>
  <c r="BA93" i="9"/>
  <c r="AX93" i="9"/>
  <c r="AW93" i="9"/>
  <c r="AV93" i="9"/>
  <c r="BG95" i="9" s="1"/>
  <c r="BB97" i="9" s="1"/>
  <c r="AU93" i="9"/>
  <c r="AT93" i="9"/>
  <c r="AR93" i="9"/>
  <c r="BL92" i="9"/>
  <c r="BF92" i="9"/>
  <c r="BB87" i="9"/>
  <c r="BG85" i="9"/>
  <c r="AW84" i="9"/>
  <c r="AU84" i="9"/>
  <c r="BL82" i="9" s="1"/>
  <c r="AT84" i="9"/>
  <c r="AS84" i="9"/>
  <c r="CP83" i="9"/>
  <c r="AX83" i="9"/>
  <c r="CC85" i="9" s="1"/>
  <c r="BB89" i="9" s="1"/>
  <c r="AW83" i="9"/>
  <c r="AV83" i="9"/>
  <c r="AU83" i="9"/>
  <c r="AT83" i="9"/>
  <c r="AR83" i="9"/>
  <c r="BA83" i="9" s="1"/>
  <c r="BF82" i="9"/>
  <c r="CC76" i="9"/>
  <c r="BB80" i="9" s="1"/>
  <c r="AW75" i="9"/>
  <c r="AU75" i="9"/>
  <c r="AT75" i="9"/>
  <c r="CP74" i="9" s="1"/>
  <c r="AS75" i="9"/>
  <c r="AX74" i="9"/>
  <c r="AW74" i="9"/>
  <c r="AV74" i="9"/>
  <c r="BG76" i="9" s="1"/>
  <c r="AU74" i="9"/>
  <c r="BF73" i="9" s="1"/>
  <c r="AT74" i="9"/>
  <c r="AR74" i="9"/>
  <c r="BA74" i="9" s="1"/>
  <c r="BL73" i="9"/>
  <c r="BG67" i="9"/>
  <c r="BB69" i="9" s="1"/>
  <c r="AW66" i="9"/>
  <c r="AU66" i="9"/>
  <c r="AT66" i="9"/>
  <c r="AS66" i="9"/>
  <c r="CP65" i="9"/>
  <c r="BA65" i="9"/>
  <c r="AX65" i="9"/>
  <c r="CC67" i="9" s="1"/>
  <c r="AW65" i="9"/>
  <c r="AV65" i="9"/>
  <c r="AU65" i="9"/>
  <c r="AT65" i="9"/>
  <c r="AR65" i="9"/>
  <c r="BL64" i="9"/>
  <c r="BF64" i="9"/>
  <c r="BB62" i="9"/>
  <c r="CC58" i="9"/>
  <c r="AW57" i="9"/>
  <c r="AU57" i="9"/>
  <c r="AT57" i="9"/>
  <c r="AS57" i="9"/>
  <c r="CP56" i="9"/>
  <c r="AX56" i="9"/>
  <c r="AW56" i="9"/>
  <c r="AV56" i="9"/>
  <c r="BG58" i="9" s="1"/>
  <c r="BB60" i="9" s="1"/>
  <c r="AU56" i="9"/>
  <c r="BF55" i="9" s="1"/>
  <c r="AT56" i="9"/>
  <c r="AR56" i="9"/>
  <c r="BA56" i="9" s="1"/>
  <c r="BL55" i="9"/>
  <c r="G55" i="9"/>
  <c r="AS229" i="9" s="1"/>
  <c r="BT229" i="9" s="1"/>
  <c r="G51" i="9"/>
  <c r="AS211" i="9" s="1"/>
  <c r="BT211" i="9" s="1"/>
  <c r="C50" i="9"/>
  <c r="G49" i="9"/>
  <c r="C49" i="9"/>
  <c r="AW48" i="9"/>
  <c r="AU48" i="9"/>
  <c r="AT48" i="9"/>
  <c r="CP47" i="9" s="1"/>
  <c r="AS48" i="9"/>
  <c r="C48" i="9"/>
  <c r="AX47" i="9"/>
  <c r="CC49" i="9" s="1"/>
  <c r="BB53" i="9" s="1"/>
  <c r="AW47" i="9"/>
  <c r="AV47" i="9"/>
  <c r="BG49" i="9" s="1"/>
  <c r="BB51" i="9" s="1"/>
  <c r="AU47" i="9"/>
  <c r="AT47" i="9"/>
  <c r="AR47" i="9"/>
  <c r="BA47" i="9" s="1"/>
  <c r="C47" i="9"/>
  <c r="BL46" i="9"/>
  <c r="BF46" i="9"/>
  <c r="G42" i="9"/>
  <c r="G44" i="9" s="1"/>
  <c r="AS184" i="9" s="1"/>
  <c r="BT184" i="9" s="1"/>
  <c r="CC40" i="9"/>
  <c r="BB44" i="9" s="1"/>
  <c r="AW39" i="9"/>
  <c r="AU39" i="9"/>
  <c r="AT39" i="9"/>
  <c r="CP38" i="9" s="1"/>
  <c r="AS39" i="9"/>
  <c r="AR39" i="9"/>
  <c r="BD38" i="9" s="1"/>
  <c r="AP39" i="9"/>
  <c r="Z39" i="9"/>
  <c r="Y39" i="9"/>
  <c r="S39" i="9"/>
  <c r="AC32" i="9" s="1"/>
  <c r="BA38" i="9"/>
  <c r="AX38" i="9"/>
  <c r="AW38" i="9"/>
  <c r="AV38" i="9"/>
  <c r="BG40" i="9" s="1"/>
  <c r="AU38" i="9"/>
  <c r="BF37" i="9" s="1"/>
  <c r="AT38" i="9"/>
  <c r="AR38" i="9"/>
  <c r="BL37" i="9"/>
  <c r="AO37" i="9"/>
  <c r="AE37" i="9"/>
  <c r="AC37" i="9"/>
  <c r="AP37" i="9" s="1"/>
  <c r="T37" i="9"/>
  <c r="S37" i="9"/>
  <c r="L37" i="9"/>
  <c r="AX157" i="9" s="1"/>
  <c r="CE158" i="9" s="1"/>
  <c r="J37" i="9"/>
  <c r="AV157" i="9" s="1"/>
  <c r="BI158" i="9" s="1"/>
  <c r="AN35" i="9"/>
  <c r="AE35" i="9"/>
  <c r="W39" i="9" s="1"/>
  <c r="AN39" i="9" s="1"/>
  <c r="AC35" i="9"/>
  <c r="AB35" i="9"/>
  <c r="W37" i="9" s="1"/>
  <c r="Z35" i="9"/>
  <c r="Y37" i="9" s="1"/>
  <c r="T35" i="9"/>
  <c r="AF35" i="9" s="1"/>
  <c r="S35" i="9"/>
  <c r="W32" i="9" s="1"/>
  <c r="L35" i="9"/>
  <c r="AX148" i="9" s="1"/>
  <c r="CE149" i="9" s="1"/>
  <c r="J35" i="9"/>
  <c r="AV148" i="9" s="1"/>
  <c r="BI149" i="9" s="1"/>
  <c r="BB33" i="9"/>
  <c r="AO33" i="9"/>
  <c r="AM33" i="9"/>
  <c r="AF33" i="9"/>
  <c r="AE33" i="9"/>
  <c r="AP33" i="9" s="1"/>
  <c r="AC33" i="9"/>
  <c r="V39" i="9" s="1"/>
  <c r="AB33" i="9"/>
  <c r="AH33" i="9" s="1"/>
  <c r="Z33" i="9"/>
  <c r="V37" i="9" s="1"/>
  <c r="AH37" i="9" s="1"/>
  <c r="Y33" i="9"/>
  <c r="W33" i="9"/>
  <c r="V35" i="9" s="1"/>
  <c r="S33" i="9"/>
  <c r="T32" i="9" s="1"/>
  <c r="L33" i="9"/>
  <c r="AX139" i="9" s="1"/>
  <c r="CE140" i="9" s="1"/>
  <c r="J33" i="9"/>
  <c r="AV139" i="9" s="1"/>
  <c r="Z32" i="9"/>
  <c r="CC31" i="9"/>
  <c r="BB35" i="9" s="1"/>
  <c r="BG31" i="9"/>
  <c r="AC31" i="9"/>
  <c r="Z31" i="9"/>
  <c r="W31" i="9"/>
  <c r="T31" i="9"/>
  <c r="L31" i="9"/>
  <c r="AX130" i="9" s="1"/>
  <c r="J31" i="9"/>
  <c r="AV130" i="9" s="1"/>
  <c r="BI131" i="9" s="1"/>
  <c r="AW30" i="9"/>
  <c r="AU30" i="9"/>
  <c r="AT30" i="9"/>
  <c r="AS30" i="9"/>
  <c r="CP29" i="9"/>
  <c r="AX29" i="9"/>
  <c r="AW29" i="9"/>
  <c r="AV29" i="9"/>
  <c r="AU29" i="9"/>
  <c r="BF28" i="9" s="1"/>
  <c r="AT29" i="9"/>
  <c r="AR29" i="9"/>
  <c r="BA29" i="9" s="1"/>
  <c r="L29" i="9"/>
  <c r="AX121" i="9" s="1"/>
  <c r="CE122" i="9" s="1"/>
  <c r="J29" i="9"/>
  <c r="AV121" i="9" s="1"/>
  <c r="BI122" i="9" s="1"/>
  <c r="BL28" i="9"/>
  <c r="AP28" i="9"/>
  <c r="Z28" i="9"/>
  <c r="AO28" i="9" s="1"/>
  <c r="W28" i="9"/>
  <c r="S28" i="9"/>
  <c r="AC21" i="9" s="1"/>
  <c r="L27" i="9"/>
  <c r="AX112" i="9" s="1"/>
  <c r="CE113" i="9" s="1"/>
  <c r="J27" i="9"/>
  <c r="AV112" i="9" s="1"/>
  <c r="BI113" i="9" s="1"/>
  <c r="AO26" i="9"/>
  <c r="AE26" i="9"/>
  <c r="AC26" i="9"/>
  <c r="AB28" i="9" s="1"/>
  <c r="S26" i="9"/>
  <c r="Z21" i="9" s="1"/>
  <c r="L25" i="9"/>
  <c r="AX103" i="9" s="1"/>
  <c r="CE104" i="9" s="1"/>
  <c r="J25" i="9"/>
  <c r="AV103" i="9" s="1"/>
  <c r="BI104" i="9" s="1"/>
  <c r="AN24" i="9"/>
  <c r="AE24" i="9"/>
  <c r="AC24" i="9"/>
  <c r="Y28" i="9" s="1"/>
  <c r="AN28" i="9" s="1"/>
  <c r="AB24" i="9"/>
  <c r="W26" i="9" s="1"/>
  <c r="Z24" i="9"/>
  <c r="AO24" i="9" s="1"/>
  <c r="T24" i="9"/>
  <c r="AF24" i="9" s="1"/>
  <c r="S24" i="9"/>
  <c r="W21" i="9" s="1"/>
  <c r="L23" i="9"/>
  <c r="AX94" i="9" s="1"/>
  <c r="CE95" i="9" s="1"/>
  <c r="J23" i="9"/>
  <c r="AV94" i="9" s="1"/>
  <c r="BI95" i="9" s="1"/>
  <c r="CC22" i="9"/>
  <c r="BB26" i="9" s="1"/>
  <c r="AM22" i="9"/>
  <c r="AE22" i="9"/>
  <c r="T28" i="9" s="1"/>
  <c r="AC22" i="9"/>
  <c r="V28" i="9" s="1"/>
  <c r="AB22" i="9"/>
  <c r="T26" i="9" s="1"/>
  <c r="Z22" i="9"/>
  <c r="AO22" i="9" s="1"/>
  <c r="Y22" i="9"/>
  <c r="W22" i="9"/>
  <c r="V24" i="9" s="1"/>
  <c r="S22" i="9"/>
  <c r="T21" i="9" s="1"/>
  <c r="AW21" i="9"/>
  <c r="AU21" i="9"/>
  <c r="BL19" i="9" s="1"/>
  <c r="AT21" i="9"/>
  <c r="CP20" i="9" s="1"/>
  <c r="AS21" i="9"/>
  <c r="AR21" i="9"/>
  <c r="L21" i="9"/>
  <c r="AX84" i="9" s="1"/>
  <c r="CE85" i="9" s="1"/>
  <c r="J21" i="9"/>
  <c r="AV84" i="9" s="1"/>
  <c r="BI85" i="9" s="1"/>
  <c r="F21" i="9"/>
  <c r="F27" i="9" s="1"/>
  <c r="BD20" i="9"/>
  <c r="AX20" i="9"/>
  <c r="AW20" i="9"/>
  <c r="AV20" i="9"/>
  <c r="BG22" i="9" s="1"/>
  <c r="BB24" i="9" s="1"/>
  <c r="AU20" i="9"/>
  <c r="AT20" i="9"/>
  <c r="AR20" i="9"/>
  <c r="BA20" i="9" s="1"/>
  <c r="AC20" i="9"/>
  <c r="Z20" i="9"/>
  <c r="W20" i="9"/>
  <c r="T20" i="9"/>
  <c r="BF19" i="9"/>
  <c r="L19" i="9"/>
  <c r="AX75" i="9" s="1"/>
  <c r="CE76" i="9" s="1"/>
  <c r="J19" i="9"/>
  <c r="AV75" i="9" s="1"/>
  <c r="AO17" i="9"/>
  <c r="V17" i="9"/>
  <c r="AH17" i="9" s="1"/>
  <c r="S17" i="9"/>
  <c r="Z12" i="9" s="1"/>
  <c r="L17" i="9"/>
  <c r="AX66" i="9" s="1"/>
  <c r="J17" i="9"/>
  <c r="AV66" i="9" s="1"/>
  <c r="BI67" i="9" s="1"/>
  <c r="AN15" i="9"/>
  <c r="AB15" i="9"/>
  <c r="W17" i="9" s="1"/>
  <c r="Z15" i="9"/>
  <c r="Y17" i="9" s="1"/>
  <c r="V15" i="9"/>
  <c r="AH15" i="9" s="1"/>
  <c r="T15" i="9"/>
  <c r="S15" i="9"/>
  <c r="W12" i="9" s="1"/>
  <c r="L15" i="9"/>
  <c r="AX57" i="9" s="1"/>
  <c r="CE58" i="9" s="1"/>
  <c r="J15" i="9"/>
  <c r="AV57" i="9" s="1"/>
  <c r="AN13" i="9"/>
  <c r="AM13" i="9"/>
  <c r="AB13" i="9"/>
  <c r="AH13" i="9" s="1"/>
  <c r="Z13" i="9"/>
  <c r="Y13" i="9"/>
  <c r="W13" i="9"/>
  <c r="AF13" i="9" s="1"/>
  <c r="AI13" i="9" s="1"/>
  <c r="S13" i="9"/>
  <c r="T12" i="9" s="1"/>
  <c r="L13" i="9"/>
  <c r="AX48" i="9" s="1"/>
  <c r="J13" i="9"/>
  <c r="AV48" i="9" s="1"/>
  <c r="F13" i="9"/>
  <c r="AR48" i="9" s="1"/>
  <c r="BD47" i="9" s="1"/>
  <c r="AW12" i="9"/>
  <c r="AU12" i="9"/>
  <c r="AT12" i="9"/>
  <c r="AS12" i="9"/>
  <c r="AR12" i="9"/>
  <c r="BD11" i="9" s="1"/>
  <c r="CP11" i="9"/>
  <c r="BA11" i="9"/>
  <c r="AX11" i="9"/>
  <c r="CC13" i="9" s="1"/>
  <c r="BB17" i="9" s="1"/>
  <c r="AW11" i="9"/>
  <c r="AV11" i="9"/>
  <c r="BG13" i="9" s="1"/>
  <c r="BB15" i="9" s="1"/>
  <c r="AU11" i="9"/>
  <c r="AT11" i="9"/>
  <c r="AR11" i="9"/>
  <c r="Z11" i="9"/>
  <c r="W11" i="9"/>
  <c r="T11" i="9"/>
  <c r="L11" i="9"/>
  <c r="AX39" i="9" s="1"/>
  <c r="CE40" i="9" s="1"/>
  <c r="J11" i="9"/>
  <c r="AV39" i="9" s="1"/>
  <c r="F11" i="9"/>
  <c r="F17" i="9" s="1"/>
  <c r="BL10" i="9"/>
  <c r="BF10" i="9"/>
  <c r="L9" i="9"/>
  <c r="AX30" i="9" s="1"/>
  <c r="CE31" i="9" s="1"/>
  <c r="J9" i="9"/>
  <c r="AV30" i="9" s="1"/>
  <c r="BI31" i="9" s="1"/>
  <c r="F9" i="9"/>
  <c r="F15" i="9" s="1"/>
  <c r="AR57" i="9" s="1"/>
  <c r="BD56" i="9" s="1"/>
  <c r="AO8" i="9"/>
  <c r="W8" i="9"/>
  <c r="T8" i="9"/>
  <c r="S8" i="9"/>
  <c r="Z3" i="9" s="1"/>
  <c r="L7" i="9"/>
  <c r="AX21" i="9" s="1"/>
  <c r="CE22" i="9" s="1"/>
  <c r="J7" i="9"/>
  <c r="AV21" i="9" s="1"/>
  <c r="AN6" i="9"/>
  <c r="AB6" i="9"/>
  <c r="Z6" i="9"/>
  <c r="AF6" i="9" s="1"/>
  <c r="AI6" i="9" s="1"/>
  <c r="T6" i="9"/>
  <c r="AM6" i="9" s="1"/>
  <c r="S6" i="9"/>
  <c r="W3" i="9" s="1"/>
  <c r="L5" i="9"/>
  <c r="AX12" i="9" s="1"/>
  <c r="CE13" i="9" s="1"/>
  <c r="J5" i="9"/>
  <c r="AV12" i="9" s="1"/>
  <c r="CC4" i="9"/>
  <c r="BB8" i="9" s="1"/>
  <c r="BG4" i="9"/>
  <c r="BB6" i="9" s="1"/>
  <c r="AM4" i="9"/>
  <c r="AH4" i="9"/>
  <c r="AB4" i="9"/>
  <c r="Z4" i="9"/>
  <c r="V8" i="9" s="1"/>
  <c r="Y4" i="9"/>
  <c r="W4" i="9"/>
  <c r="V6" i="9" s="1"/>
  <c r="AH6" i="9" s="1"/>
  <c r="S4" i="9"/>
  <c r="T3" i="9" s="1"/>
  <c r="G4" i="9"/>
  <c r="AS11" i="9" s="1"/>
  <c r="BT11" i="9" s="1"/>
  <c r="AW3" i="9"/>
  <c r="AU3" i="9"/>
  <c r="BL1" i="9" s="1"/>
  <c r="AT3" i="9"/>
  <c r="AS3" i="9"/>
  <c r="AR3" i="9"/>
  <c r="L3" i="9"/>
  <c r="AX3" i="9" s="1"/>
  <c r="CE4" i="9" s="1"/>
  <c r="J3" i="9"/>
  <c r="AV3" i="9" s="1"/>
  <c r="BI4" i="9" s="1"/>
  <c r="CP2" i="9"/>
  <c r="BD2" i="9"/>
  <c r="BA2" i="9"/>
  <c r="AX2" i="9"/>
  <c r="AW2" i="9"/>
  <c r="AV2" i="9"/>
  <c r="AU2" i="9"/>
  <c r="AT2" i="9"/>
  <c r="AS2" i="9"/>
  <c r="BT2" i="9" s="1"/>
  <c r="AR2" i="9"/>
  <c r="Z2" i="9"/>
  <c r="W2" i="9"/>
  <c r="T2" i="9"/>
  <c r="BF1" i="9"/>
  <c r="AV61" i="8"/>
  <c r="AP27" i="8"/>
  <c r="AN27" i="8"/>
  <c r="AM29" i="8" s="1"/>
  <c r="AP61" i="8"/>
  <c r="AN61" i="8"/>
  <c r="AM7" i="8"/>
  <c r="AK7" i="8"/>
  <c r="AM43" i="8"/>
  <c r="AH45" i="8" s="1"/>
  <c r="AK43" i="8"/>
  <c r="AJ23" i="8"/>
  <c r="AH23" i="8"/>
  <c r="AJ57" i="8"/>
  <c r="AE59" i="8" s="1"/>
  <c r="AH57" i="8"/>
  <c r="AY5" i="8"/>
  <c r="AW5" i="8"/>
  <c r="AV49" i="8"/>
  <c r="AT49" i="8"/>
  <c r="AY33" i="8"/>
  <c r="AW33" i="8"/>
  <c r="AY67" i="8"/>
  <c r="AW67" i="8"/>
  <c r="AV69" i="8" s="1"/>
  <c r="AV13" i="8"/>
  <c r="AT13" i="8"/>
  <c r="AS11" i="8"/>
  <c r="AN13" i="8" s="1"/>
  <c r="AQ11" i="8"/>
  <c r="AS29" i="8"/>
  <c r="AN31" i="8" s="1"/>
  <c r="AQ29" i="8"/>
  <c r="AP31" i="8" s="1"/>
  <c r="AS25" i="8"/>
  <c r="AH31" i="8" s="1"/>
  <c r="AQ25" i="8"/>
  <c r="AS59" i="8"/>
  <c r="AQ59" i="8"/>
  <c r="AP5" i="8"/>
  <c r="AE11" i="8" s="1"/>
  <c r="AN5" i="8"/>
  <c r="AV47" i="8"/>
  <c r="AN51" i="8" s="1"/>
  <c r="AT47" i="8"/>
  <c r="AY27" i="8"/>
  <c r="AK35" i="8" s="1"/>
  <c r="AW27" i="8"/>
  <c r="AY61" i="8"/>
  <c r="AW61" i="8"/>
  <c r="AM69" i="8" s="1"/>
  <c r="AV7" i="8"/>
  <c r="AH15" i="8" s="1"/>
  <c r="AT7" i="8"/>
  <c r="AP43" i="8"/>
  <c r="AN43" i="8"/>
  <c r="AS23" i="8"/>
  <c r="AQ23" i="8"/>
  <c r="AS57" i="8"/>
  <c r="AE65" i="8" s="1"/>
  <c r="AQ57" i="8"/>
  <c r="AG65" i="8" s="1"/>
  <c r="AY11" i="8"/>
  <c r="AN17" i="8" s="1"/>
  <c r="AW11" i="8"/>
  <c r="AY7" i="8"/>
  <c r="AW7" i="8"/>
  <c r="AV27" i="8"/>
  <c r="AT27" i="8"/>
  <c r="AV23" i="8"/>
  <c r="AT23" i="8"/>
  <c r="AG33" i="8" s="1"/>
  <c r="AV57" i="8"/>
  <c r="AE67" i="8" s="1"/>
  <c r="AT57" i="8"/>
  <c r="AG67" i="8" s="1"/>
  <c r="AY13" i="8"/>
  <c r="AW13" i="8"/>
  <c r="AS41" i="8"/>
  <c r="AE49" i="8" s="1"/>
  <c r="AQ41" i="8"/>
  <c r="AV29" i="8"/>
  <c r="AT29" i="8"/>
  <c r="AP33" i="8" s="1"/>
  <c r="AV63" i="8"/>
  <c r="AN67" i="8" s="1"/>
  <c r="AT63" i="8"/>
  <c r="AP67" i="8" s="1"/>
  <c r="AS9" i="8"/>
  <c r="AQ9" i="8"/>
  <c r="AM41" i="8"/>
  <c r="AK41" i="8"/>
  <c r="AP25" i="8"/>
  <c r="AH29" i="8" s="1"/>
  <c r="AN25" i="8"/>
  <c r="AP59" i="8"/>
  <c r="AH63" i="8" s="1"/>
  <c r="AN59" i="8"/>
  <c r="AM5" i="8"/>
  <c r="AK5" i="8"/>
  <c r="AV9" i="8"/>
  <c r="AT9" i="8"/>
  <c r="AY25" i="8"/>
  <c r="AW25" i="8"/>
  <c r="AP9" i="8"/>
  <c r="AN9" i="8"/>
  <c r="AP45" i="8"/>
  <c r="AN45" i="8"/>
  <c r="AM25" i="8"/>
  <c r="AH27" i="8" s="1"/>
  <c r="AK25" i="8"/>
  <c r="AM59" i="8"/>
  <c r="AK59" i="8"/>
  <c r="AJ61" i="8" s="1"/>
  <c r="AJ5" i="8"/>
  <c r="AH5" i="8"/>
  <c r="AV43" i="8"/>
  <c r="AT43" i="8"/>
  <c r="AY23" i="8"/>
  <c r="AW23" i="8"/>
  <c r="AY57" i="8"/>
  <c r="AW57" i="8"/>
  <c r="AY15" i="8"/>
  <c r="AT17" i="8" s="1"/>
  <c r="AW15" i="8"/>
  <c r="AS47" i="8"/>
  <c r="AQ47" i="8"/>
  <c r="AV31" i="8"/>
  <c r="AQ33" i="8" s="1"/>
  <c r="AT31" i="8"/>
  <c r="AV65" i="8"/>
  <c r="AT65" i="8"/>
  <c r="AS67" i="8" s="1"/>
  <c r="AS63" i="8"/>
  <c r="AQ63" i="8"/>
  <c r="AP65" i="8" s="1"/>
  <c r="AS7" i="8"/>
  <c r="AQ7" i="8"/>
  <c r="AS43" i="8"/>
  <c r="AH49" i="8" s="1"/>
  <c r="AQ43" i="8"/>
  <c r="AP23" i="8"/>
  <c r="AN23" i="8"/>
  <c r="AP57" i="8"/>
  <c r="AN57" i="8"/>
  <c r="AY9" i="8"/>
  <c r="AW9" i="8"/>
  <c r="AS45" i="8"/>
  <c r="AQ45" i="8"/>
  <c r="AV25" i="8"/>
  <c r="AT25" i="8"/>
  <c r="AJ33" i="8" s="1"/>
  <c r="AV59" i="8"/>
  <c r="AH67" i="8" s="1"/>
  <c r="AT59" i="8"/>
  <c r="AS5" i="8"/>
  <c r="AQ5" i="8"/>
  <c r="AV45" i="8"/>
  <c r="AT45" i="8"/>
  <c r="AY29" i="8"/>
  <c r="AN35" i="8" s="1"/>
  <c r="AW29" i="8"/>
  <c r="AP35" i="8" s="1"/>
  <c r="AY63" i="8"/>
  <c r="AN69" i="8" s="1"/>
  <c r="AW63" i="8"/>
  <c r="AT61" i="8"/>
  <c r="AV5" i="8"/>
  <c r="AE15" i="8" s="1"/>
  <c r="AT5" i="8"/>
  <c r="AG15" i="8" s="1"/>
  <c r="AV41" i="8"/>
  <c r="AT41" i="8"/>
  <c r="AG51" i="8" s="1"/>
  <c r="AY31" i="8"/>
  <c r="AQ35" i="8" s="1"/>
  <c r="AW31" i="8"/>
  <c r="AY65" i="8"/>
  <c r="AW65" i="8"/>
  <c r="AV11" i="8"/>
  <c r="AT11" i="8"/>
  <c r="AP41" i="8"/>
  <c r="AN41" i="8"/>
  <c r="AG47" i="8" s="1"/>
  <c r="AS27" i="8"/>
  <c r="AK31" i="8" s="1"/>
  <c r="AQ27" i="8"/>
  <c r="AM31" i="8" s="1"/>
  <c r="AS61" i="8"/>
  <c r="AQ61" i="8"/>
  <c r="AM65" i="8" s="1"/>
  <c r="AP7" i="8"/>
  <c r="AN7" i="8"/>
  <c r="AJ41" i="8"/>
  <c r="AH41" i="8"/>
  <c r="AM23" i="8"/>
  <c r="AK23" i="8"/>
  <c r="AM57" i="8"/>
  <c r="AK57" i="8"/>
  <c r="AG61" i="8" s="1"/>
  <c r="AY59" i="8"/>
  <c r="AW59" i="8"/>
  <c r="AJ69" i="8" s="1"/>
  <c r="L83" i="8"/>
  <c r="J83" i="8"/>
  <c r="L81" i="8"/>
  <c r="J81" i="8"/>
  <c r="L79" i="8"/>
  <c r="BW330" i="8" s="1"/>
  <c r="J79" i="8"/>
  <c r="L77" i="8"/>
  <c r="J77" i="8"/>
  <c r="L75" i="8"/>
  <c r="J75" i="8"/>
  <c r="L73" i="8"/>
  <c r="J73" i="8"/>
  <c r="L71" i="8"/>
  <c r="BW294" i="8" s="1"/>
  <c r="J71" i="8"/>
  <c r="L69" i="8"/>
  <c r="J69" i="8"/>
  <c r="L67" i="8"/>
  <c r="J67" i="8"/>
  <c r="L65" i="8"/>
  <c r="BW266" i="8" s="1"/>
  <c r="J65" i="8"/>
  <c r="L63" i="8"/>
  <c r="J63" i="8"/>
  <c r="L61" i="8"/>
  <c r="J61" i="8"/>
  <c r="L59" i="8"/>
  <c r="J59" i="8"/>
  <c r="X83" i="8"/>
  <c r="V83" i="8"/>
  <c r="X81" i="8"/>
  <c r="V81" i="8"/>
  <c r="X79" i="8"/>
  <c r="V79" i="8"/>
  <c r="X77" i="8"/>
  <c r="V77" i="8"/>
  <c r="X75" i="8"/>
  <c r="V75" i="8"/>
  <c r="X73" i="8"/>
  <c r="BW767" i="8" s="1"/>
  <c r="V73" i="8"/>
  <c r="X71" i="8"/>
  <c r="BW758" i="8" s="1"/>
  <c r="V71" i="8"/>
  <c r="X69" i="8"/>
  <c r="V69" i="8"/>
  <c r="X67" i="8"/>
  <c r="V67" i="8"/>
  <c r="X65" i="8"/>
  <c r="V65" i="8"/>
  <c r="X63" i="8"/>
  <c r="V63" i="8"/>
  <c r="X61" i="8"/>
  <c r="V61" i="8"/>
  <c r="X59" i="8"/>
  <c r="V59" i="8"/>
  <c r="X55" i="8"/>
  <c r="V55" i="8"/>
  <c r="X53" i="8"/>
  <c r="BW685" i="8" s="1"/>
  <c r="V53" i="8"/>
  <c r="X51" i="8"/>
  <c r="V51" i="8"/>
  <c r="X49" i="8"/>
  <c r="V49" i="8"/>
  <c r="X47" i="8"/>
  <c r="V47" i="8"/>
  <c r="X45" i="8"/>
  <c r="V45" i="8"/>
  <c r="X43" i="8"/>
  <c r="V43" i="8"/>
  <c r="X41" i="8"/>
  <c r="V41" i="8"/>
  <c r="X39" i="8"/>
  <c r="V39" i="8"/>
  <c r="X37" i="8"/>
  <c r="V37" i="8"/>
  <c r="X35" i="8"/>
  <c r="V35" i="8"/>
  <c r="X33" i="8"/>
  <c r="V33" i="8"/>
  <c r="X31" i="8"/>
  <c r="V31" i="8"/>
  <c r="L55" i="8"/>
  <c r="J55" i="8"/>
  <c r="L53" i="8"/>
  <c r="J53" i="8"/>
  <c r="L51" i="8"/>
  <c r="J51" i="8"/>
  <c r="L49" i="8"/>
  <c r="J49" i="8"/>
  <c r="L47" i="8"/>
  <c r="BW194" i="8" s="1"/>
  <c r="J47" i="8"/>
  <c r="L45" i="8"/>
  <c r="BW185" i="8" s="1"/>
  <c r="J45" i="8"/>
  <c r="L43" i="8"/>
  <c r="J43" i="8"/>
  <c r="L41" i="8"/>
  <c r="J41" i="8"/>
  <c r="L39" i="8"/>
  <c r="J39" i="8"/>
  <c r="L37" i="8"/>
  <c r="J37" i="8"/>
  <c r="L35" i="8"/>
  <c r="J35" i="8"/>
  <c r="L33" i="8"/>
  <c r="J33" i="8"/>
  <c r="X27" i="8"/>
  <c r="V27" i="8"/>
  <c r="X25" i="8"/>
  <c r="BW567" i="8" s="1"/>
  <c r="V25" i="8"/>
  <c r="X23" i="8"/>
  <c r="V23" i="8"/>
  <c r="X21" i="8"/>
  <c r="V21" i="8"/>
  <c r="X19" i="8"/>
  <c r="V19" i="8"/>
  <c r="X17" i="8"/>
  <c r="V17" i="8"/>
  <c r="X15" i="8"/>
  <c r="V15" i="8"/>
  <c r="X13" i="8"/>
  <c r="V13" i="8"/>
  <c r="X11" i="8"/>
  <c r="V11" i="8"/>
  <c r="X9" i="8"/>
  <c r="V9" i="8"/>
  <c r="X7" i="8"/>
  <c r="V7" i="8"/>
  <c r="X5" i="8"/>
  <c r="V5" i="8"/>
  <c r="L27" i="8"/>
  <c r="BW112" i="8" s="1"/>
  <c r="J27" i="8"/>
  <c r="L25" i="8"/>
  <c r="J25" i="8"/>
  <c r="L23" i="8"/>
  <c r="J23" i="8"/>
  <c r="L21" i="8"/>
  <c r="J21" i="8"/>
  <c r="L19" i="8"/>
  <c r="J19" i="8"/>
  <c r="L17" i="8"/>
  <c r="J17" i="8"/>
  <c r="L15" i="8"/>
  <c r="J15" i="8"/>
  <c r="L13" i="8"/>
  <c r="J13" i="8"/>
  <c r="L11" i="8"/>
  <c r="J11" i="8"/>
  <c r="L9" i="8"/>
  <c r="J9" i="8"/>
  <c r="L7" i="8"/>
  <c r="J7" i="8"/>
  <c r="L5" i="8"/>
  <c r="J5" i="8"/>
  <c r="DD459" i="8"/>
  <c r="CH459" i="8"/>
  <c r="BP457" i="8"/>
  <c r="CC456" i="8" s="1"/>
  <c r="BS457" i="8"/>
  <c r="BT457" i="8"/>
  <c r="BU457" i="8"/>
  <c r="CF459" i="8" s="1"/>
  <c r="CA461" i="8" s="1"/>
  <c r="BV457" i="8"/>
  <c r="BW457" i="8"/>
  <c r="DB459" i="8" s="1"/>
  <c r="CA463" i="8" s="1"/>
  <c r="BP458" i="8"/>
  <c r="BZ457" i="8" s="1"/>
  <c r="BQ458" i="8"/>
  <c r="BR458" i="8"/>
  <c r="BS458" i="8"/>
  <c r="DO457" i="8" s="1"/>
  <c r="BT458" i="8"/>
  <c r="BV458" i="8"/>
  <c r="DD449" i="8"/>
  <c r="CH449" i="8"/>
  <c r="DD440" i="8"/>
  <c r="CH440" i="8"/>
  <c r="DD431" i="8"/>
  <c r="CH431" i="8"/>
  <c r="DD422" i="8"/>
  <c r="CH422" i="8"/>
  <c r="DD413" i="8"/>
  <c r="CH413" i="8"/>
  <c r="DD404" i="8"/>
  <c r="CH404" i="8"/>
  <c r="DD395" i="8"/>
  <c r="CH395" i="8"/>
  <c r="DD386" i="8"/>
  <c r="CH386" i="8"/>
  <c r="DD377" i="8"/>
  <c r="CH377" i="8"/>
  <c r="DD368" i="8"/>
  <c r="CH368" i="8"/>
  <c r="DD358" i="8"/>
  <c r="CH358" i="8"/>
  <c r="AT69" i="8"/>
  <c r="AS69" i="8"/>
  <c r="AQ69" i="8"/>
  <c r="AP69" i="8"/>
  <c r="AK69" i="8"/>
  <c r="AH69" i="8"/>
  <c r="AG69" i="8"/>
  <c r="AE69" i="8"/>
  <c r="AQ67" i="8"/>
  <c r="AM67" i="8"/>
  <c r="AK67" i="8"/>
  <c r="AJ67" i="8"/>
  <c r="AN65" i="8"/>
  <c r="AK65" i="8"/>
  <c r="AJ65" i="8"/>
  <c r="AH65" i="8"/>
  <c r="AM63" i="8"/>
  <c r="AK63" i="8"/>
  <c r="AJ63" i="8"/>
  <c r="AG63" i="8"/>
  <c r="AE63" i="8"/>
  <c r="AH61" i="8"/>
  <c r="AE61" i="8"/>
  <c r="AG59" i="8"/>
  <c r="AV35" i="8"/>
  <c r="AT35" i="8"/>
  <c r="AS35" i="8"/>
  <c r="AM35" i="8"/>
  <c r="AJ35" i="8"/>
  <c r="AH35" i="8"/>
  <c r="AG35" i="8"/>
  <c r="AE35" i="8"/>
  <c r="AS33" i="8"/>
  <c r="AN33" i="8"/>
  <c r="AM33" i="8"/>
  <c r="AK33" i="8"/>
  <c r="AH33" i="8"/>
  <c r="AE33" i="8"/>
  <c r="AJ31" i="8"/>
  <c r="AG31" i="8"/>
  <c r="AE31" i="8"/>
  <c r="AK29" i="8"/>
  <c r="AJ29" i="8"/>
  <c r="AG29" i="8"/>
  <c r="AE29" i="8"/>
  <c r="AJ27" i="8"/>
  <c r="AG27" i="8"/>
  <c r="AE27" i="8"/>
  <c r="AG25" i="8"/>
  <c r="AE25" i="8"/>
  <c r="F82" i="10"/>
  <c r="F80" i="10"/>
  <c r="F78" i="10"/>
  <c r="F76" i="10"/>
  <c r="F74" i="10"/>
  <c r="F72" i="10"/>
  <c r="F70" i="10"/>
  <c r="F68" i="10"/>
  <c r="AH17" i="8"/>
  <c r="AK17" i="8"/>
  <c r="AE45" i="8"/>
  <c r="AG45" i="8"/>
  <c r="AG9" i="8"/>
  <c r="AG49" i="8"/>
  <c r="AE13" i="8"/>
  <c r="AG13" i="8"/>
  <c r="AE17" i="8"/>
  <c r="AG17" i="8"/>
  <c r="AK49" i="8"/>
  <c r="AK13" i="8"/>
  <c r="AH9" i="8"/>
  <c r="AK51" i="8"/>
  <c r="AK15" i="8"/>
  <c r="AS51" i="8"/>
  <c r="AQ15" i="8"/>
  <c r="AS15" i="8"/>
  <c r="AQ17" i="8"/>
  <c r="AS17" i="8"/>
  <c r="AH13" i="8"/>
  <c r="AH47" i="8"/>
  <c r="AJ47" i="8"/>
  <c r="AH11" i="8"/>
  <c r="AJ51" i="8"/>
  <c r="AJ15" i="8"/>
  <c r="AE43" i="8"/>
  <c r="AG43" i="8"/>
  <c r="AE7" i="8"/>
  <c r="AG7" i="8"/>
  <c r="AN49" i="8"/>
  <c r="AP13" i="8"/>
  <c r="AP51" i="8"/>
  <c r="AP15" i="8"/>
  <c r="AE47" i="8"/>
  <c r="AG11" i="8"/>
  <c r="AK47" i="8"/>
  <c r="AM47" i="8"/>
  <c r="AK11" i="8"/>
  <c r="AP17" i="8"/>
  <c r="AV17" i="8"/>
  <c r="AE51" i="8"/>
  <c r="AJ33" i="10"/>
  <c r="AE35" i="10" s="1"/>
  <c r="AH33" i="10"/>
  <c r="AS7" i="10"/>
  <c r="AQ7" i="10"/>
  <c r="AV41" i="10"/>
  <c r="AQ43" i="10" s="1"/>
  <c r="AT41" i="10"/>
  <c r="AS43" i="10" s="1"/>
  <c r="AM19" i="10"/>
  <c r="AE23" i="10" s="1"/>
  <c r="AK19" i="10"/>
  <c r="AP51" i="10"/>
  <c r="AN51" i="10"/>
  <c r="AP33" i="10"/>
  <c r="AE39" i="10" s="1"/>
  <c r="AN33" i="10"/>
  <c r="AG39" i="10" s="1"/>
  <c r="AP7" i="10"/>
  <c r="AN7" i="10"/>
  <c r="AM35" i="10"/>
  <c r="AH37" i="10" s="1"/>
  <c r="AK35" i="10"/>
  <c r="AJ37" i="10" s="1"/>
  <c r="AS23" i="10"/>
  <c r="AK27" i="10" s="1"/>
  <c r="AQ23" i="10"/>
  <c r="AM27" i="10" s="1"/>
  <c r="AV55" i="10"/>
  <c r="AT55" i="10"/>
  <c r="AV33" i="10"/>
  <c r="AT33" i="10"/>
  <c r="AG43" i="10" s="1"/>
  <c r="AP5" i="10"/>
  <c r="AN5" i="10"/>
  <c r="AS39" i="10"/>
  <c r="AQ39" i="10"/>
  <c r="AP41" i="10" s="1"/>
  <c r="AS21" i="10"/>
  <c r="AH27" i="10" s="1"/>
  <c r="AQ21" i="10"/>
  <c r="AV53" i="10"/>
  <c r="AT53" i="10"/>
  <c r="AM33" i="10"/>
  <c r="AE37" i="10" s="1"/>
  <c r="AK33" i="10"/>
  <c r="AG37" i="10" s="1"/>
  <c r="AM5" i="10"/>
  <c r="AK5" i="10"/>
  <c r="AV35" i="10"/>
  <c r="AH43" i="10" s="1"/>
  <c r="AT35" i="10"/>
  <c r="AP21" i="10"/>
  <c r="AH25" i="10" s="1"/>
  <c r="AN21" i="10"/>
  <c r="AJ25" i="10" s="1"/>
  <c r="AS53" i="10"/>
  <c r="AQ53" i="10"/>
  <c r="AS33" i="10"/>
  <c r="AE41" i="10" s="1"/>
  <c r="AQ33" i="10"/>
  <c r="AS9" i="10"/>
  <c r="AQ9" i="10"/>
  <c r="AP37" i="10"/>
  <c r="AK39" i="10" s="1"/>
  <c r="AN37" i="10"/>
  <c r="AM39" i="10" s="1"/>
  <c r="AP19" i="10"/>
  <c r="AE25" i="10" s="1"/>
  <c r="AN19" i="10"/>
  <c r="AG25" i="10" s="1"/>
  <c r="AS51" i="10"/>
  <c r="AQ51" i="10"/>
  <c r="AP23" i="10"/>
  <c r="AK25" i="10" s="1"/>
  <c r="AN23" i="10"/>
  <c r="AM25" i="10" s="1"/>
  <c r="AS55" i="10"/>
  <c r="AQ55" i="10"/>
  <c r="AP35" i="10"/>
  <c r="AH39" i="10" s="1"/>
  <c r="AN35" i="10"/>
  <c r="AS11" i="10"/>
  <c r="AQ11" i="10"/>
  <c r="AM49" i="10"/>
  <c r="AK49" i="10"/>
  <c r="AS19" i="10"/>
  <c r="AQ19" i="10"/>
  <c r="AV51" i="10"/>
  <c r="AT51" i="10"/>
  <c r="AV39" i="10"/>
  <c r="AN43" i="10" s="1"/>
  <c r="AT39" i="10"/>
  <c r="AJ5" i="10"/>
  <c r="AH5" i="10"/>
  <c r="AS49" i="10"/>
  <c r="AQ49" i="10"/>
  <c r="AM21" i="10"/>
  <c r="AH23" i="10" s="1"/>
  <c r="AK21" i="10"/>
  <c r="AJ23" i="10" s="1"/>
  <c r="AP53" i="10"/>
  <c r="AN53" i="10"/>
  <c r="AV37" i="10"/>
  <c r="AK43" i="10" s="1"/>
  <c r="AT37" i="10"/>
  <c r="AM43" i="10" s="1"/>
  <c r="AP9" i="10"/>
  <c r="AN9" i="10"/>
  <c r="AJ49" i="10"/>
  <c r="AH49" i="10"/>
  <c r="AS25" i="10"/>
  <c r="AN27" i="10" s="1"/>
  <c r="AQ25" i="10"/>
  <c r="AP27" i="10" s="1"/>
  <c r="AV57" i="10"/>
  <c r="AT57" i="10"/>
  <c r="AS37" i="10"/>
  <c r="AK41" i="10" s="1"/>
  <c r="AQ37" i="10"/>
  <c r="AM41" i="10" s="1"/>
  <c r="AS5" i="10"/>
  <c r="AQ5" i="10"/>
  <c r="AP49" i="10"/>
  <c r="AN49" i="10"/>
  <c r="AJ19" i="10"/>
  <c r="AE21" i="10" s="1"/>
  <c r="AH19" i="10"/>
  <c r="AM51" i="10"/>
  <c r="AK51" i="10"/>
  <c r="AS35" i="10"/>
  <c r="AH41" i="10" s="1"/>
  <c r="AQ35" i="10"/>
  <c r="AJ41" i="10" s="1"/>
  <c r="AM7" i="10"/>
  <c r="AK7" i="10"/>
  <c r="AV49" i="10"/>
  <c r="AT49" i="10"/>
  <c r="DB331" i="10"/>
  <c r="CF331" i="10"/>
  <c r="DB322" i="10"/>
  <c r="CF322" i="10"/>
  <c r="DB313" i="10"/>
  <c r="CF313" i="10"/>
  <c r="CD313" i="10"/>
  <c r="BY315" i="10" s="1"/>
  <c r="DB304" i="10"/>
  <c r="CF304" i="10"/>
  <c r="CD304" i="10"/>
  <c r="BY306" i="10" s="1"/>
  <c r="DB295" i="10"/>
  <c r="CF295" i="10"/>
  <c r="DB286" i="10"/>
  <c r="CF286" i="10"/>
  <c r="BX284" i="10"/>
  <c r="DB277" i="10"/>
  <c r="CF277" i="10"/>
  <c r="BX275" i="10"/>
  <c r="DB267" i="10"/>
  <c r="CF267" i="10"/>
  <c r="CD267" i="10"/>
  <c r="BY269" i="10" s="1"/>
  <c r="BX265" i="10"/>
  <c r="DB258" i="10"/>
  <c r="CF258" i="10"/>
  <c r="CQ256" i="10"/>
  <c r="BX256" i="10"/>
  <c r="DB249" i="10"/>
  <c r="CF249" i="10"/>
  <c r="DB240" i="10"/>
  <c r="CF240" i="10"/>
  <c r="CD240" i="10"/>
  <c r="BY242" i="10" s="1"/>
  <c r="DB231" i="10"/>
  <c r="CF231" i="10"/>
  <c r="CQ229" i="10"/>
  <c r="CA228" i="10"/>
  <c r="CZ559" i="10"/>
  <c r="BY563" i="10" s="1"/>
  <c r="CD559" i="10"/>
  <c r="BY561" i="10" s="1"/>
  <c r="CD550" i="10"/>
  <c r="BY552" i="10" s="1"/>
  <c r="DN547" i="10"/>
  <c r="CD540" i="10"/>
  <c r="BY542" i="10" s="1"/>
  <c r="CZ522" i="10"/>
  <c r="BY526" i="10" s="1"/>
  <c r="CD522" i="10"/>
  <c r="BY524" i="10" s="1"/>
  <c r="CD513" i="10"/>
  <c r="BY515" i="10" s="1"/>
  <c r="CZ495" i="10"/>
  <c r="BY499" i="10" s="1"/>
  <c r="CD486" i="10"/>
  <c r="BY488" i="10" s="1"/>
  <c r="DN465" i="10"/>
  <c r="CZ459" i="10"/>
  <c r="BY463" i="10" s="1"/>
  <c r="DM457" i="10"/>
  <c r="DN456" i="10"/>
  <c r="DN446" i="10"/>
  <c r="CZ440" i="10"/>
  <c r="BY444" i="10" s="1"/>
  <c r="CD440" i="10"/>
  <c r="BY442" i="10" s="1"/>
  <c r="CZ431" i="10"/>
  <c r="BY435" i="10" s="1"/>
  <c r="CD431" i="10"/>
  <c r="BY433" i="10" s="1"/>
  <c r="DN419" i="10"/>
  <c r="CZ404" i="10"/>
  <c r="BY408" i="10" s="1"/>
  <c r="DN401" i="10"/>
  <c r="CZ386" i="10"/>
  <c r="BY390" i="10" s="1"/>
  <c r="CD377" i="10"/>
  <c r="BY379" i="10" s="1"/>
  <c r="DN365" i="10"/>
  <c r="DN355" i="10"/>
  <c r="DN346" i="10"/>
  <c r="DM338" i="10"/>
  <c r="CN338" i="10"/>
  <c r="CZ213" i="10"/>
  <c r="BY217" i="10" s="1"/>
  <c r="BX211" i="10"/>
  <c r="CZ204" i="10"/>
  <c r="BY208" i="10" s="1"/>
  <c r="BX202" i="10"/>
  <c r="DN201" i="10"/>
  <c r="CZ195" i="10"/>
  <c r="BY199" i="10" s="1"/>
  <c r="DN183" i="10"/>
  <c r="CD176" i="10"/>
  <c r="BY178" i="10" s="1"/>
  <c r="DN173" i="10"/>
  <c r="CZ167" i="10"/>
  <c r="BY171" i="10" s="1"/>
  <c r="CZ140" i="10"/>
  <c r="BY144" i="10" s="1"/>
  <c r="BX138" i="10"/>
  <c r="CD131" i="10"/>
  <c r="BY133" i="10" s="1"/>
  <c r="DM120" i="10"/>
  <c r="BX120" i="10"/>
  <c r="DN101" i="10"/>
  <c r="DN92" i="10"/>
  <c r="BX74" i="10"/>
  <c r="DN73" i="10"/>
  <c r="CZ67" i="10"/>
  <c r="BY71" i="10" s="1"/>
  <c r="CD67" i="10"/>
  <c r="BY69" i="10" s="1"/>
  <c r="CD58" i="10"/>
  <c r="BY60" i="10" s="1"/>
  <c r="DN46" i="10"/>
  <c r="CZ40" i="10"/>
  <c r="BY44" i="10" s="1"/>
  <c r="CD40" i="10"/>
  <c r="BY42" i="10" s="1"/>
  <c r="DN28" i="10"/>
  <c r="CD22" i="10"/>
  <c r="BY24" i="10" s="1"/>
  <c r="BX20" i="10"/>
  <c r="BY17" i="10"/>
  <c r="CZ13" i="10"/>
  <c r="BT558" i="10"/>
  <c r="BR558" i="10"/>
  <c r="DN556" i="10" s="1"/>
  <c r="BP558" i="10"/>
  <c r="BO558" i="10"/>
  <c r="BN558" i="10"/>
  <c r="BU557" i="10"/>
  <c r="BT557" i="10"/>
  <c r="BS557" i="10"/>
  <c r="BR557" i="10"/>
  <c r="BQ557" i="10"/>
  <c r="BT549" i="10"/>
  <c r="BR549" i="10"/>
  <c r="BP549" i="10"/>
  <c r="BO549" i="10"/>
  <c r="BN549" i="10"/>
  <c r="BU548" i="10"/>
  <c r="CZ550" i="10" s="1"/>
  <c r="BY554" i="10" s="1"/>
  <c r="BT548" i="10"/>
  <c r="BS548" i="10"/>
  <c r="BR548" i="10"/>
  <c r="BQ548" i="10"/>
  <c r="BT539" i="10"/>
  <c r="BR539" i="10"/>
  <c r="DN537" i="10" s="1"/>
  <c r="BP539" i="10"/>
  <c r="BO539" i="10"/>
  <c r="BN539" i="10"/>
  <c r="BU538" i="10"/>
  <c r="CZ540" i="10" s="1"/>
  <c r="BY544" i="10" s="1"/>
  <c r="BT538" i="10"/>
  <c r="BS538" i="10"/>
  <c r="BR538" i="10"/>
  <c r="BQ538" i="10"/>
  <c r="BT530" i="10"/>
  <c r="BR530" i="10"/>
  <c r="DN528" i="10" s="1"/>
  <c r="BP530" i="10"/>
  <c r="BO530" i="10"/>
  <c r="BN530" i="10"/>
  <c r="BU529" i="10"/>
  <c r="CZ531" i="10" s="1"/>
  <c r="BY535" i="10" s="1"/>
  <c r="BT529" i="10"/>
  <c r="BS529" i="10"/>
  <c r="CD531" i="10" s="1"/>
  <c r="BY533" i="10" s="1"/>
  <c r="BR529" i="10"/>
  <c r="BQ529" i="10"/>
  <c r="BT521" i="10"/>
  <c r="BR521" i="10"/>
  <c r="DN519" i="10" s="1"/>
  <c r="BP521" i="10"/>
  <c r="BO521" i="10"/>
  <c r="BN521" i="10"/>
  <c r="BU520" i="10"/>
  <c r="BT520" i="10"/>
  <c r="BS520" i="10"/>
  <c r="BR520" i="10"/>
  <c r="BQ520" i="10"/>
  <c r="BT512" i="10"/>
  <c r="BR512" i="10"/>
  <c r="DN510" i="10" s="1"/>
  <c r="BP512" i="10"/>
  <c r="BO512" i="10"/>
  <c r="BN512" i="10"/>
  <c r="BU511" i="10"/>
  <c r="CZ513" i="10" s="1"/>
  <c r="BY517" i="10" s="1"/>
  <c r="BT511" i="10"/>
  <c r="BS511" i="10"/>
  <c r="BR511" i="10"/>
  <c r="BQ511" i="10"/>
  <c r="BT503" i="10"/>
  <c r="BR503" i="10"/>
  <c r="DN501" i="10" s="1"/>
  <c r="BP503" i="10"/>
  <c r="BO503" i="10"/>
  <c r="BN503" i="10"/>
  <c r="BU502" i="10"/>
  <c r="CZ504" i="10" s="1"/>
  <c r="BY508" i="10" s="1"/>
  <c r="BT502" i="10"/>
  <c r="BS502" i="10"/>
  <c r="CD504" i="10" s="1"/>
  <c r="BY506" i="10" s="1"/>
  <c r="BR502" i="10"/>
  <c r="BQ502" i="10"/>
  <c r="BT494" i="10"/>
  <c r="BR494" i="10"/>
  <c r="DN492" i="10" s="1"/>
  <c r="BP494" i="10"/>
  <c r="BO494" i="10"/>
  <c r="BN494" i="10"/>
  <c r="BU493" i="10"/>
  <c r="BT493" i="10"/>
  <c r="BS493" i="10"/>
  <c r="CD495" i="10" s="1"/>
  <c r="BY497" i="10" s="1"/>
  <c r="BR493" i="10"/>
  <c r="BQ493" i="10"/>
  <c r="BT485" i="10"/>
  <c r="BR485" i="10"/>
  <c r="DN483" i="10" s="1"/>
  <c r="BP485" i="10"/>
  <c r="BO485" i="10"/>
  <c r="BN485" i="10"/>
  <c r="BU484" i="10"/>
  <c r="CZ486" i="10" s="1"/>
  <c r="BY490" i="10" s="1"/>
  <c r="BT484" i="10"/>
  <c r="BS484" i="10"/>
  <c r="BR484" i="10"/>
  <c r="BQ484" i="10"/>
  <c r="BT476" i="10"/>
  <c r="BR476" i="10"/>
  <c r="DN474" i="10" s="1"/>
  <c r="BP476" i="10"/>
  <c r="BO476" i="10"/>
  <c r="BN476" i="10"/>
  <c r="BU475" i="10"/>
  <c r="CZ477" i="10" s="1"/>
  <c r="BY481" i="10" s="1"/>
  <c r="BT475" i="10"/>
  <c r="BS475" i="10"/>
  <c r="CD477" i="10" s="1"/>
  <c r="BY479" i="10" s="1"/>
  <c r="BR475" i="10"/>
  <c r="BQ475" i="10"/>
  <c r="BT467" i="10"/>
  <c r="BR467" i="10"/>
  <c r="BP467" i="10"/>
  <c r="BO467" i="10"/>
  <c r="BN467" i="10"/>
  <c r="BU466" i="10"/>
  <c r="CZ468" i="10" s="1"/>
  <c r="BY472" i="10" s="1"/>
  <c r="BT466" i="10"/>
  <c r="BS466" i="10"/>
  <c r="CD468" i="10" s="1"/>
  <c r="BY470" i="10" s="1"/>
  <c r="BR466" i="10"/>
  <c r="BQ466" i="10"/>
  <c r="BT458" i="10"/>
  <c r="BR458" i="10"/>
  <c r="BQ458" i="10"/>
  <c r="BP458" i="10"/>
  <c r="BO458" i="10"/>
  <c r="BN458" i="10"/>
  <c r="BU457" i="10"/>
  <c r="BT457" i="10"/>
  <c r="BS457" i="10"/>
  <c r="CD459" i="10" s="1"/>
  <c r="BY461" i="10" s="1"/>
  <c r="BR457" i="10"/>
  <c r="BQ457" i="10"/>
  <c r="BP457" i="10"/>
  <c r="CN457" i="10" s="1"/>
  <c r="BT448" i="10"/>
  <c r="BR448" i="10"/>
  <c r="BP448" i="10"/>
  <c r="BO448" i="10"/>
  <c r="BN448" i="10"/>
  <c r="BU447" i="10"/>
  <c r="CZ449" i="10" s="1"/>
  <c r="BY453" i="10" s="1"/>
  <c r="BT447" i="10"/>
  <c r="BS447" i="10"/>
  <c r="CD449" i="10" s="1"/>
  <c r="BY451" i="10" s="1"/>
  <c r="BR447" i="10"/>
  <c r="BQ447" i="10"/>
  <c r="BT439" i="10"/>
  <c r="BR439" i="10"/>
  <c r="DN437" i="10" s="1"/>
  <c r="BP439" i="10"/>
  <c r="BO439" i="10"/>
  <c r="BN439" i="10"/>
  <c r="BU438" i="10"/>
  <c r="BT438" i="10"/>
  <c r="BS438" i="10"/>
  <c r="BR438" i="10"/>
  <c r="BQ438" i="10"/>
  <c r="BT430" i="10"/>
  <c r="BR430" i="10"/>
  <c r="DN428" i="10" s="1"/>
  <c r="BP430" i="10"/>
  <c r="BO430" i="10"/>
  <c r="BN430" i="10"/>
  <c r="BU429" i="10"/>
  <c r="BT429" i="10"/>
  <c r="BS429" i="10"/>
  <c r="BR429" i="10"/>
  <c r="BQ429" i="10"/>
  <c r="BT421" i="10"/>
  <c r="BR421" i="10"/>
  <c r="BP421" i="10"/>
  <c r="BO421" i="10"/>
  <c r="BN421" i="10"/>
  <c r="BU420" i="10"/>
  <c r="CZ422" i="10" s="1"/>
  <c r="BY426" i="10" s="1"/>
  <c r="BT420" i="10"/>
  <c r="BS420" i="10"/>
  <c r="CD422" i="10" s="1"/>
  <c r="BY424" i="10" s="1"/>
  <c r="BR420" i="10"/>
  <c r="BQ420" i="10"/>
  <c r="BT412" i="10"/>
  <c r="BR412" i="10"/>
  <c r="DN410" i="10" s="1"/>
  <c r="BP412" i="10"/>
  <c r="BO412" i="10"/>
  <c r="BN412" i="10"/>
  <c r="BU411" i="10"/>
  <c r="CZ413" i="10" s="1"/>
  <c r="BY417" i="10" s="1"/>
  <c r="BT411" i="10"/>
  <c r="BS411" i="10"/>
  <c r="CD413" i="10" s="1"/>
  <c r="BY415" i="10" s="1"/>
  <c r="BR411" i="10"/>
  <c r="BQ411" i="10"/>
  <c r="BT403" i="10"/>
  <c r="BR403" i="10"/>
  <c r="BP403" i="10"/>
  <c r="BO403" i="10"/>
  <c r="BN403" i="10"/>
  <c r="BU402" i="10"/>
  <c r="BT402" i="10"/>
  <c r="BS402" i="10"/>
  <c r="CD404" i="10" s="1"/>
  <c r="BY406" i="10" s="1"/>
  <c r="BR402" i="10"/>
  <c r="BQ402" i="10"/>
  <c r="BT394" i="10"/>
  <c r="BR394" i="10"/>
  <c r="DN392" i="10" s="1"/>
  <c r="BP394" i="10"/>
  <c r="BO394" i="10"/>
  <c r="BN394" i="10"/>
  <c r="BU393" i="10"/>
  <c r="CZ395" i="10" s="1"/>
  <c r="BY399" i="10" s="1"/>
  <c r="BT393" i="10"/>
  <c r="BS393" i="10"/>
  <c r="CD395" i="10" s="1"/>
  <c r="BY397" i="10" s="1"/>
  <c r="BR393" i="10"/>
  <c r="BQ393" i="10"/>
  <c r="BT385" i="10"/>
  <c r="BR385" i="10"/>
  <c r="DN383" i="10" s="1"/>
  <c r="BP385" i="10"/>
  <c r="BO385" i="10"/>
  <c r="BN385" i="10"/>
  <c r="BU384" i="10"/>
  <c r="BT384" i="10"/>
  <c r="BS384" i="10"/>
  <c r="CD386" i="10" s="1"/>
  <c r="BY388" i="10" s="1"/>
  <c r="BR384" i="10"/>
  <c r="BQ384" i="10"/>
  <c r="BT376" i="10"/>
  <c r="BR376" i="10"/>
  <c r="DN374" i="10" s="1"/>
  <c r="BP376" i="10"/>
  <c r="BO376" i="10"/>
  <c r="BN376" i="10"/>
  <c r="BU375" i="10"/>
  <c r="CZ377" i="10" s="1"/>
  <c r="BY381" i="10" s="1"/>
  <c r="BT375" i="10"/>
  <c r="BS375" i="10"/>
  <c r="BR375" i="10"/>
  <c r="BQ375" i="10"/>
  <c r="BT367" i="10"/>
  <c r="BR367" i="10"/>
  <c r="BP367" i="10"/>
  <c r="BO367" i="10"/>
  <c r="BN367" i="10"/>
  <c r="BU366" i="10"/>
  <c r="CZ368" i="10" s="1"/>
  <c r="BY372" i="10" s="1"/>
  <c r="BT366" i="10"/>
  <c r="BS366" i="10"/>
  <c r="CD368" i="10" s="1"/>
  <c r="BY370" i="10" s="1"/>
  <c r="BR366" i="10"/>
  <c r="BQ366" i="10"/>
  <c r="BT357" i="10"/>
  <c r="BR357" i="10"/>
  <c r="BP357" i="10"/>
  <c r="BO357" i="10"/>
  <c r="BN357" i="10"/>
  <c r="BU356" i="10"/>
  <c r="CZ358" i="10" s="1"/>
  <c r="BY362" i="10" s="1"/>
  <c r="BT356" i="10"/>
  <c r="BS356" i="10"/>
  <c r="CD358" i="10" s="1"/>
  <c r="BY360" i="10" s="1"/>
  <c r="BR356" i="10"/>
  <c r="BQ356" i="10"/>
  <c r="BT348" i="10"/>
  <c r="BR348" i="10"/>
  <c r="BP348" i="10"/>
  <c r="BO348" i="10"/>
  <c r="BN348" i="10"/>
  <c r="BU347" i="10"/>
  <c r="CZ349" i="10" s="1"/>
  <c r="BY353" i="10" s="1"/>
  <c r="BT347" i="10"/>
  <c r="BS347" i="10"/>
  <c r="CD349" i="10" s="1"/>
  <c r="BY351" i="10" s="1"/>
  <c r="BR347" i="10"/>
  <c r="BQ347" i="10"/>
  <c r="BN339" i="10"/>
  <c r="BO339" i="10"/>
  <c r="BP339" i="10"/>
  <c r="BQ339" i="10"/>
  <c r="BR339" i="10"/>
  <c r="DN337" i="10" s="1"/>
  <c r="BT339" i="10"/>
  <c r="BP338" i="10"/>
  <c r="BQ338" i="10"/>
  <c r="BR338" i="10"/>
  <c r="BS338" i="10"/>
  <c r="CD340" i="10" s="1"/>
  <c r="BY342" i="10" s="1"/>
  <c r="BT338" i="10"/>
  <c r="BU338" i="10"/>
  <c r="CZ340" i="10" s="1"/>
  <c r="BY344" i="10" s="1"/>
  <c r="BT330" i="10"/>
  <c r="BR330" i="10"/>
  <c r="BQ330" i="10"/>
  <c r="DM329" i="10" s="1"/>
  <c r="BP330" i="10"/>
  <c r="BO330" i="10"/>
  <c r="BN330" i="10"/>
  <c r="CA328" i="10" s="1"/>
  <c r="BU329" i="10"/>
  <c r="CZ331" i="10" s="1"/>
  <c r="BY335" i="10" s="1"/>
  <c r="BT329" i="10"/>
  <c r="BS329" i="10"/>
  <c r="CD331" i="10" s="1"/>
  <c r="BY333" i="10" s="1"/>
  <c r="BR329" i="10"/>
  <c r="BQ329" i="10"/>
  <c r="BN329" i="10"/>
  <c r="BX329" i="10" s="1"/>
  <c r="BT321" i="10"/>
  <c r="BR321" i="10"/>
  <c r="BQ321" i="10"/>
  <c r="DM320" i="10" s="1"/>
  <c r="BP321" i="10"/>
  <c r="BO321" i="10"/>
  <c r="BN321" i="10"/>
  <c r="CA319" i="10" s="1"/>
  <c r="BU320" i="10"/>
  <c r="CZ322" i="10" s="1"/>
  <c r="BY326" i="10" s="1"/>
  <c r="BT320" i="10"/>
  <c r="BS320" i="10"/>
  <c r="CD322" i="10" s="1"/>
  <c r="BY324" i="10" s="1"/>
  <c r="BR320" i="10"/>
  <c r="BQ320" i="10"/>
  <c r="BN320" i="10"/>
  <c r="BX320" i="10" s="1"/>
  <c r="BT312" i="10"/>
  <c r="BR312" i="10"/>
  <c r="BQ312" i="10"/>
  <c r="DM311" i="10" s="1"/>
  <c r="BP312" i="10"/>
  <c r="BO312" i="10"/>
  <c r="BN312" i="10"/>
  <c r="CA310" i="10" s="1"/>
  <c r="BU311" i="10"/>
  <c r="CZ313" i="10" s="1"/>
  <c r="BY317" i="10" s="1"/>
  <c r="BT311" i="10"/>
  <c r="BS311" i="10"/>
  <c r="BR311" i="10"/>
  <c r="BQ311" i="10"/>
  <c r="BN311" i="10"/>
  <c r="BX311" i="10" s="1"/>
  <c r="BT303" i="10"/>
  <c r="BR303" i="10"/>
  <c r="BQ303" i="10"/>
  <c r="DM302" i="10" s="1"/>
  <c r="BP303" i="10"/>
  <c r="BO303" i="10"/>
  <c r="BN303" i="10"/>
  <c r="CA301" i="10" s="1"/>
  <c r="BU302" i="10"/>
  <c r="CZ304" i="10" s="1"/>
  <c r="BY308" i="10" s="1"/>
  <c r="BT302" i="10"/>
  <c r="BS302" i="10"/>
  <c r="BR302" i="10"/>
  <c r="BQ302" i="10"/>
  <c r="BN302" i="10"/>
  <c r="BX302" i="10" s="1"/>
  <c r="BT294" i="10"/>
  <c r="BR294" i="10"/>
  <c r="BQ294" i="10"/>
  <c r="DM293" i="10" s="1"/>
  <c r="BP294" i="10"/>
  <c r="BO294" i="10"/>
  <c r="BN294" i="10"/>
  <c r="CA292" i="10" s="1"/>
  <c r="BU293" i="10"/>
  <c r="CZ295" i="10" s="1"/>
  <c r="BY299" i="10" s="1"/>
  <c r="BT293" i="10"/>
  <c r="BS293" i="10"/>
  <c r="CD295" i="10" s="1"/>
  <c r="BY297" i="10" s="1"/>
  <c r="BR293" i="10"/>
  <c r="BQ293" i="10"/>
  <c r="BN293" i="10"/>
  <c r="BX293" i="10" s="1"/>
  <c r="BT285" i="10"/>
  <c r="BR285" i="10"/>
  <c r="BQ285" i="10"/>
  <c r="DM284" i="10" s="1"/>
  <c r="BP285" i="10"/>
  <c r="BO285" i="10"/>
  <c r="BN285" i="10"/>
  <c r="CA283" i="10" s="1"/>
  <c r="BU284" i="10"/>
  <c r="CZ286" i="10" s="1"/>
  <c r="BY290" i="10" s="1"/>
  <c r="BT284" i="10"/>
  <c r="BS284" i="10"/>
  <c r="CD286" i="10" s="1"/>
  <c r="BY288" i="10" s="1"/>
  <c r="BR284" i="10"/>
  <c r="BQ284" i="10"/>
  <c r="BP284" i="10"/>
  <c r="CQ284" i="10" s="1"/>
  <c r="BN284" i="10"/>
  <c r="BT276" i="10"/>
  <c r="BR276" i="10"/>
  <c r="BQ276" i="10"/>
  <c r="DM275" i="10" s="1"/>
  <c r="BP276" i="10"/>
  <c r="BO276" i="10"/>
  <c r="BN276" i="10"/>
  <c r="CA274" i="10" s="1"/>
  <c r="BU275" i="10"/>
  <c r="CZ277" i="10" s="1"/>
  <c r="BY281" i="10" s="1"/>
  <c r="BT275" i="10"/>
  <c r="BS275" i="10"/>
  <c r="CD277" i="10" s="1"/>
  <c r="BY279" i="10" s="1"/>
  <c r="BR275" i="10"/>
  <c r="BQ275" i="10"/>
  <c r="BN275" i="10"/>
  <c r="BT266" i="10"/>
  <c r="BR266" i="10"/>
  <c r="BQ266" i="10"/>
  <c r="DM265" i="10" s="1"/>
  <c r="BP266" i="10"/>
  <c r="BO266" i="10"/>
  <c r="BN266" i="10"/>
  <c r="CA264" i="10" s="1"/>
  <c r="BU265" i="10"/>
  <c r="CZ267" i="10" s="1"/>
  <c r="BY271" i="10" s="1"/>
  <c r="BT265" i="10"/>
  <c r="BS265" i="10"/>
  <c r="BR265" i="10"/>
  <c r="BQ265" i="10"/>
  <c r="BN265" i="10"/>
  <c r="BT257" i="10"/>
  <c r="BR257" i="10"/>
  <c r="BQ257" i="10"/>
  <c r="DM256" i="10" s="1"/>
  <c r="BP257" i="10"/>
  <c r="BO257" i="10"/>
  <c r="BN257" i="10"/>
  <c r="CA255" i="10" s="1"/>
  <c r="BU256" i="10"/>
  <c r="CZ258" i="10" s="1"/>
  <c r="BY262" i="10" s="1"/>
  <c r="BT256" i="10"/>
  <c r="BS256" i="10"/>
  <c r="CD258" i="10" s="1"/>
  <c r="BY260" i="10" s="1"/>
  <c r="BR256" i="10"/>
  <c r="BQ256" i="10"/>
  <c r="BP256" i="10"/>
  <c r="BN256" i="10"/>
  <c r="BT248" i="10"/>
  <c r="BR248" i="10"/>
  <c r="BQ248" i="10"/>
  <c r="DM247" i="10" s="1"/>
  <c r="BP248" i="10"/>
  <c r="BO248" i="10"/>
  <c r="BN248" i="10"/>
  <c r="CA246" i="10" s="1"/>
  <c r="BU247" i="10"/>
  <c r="CZ249" i="10" s="1"/>
  <c r="BY253" i="10" s="1"/>
  <c r="BT247" i="10"/>
  <c r="BS247" i="10"/>
  <c r="CD249" i="10" s="1"/>
  <c r="BY251" i="10" s="1"/>
  <c r="BR247" i="10"/>
  <c r="BQ247" i="10"/>
  <c r="BN247" i="10"/>
  <c r="BX247" i="10" s="1"/>
  <c r="BT239" i="10"/>
  <c r="BR239" i="10"/>
  <c r="BQ239" i="10"/>
  <c r="DM238" i="10" s="1"/>
  <c r="BP239" i="10"/>
  <c r="BO239" i="10"/>
  <c r="BN239" i="10"/>
  <c r="CA237" i="10" s="1"/>
  <c r="BU238" i="10"/>
  <c r="CZ240" i="10" s="1"/>
  <c r="BY244" i="10" s="1"/>
  <c r="BT238" i="10"/>
  <c r="BS238" i="10"/>
  <c r="BR238" i="10"/>
  <c r="BQ238" i="10"/>
  <c r="BN238" i="10"/>
  <c r="BX238" i="10" s="1"/>
  <c r="BT230" i="10"/>
  <c r="BR230" i="10"/>
  <c r="BQ230" i="10"/>
  <c r="DM229" i="10" s="1"/>
  <c r="BP230" i="10"/>
  <c r="BO230" i="10"/>
  <c r="BN230" i="10"/>
  <c r="BU229" i="10"/>
  <c r="CZ231" i="10" s="1"/>
  <c r="BY235" i="10" s="1"/>
  <c r="BT229" i="10"/>
  <c r="BS229" i="10"/>
  <c r="CD231" i="10" s="1"/>
  <c r="BY233" i="10" s="1"/>
  <c r="BR229" i="10"/>
  <c r="BQ229" i="10"/>
  <c r="BP229" i="10"/>
  <c r="BO229" i="10"/>
  <c r="BW228" i="10" s="1"/>
  <c r="BN229" i="10"/>
  <c r="BX229" i="10" s="1"/>
  <c r="BT221" i="10"/>
  <c r="BR221" i="10"/>
  <c r="DN219" i="10" s="1"/>
  <c r="BP221" i="10"/>
  <c r="BO221" i="10"/>
  <c r="BN221" i="10"/>
  <c r="BU220" i="10"/>
  <c r="CZ222" i="10" s="1"/>
  <c r="BY226" i="10" s="1"/>
  <c r="BT220" i="10"/>
  <c r="BS220" i="10"/>
  <c r="CD222" i="10" s="1"/>
  <c r="BY224" i="10" s="1"/>
  <c r="BR220" i="10"/>
  <c r="BQ220" i="10"/>
  <c r="BN220" i="10"/>
  <c r="BX220" i="10" s="1"/>
  <c r="BT212" i="10"/>
  <c r="BR212" i="10"/>
  <c r="DN210" i="10" s="1"/>
  <c r="BP212" i="10"/>
  <c r="BO212" i="10"/>
  <c r="BN212" i="10"/>
  <c r="BU211" i="10"/>
  <c r="BT211" i="10"/>
  <c r="BS211" i="10"/>
  <c r="CD213" i="10" s="1"/>
  <c r="BY215" i="10" s="1"/>
  <c r="BR211" i="10"/>
  <c r="BQ211" i="10"/>
  <c r="BN211" i="10"/>
  <c r="BT203" i="10"/>
  <c r="BR203" i="10"/>
  <c r="BP203" i="10"/>
  <c r="BO203" i="10"/>
  <c r="BN203" i="10"/>
  <c r="BU202" i="10"/>
  <c r="BT202" i="10"/>
  <c r="BS202" i="10"/>
  <c r="CD204" i="10" s="1"/>
  <c r="BY206" i="10" s="1"/>
  <c r="BR202" i="10"/>
  <c r="BQ202" i="10"/>
  <c r="BN202" i="10"/>
  <c r="BT194" i="10"/>
  <c r="BR194" i="10"/>
  <c r="DN192" i="10" s="1"/>
  <c r="BP194" i="10"/>
  <c r="BO194" i="10"/>
  <c r="BN194" i="10"/>
  <c r="BU193" i="10"/>
  <c r="BT193" i="10"/>
  <c r="BS193" i="10"/>
  <c r="CD195" i="10" s="1"/>
  <c r="BY197" i="10" s="1"/>
  <c r="BR193" i="10"/>
  <c r="BQ193" i="10"/>
  <c r="BN193" i="10"/>
  <c r="BX193" i="10" s="1"/>
  <c r="BT185" i="10"/>
  <c r="BR185" i="10"/>
  <c r="BP185" i="10"/>
  <c r="BO185" i="10"/>
  <c r="BN185" i="10"/>
  <c r="BU184" i="10"/>
  <c r="CZ186" i="10" s="1"/>
  <c r="BY190" i="10" s="1"/>
  <c r="BT184" i="10"/>
  <c r="BS184" i="10"/>
  <c r="CD186" i="10" s="1"/>
  <c r="BY188" i="10" s="1"/>
  <c r="BR184" i="10"/>
  <c r="BQ184" i="10"/>
  <c r="BN184" i="10"/>
  <c r="BX184" i="10" s="1"/>
  <c r="BT175" i="10"/>
  <c r="BR175" i="10"/>
  <c r="BP175" i="10"/>
  <c r="BO175" i="10"/>
  <c r="BN175" i="10"/>
  <c r="BU174" i="10"/>
  <c r="CZ176" i="10" s="1"/>
  <c r="BY180" i="10" s="1"/>
  <c r="BT174" i="10"/>
  <c r="BS174" i="10"/>
  <c r="BR174" i="10"/>
  <c r="BQ174" i="10"/>
  <c r="BN174" i="10"/>
  <c r="BX174" i="10" s="1"/>
  <c r="BT166" i="10"/>
  <c r="BR166" i="10"/>
  <c r="DN164" i="10" s="1"/>
  <c r="BP166" i="10"/>
  <c r="BO166" i="10"/>
  <c r="BN166" i="10"/>
  <c r="BU165" i="10"/>
  <c r="BT165" i="10"/>
  <c r="BS165" i="10"/>
  <c r="CD167" i="10" s="1"/>
  <c r="BY169" i="10" s="1"/>
  <c r="BR165" i="10"/>
  <c r="BQ165" i="10"/>
  <c r="BN165" i="10"/>
  <c r="BX165" i="10" s="1"/>
  <c r="BT157" i="10"/>
  <c r="BR157" i="10"/>
  <c r="DN155" i="10" s="1"/>
  <c r="BP157" i="10"/>
  <c r="BO157" i="10"/>
  <c r="BN157" i="10"/>
  <c r="BU156" i="10"/>
  <c r="CZ158" i="10" s="1"/>
  <c r="BY162" i="10" s="1"/>
  <c r="BT156" i="10"/>
  <c r="BS156" i="10"/>
  <c r="CD158" i="10" s="1"/>
  <c r="BY160" i="10" s="1"/>
  <c r="BR156" i="10"/>
  <c r="BQ156" i="10"/>
  <c r="BN156" i="10"/>
  <c r="BX156" i="10" s="1"/>
  <c r="BT148" i="10"/>
  <c r="BR148" i="10"/>
  <c r="DN146" i="10" s="1"/>
  <c r="BP148" i="10"/>
  <c r="BO148" i="10"/>
  <c r="BN148" i="10"/>
  <c r="BU147" i="10"/>
  <c r="CZ149" i="10" s="1"/>
  <c r="BY153" i="10" s="1"/>
  <c r="BT147" i="10"/>
  <c r="BS147" i="10"/>
  <c r="CD149" i="10" s="1"/>
  <c r="BY151" i="10" s="1"/>
  <c r="BR147" i="10"/>
  <c r="BQ147" i="10"/>
  <c r="BN147" i="10"/>
  <c r="BX147" i="10" s="1"/>
  <c r="BT139" i="10"/>
  <c r="BR139" i="10"/>
  <c r="DN137" i="10" s="1"/>
  <c r="BP139" i="10"/>
  <c r="BO139" i="10"/>
  <c r="BN139" i="10"/>
  <c r="BU138" i="10"/>
  <c r="BT138" i="10"/>
  <c r="BS138" i="10"/>
  <c r="CD140" i="10" s="1"/>
  <c r="BY142" i="10" s="1"/>
  <c r="BR138" i="10"/>
  <c r="BQ138" i="10"/>
  <c r="BN138" i="10"/>
  <c r="BT130" i="10"/>
  <c r="BR130" i="10"/>
  <c r="DN128" i="10" s="1"/>
  <c r="BP130" i="10"/>
  <c r="BO130" i="10"/>
  <c r="BN130" i="10"/>
  <c r="BU129" i="10"/>
  <c r="CZ131" i="10" s="1"/>
  <c r="BY135" i="10" s="1"/>
  <c r="BT129" i="10"/>
  <c r="BS129" i="10"/>
  <c r="BR129" i="10"/>
  <c r="BQ129" i="10"/>
  <c r="BN129" i="10"/>
  <c r="BX129" i="10" s="1"/>
  <c r="BT121" i="10"/>
  <c r="BR121" i="10"/>
  <c r="DN119" i="10" s="1"/>
  <c r="BQ121" i="10"/>
  <c r="BP121" i="10"/>
  <c r="BO121" i="10"/>
  <c r="BN121" i="10"/>
  <c r="BU120" i="10"/>
  <c r="CZ122" i="10" s="1"/>
  <c r="BY126" i="10" s="1"/>
  <c r="BT120" i="10"/>
  <c r="BS120" i="10"/>
  <c r="CD122" i="10" s="1"/>
  <c r="BY124" i="10" s="1"/>
  <c r="BR120" i="10"/>
  <c r="BQ120" i="10"/>
  <c r="BP120" i="10"/>
  <c r="CN120" i="10" s="1"/>
  <c r="BN120" i="10"/>
  <c r="BT112" i="10"/>
  <c r="BR112" i="10"/>
  <c r="DN110" i="10" s="1"/>
  <c r="BP112" i="10"/>
  <c r="BO112" i="10"/>
  <c r="BN112" i="10"/>
  <c r="BU111" i="10"/>
  <c r="CZ113" i="10" s="1"/>
  <c r="BY117" i="10" s="1"/>
  <c r="BT111" i="10"/>
  <c r="BS111" i="10"/>
  <c r="CD113" i="10" s="1"/>
  <c r="BY115" i="10" s="1"/>
  <c r="BR111" i="10"/>
  <c r="BQ111" i="10"/>
  <c r="BN111" i="10"/>
  <c r="BX111" i="10" s="1"/>
  <c r="BT103" i="10"/>
  <c r="BR103" i="10"/>
  <c r="BP103" i="10"/>
  <c r="BO103" i="10"/>
  <c r="BN103" i="10"/>
  <c r="BU102" i="10"/>
  <c r="CZ104" i="10" s="1"/>
  <c r="BY108" i="10" s="1"/>
  <c r="BT102" i="10"/>
  <c r="BS102" i="10"/>
  <c r="CD104" i="10" s="1"/>
  <c r="BY106" i="10" s="1"/>
  <c r="BR102" i="10"/>
  <c r="BQ102" i="10"/>
  <c r="BN102" i="10"/>
  <c r="BX102" i="10" s="1"/>
  <c r="BT94" i="10"/>
  <c r="BR94" i="10"/>
  <c r="BP94" i="10"/>
  <c r="BO94" i="10"/>
  <c r="BN94" i="10"/>
  <c r="BU93" i="10"/>
  <c r="CZ95" i="10" s="1"/>
  <c r="BY99" i="10" s="1"/>
  <c r="BT93" i="10"/>
  <c r="BS93" i="10"/>
  <c r="CD95" i="10" s="1"/>
  <c r="BY97" i="10" s="1"/>
  <c r="BR93" i="10"/>
  <c r="BQ93" i="10"/>
  <c r="BN93" i="10"/>
  <c r="BX93" i="10" s="1"/>
  <c r="BT84" i="10"/>
  <c r="BR84" i="10"/>
  <c r="DN82" i="10" s="1"/>
  <c r="BP84" i="10"/>
  <c r="BO84" i="10"/>
  <c r="BN84" i="10"/>
  <c r="BU83" i="10"/>
  <c r="CZ85" i="10" s="1"/>
  <c r="BY89" i="10" s="1"/>
  <c r="BT83" i="10"/>
  <c r="BS83" i="10"/>
  <c r="CD85" i="10" s="1"/>
  <c r="BY87" i="10" s="1"/>
  <c r="BR83" i="10"/>
  <c r="BQ83" i="10"/>
  <c r="BN83" i="10"/>
  <c r="BX83" i="10" s="1"/>
  <c r="BT75" i="10"/>
  <c r="BR75" i="10"/>
  <c r="BP75" i="10"/>
  <c r="BO75" i="10"/>
  <c r="BN75" i="10"/>
  <c r="BU74" i="10"/>
  <c r="CZ76" i="10" s="1"/>
  <c r="BY80" i="10" s="1"/>
  <c r="BT74" i="10"/>
  <c r="BS74" i="10"/>
  <c r="CD76" i="10" s="1"/>
  <c r="BY78" i="10" s="1"/>
  <c r="BR74" i="10"/>
  <c r="BQ74" i="10"/>
  <c r="BN74" i="10"/>
  <c r="BT66" i="10"/>
  <c r="BR66" i="10"/>
  <c r="DN64" i="10" s="1"/>
  <c r="BP66" i="10"/>
  <c r="BO66" i="10"/>
  <c r="BN66" i="10"/>
  <c r="BU65" i="10"/>
  <c r="BT65" i="10"/>
  <c r="BS65" i="10"/>
  <c r="BR65" i="10"/>
  <c r="BQ65" i="10"/>
  <c r="BN65" i="10"/>
  <c r="BX65" i="10" s="1"/>
  <c r="BT57" i="10"/>
  <c r="BR57" i="10"/>
  <c r="DN55" i="10" s="1"/>
  <c r="BP57" i="10"/>
  <c r="BO57" i="10"/>
  <c r="BN57" i="10"/>
  <c r="BU56" i="10"/>
  <c r="CZ58" i="10" s="1"/>
  <c r="BY62" i="10" s="1"/>
  <c r="BT56" i="10"/>
  <c r="BS56" i="10"/>
  <c r="BR56" i="10"/>
  <c r="BQ56" i="10"/>
  <c r="BN56" i="10"/>
  <c r="BX56" i="10" s="1"/>
  <c r="BT48" i="10"/>
  <c r="BR48" i="10"/>
  <c r="BP48" i="10"/>
  <c r="BO48" i="10"/>
  <c r="BN48" i="10"/>
  <c r="BU47" i="10"/>
  <c r="CZ49" i="10" s="1"/>
  <c r="BY53" i="10" s="1"/>
  <c r="BT47" i="10"/>
  <c r="BS47" i="10"/>
  <c r="CD49" i="10" s="1"/>
  <c r="BY51" i="10" s="1"/>
  <c r="BR47" i="10"/>
  <c r="BQ47" i="10"/>
  <c r="BN47" i="10"/>
  <c r="BX47" i="10" s="1"/>
  <c r="BT39" i="10"/>
  <c r="BR39" i="10"/>
  <c r="DN37" i="10" s="1"/>
  <c r="BP39" i="10"/>
  <c r="BO39" i="10"/>
  <c r="BN39" i="10"/>
  <c r="BU38" i="10"/>
  <c r="BT38" i="10"/>
  <c r="BS38" i="10"/>
  <c r="BR38" i="10"/>
  <c r="BQ38" i="10"/>
  <c r="BN38" i="10"/>
  <c r="BX38" i="10" s="1"/>
  <c r="BT30" i="10"/>
  <c r="BR30" i="10"/>
  <c r="BP30" i="10"/>
  <c r="BO30" i="10"/>
  <c r="BN30" i="10"/>
  <c r="BU29" i="10"/>
  <c r="CZ31" i="10" s="1"/>
  <c r="BY35" i="10" s="1"/>
  <c r="BT29" i="10"/>
  <c r="BS29" i="10"/>
  <c r="CD31" i="10" s="1"/>
  <c r="BY33" i="10" s="1"/>
  <c r="BR29" i="10"/>
  <c r="BQ29" i="10"/>
  <c r="BN29" i="10"/>
  <c r="BX29" i="10" s="1"/>
  <c r="BT21" i="10"/>
  <c r="BR21" i="10"/>
  <c r="DN19" i="10" s="1"/>
  <c r="BP21" i="10"/>
  <c r="BO21" i="10"/>
  <c r="BN21" i="10"/>
  <c r="BU20" i="10"/>
  <c r="CZ22" i="10" s="1"/>
  <c r="BY26" i="10" s="1"/>
  <c r="BT20" i="10"/>
  <c r="BS20" i="10"/>
  <c r="BR20" i="10"/>
  <c r="BQ20" i="10"/>
  <c r="BN20" i="10"/>
  <c r="BT12" i="10"/>
  <c r="BR12" i="10"/>
  <c r="DN10" i="10" s="1"/>
  <c r="BP12" i="10"/>
  <c r="BO12" i="10"/>
  <c r="BN12" i="10"/>
  <c r="BU11" i="10"/>
  <c r="BT11" i="10"/>
  <c r="BS11" i="10"/>
  <c r="CD13" i="10" s="1"/>
  <c r="BY15" i="10" s="1"/>
  <c r="BR11" i="10"/>
  <c r="BQ11" i="10"/>
  <c r="BN11" i="10"/>
  <c r="BX11" i="10" s="1"/>
  <c r="BL43" i="10"/>
  <c r="AE43" i="10"/>
  <c r="BH41" i="10"/>
  <c r="AN41" i="10"/>
  <c r="BG39" i="10"/>
  <c r="BF37" i="10"/>
  <c r="BE35" i="10"/>
  <c r="BD33" i="10"/>
  <c r="AT30" i="10"/>
  <c r="AQ30" i="10"/>
  <c r="AN30" i="10"/>
  <c r="AK30" i="10"/>
  <c r="AH30" i="10"/>
  <c r="AE30" i="10"/>
  <c r="BH27" i="10"/>
  <c r="BG25" i="10"/>
  <c r="BF23" i="10"/>
  <c r="BE21" i="10"/>
  <c r="BD19" i="10"/>
  <c r="AQ16" i="10"/>
  <c r="AN16" i="10"/>
  <c r="AK16" i="10"/>
  <c r="AH16" i="10"/>
  <c r="AE16" i="10"/>
  <c r="J79" i="10"/>
  <c r="BS312" i="10" s="1"/>
  <c r="CH313" i="10" s="1"/>
  <c r="J77" i="10"/>
  <c r="BS303" i="10" s="1"/>
  <c r="CH304" i="10" s="1"/>
  <c r="L75" i="10"/>
  <c r="BU294" i="10" s="1"/>
  <c r="DD295" i="10" s="1"/>
  <c r="J75" i="10"/>
  <c r="BS294" i="10" s="1"/>
  <c r="CJ295" i="10" s="1"/>
  <c r="L73" i="10"/>
  <c r="BU285" i="10" s="1"/>
  <c r="DD286" i="10" s="1"/>
  <c r="J73" i="10"/>
  <c r="BS285" i="10" s="1"/>
  <c r="CA288" i="10" s="1"/>
  <c r="L71" i="10"/>
  <c r="BU276" i="10" s="1"/>
  <c r="DD277" i="10" s="1"/>
  <c r="J71" i="10"/>
  <c r="BS276" i="10" s="1"/>
  <c r="CA279" i="10" s="1"/>
  <c r="L69" i="10"/>
  <c r="BU266" i="10" s="1"/>
  <c r="DD267" i="10" s="1"/>
  <c r="J69" i="10"/>
  <c r="BS266" i="10" s="1"/>
  <c r="CH267" i="10" s="1"/>
  <c r="BO302" i="10"/>
  <c r="BW301" i="10" s="1"/>
  <c r="R2" i="8"/>
  <c r="BQ466" i="8" s="1"/>
  <c r="X56" i="10"/>
  <c r="V56" i="10"/>
  <c r="L56" i="10"/>
  <c r="J56" i="10"/>
  <c r="BV812" i="8"/>
  <c r="BT812" i="8"/>
  <c r="CJ810" i="8" s="1"/>
  <c r="BR812" i="8"/>
  <c r="BQ812" i="8"/>
  <c r="BP812" i="8"/>
  <c r="BW811" i="8"/>
  <c r="DB813" i="8" s="1"/>
  <c r="CA817" i="8" s="1"/>
  <c r="BV811" i="8"/>
  <c r="BU811" i="8"/>
  <c r="CF813" i="8" s="1"/>
  <c r="CA815" i="8" s="1"/>
  <c r="BT811" i="8"/>
  <c r="CE810" i="8" s="1"/>
  <c r="BS811" i="8"/>
  <c r="BP811" i="8"/>
  <c r="BZ811" i="8" s="1"/>
  <c r="BV803" i="8"/>
  <c r="BT803" i="8"/>
  <c r="BR803" i="8"/>
  <c r="BQ803" i="8"/>
  <c r="BP803" i="8"/>
  <c r="BW802" i="8"/>
  <c r="BV802" i="8"/>
  <c r="BU802" i="8"/>
  <c r="BT802" i="8"/>
  <c r="BS802" i="8"/>
  <c r="BP802" i="8"/>
  <c r="BV794" i="8"/>
  <c r="BT794" i="8"/>
  <c r="BR794" i="8"/>
  <c r="BQ794" i="8"/>
  <c r="BP794" i="8"/>
  <c r="BW793" i="8"/>
  <c r="BV793" i="8"/>
  <c r="BU793" i="8"/>
  <c r="BT793" i="8"/>
  <c r="BS793" i="8"/>
  <c r="BP793" i="8"/>
  <c r="BV785" i="8"/>
  <c r="BT785" i="8"/>
  <c r="BR785" i="8"/>
  <c r="BQ785" i="8"/>
  <c r="BP785" i="8"/>
  <c r="BW784" i="8"/>
  <c r="DB786" i="8" s="1"/>
  <c r="CA790" i="8" s="1"/>
  <c r="BV784" i="8"/>
  <c r="BU784" i="8"/>
  <c r="CF786" i="8" s="1"/>
  <c r="CA788" i="8" s="1"/>
  <c r="BT784" i="8"/>
  <c r="BS784" i="8"/>
  <c r="BP784" i="8"/>
  <c r="BV776" i="8"/>
  <c r="BT776" i="8"/>
  <c r="BR776" i="8"/>
  <c r="BQ776" i="8"/>
  <c r="BP776" i="8"/>
  <c r="BW775" i="8"/>
  <c r="BV775" i="8"/>
  <c r="BU775" i="8"/>
  <c r="BT775" i="8"/>
  <c r="BS775" i="8"/>
  <c r="BP775" i="8"/>
  <c r="BV767" i="8"/>
  <c r="BT767" i="8"/>
  <c r="CJ765" i="8" s="1"/>
  <c r="BR767" i="8"/>
  <c r="BQ767" i="8"/>
  <c r="BP767" i="8"/>
  <c r="BW766" i="8"/>
  <c r="BV766" i="8"/>
  <c r="BU766" i="8"/>
  <c r="BT766" i="8"/>
  <c r="BS766" i="8"/>
  <c r="BP766" i="8"/>
  <c r="BZ766" i="8" s="1"/>
  <c r="BV758" i="8"/>
  <c r="BT758" i="8"/>
  <c r="BR758" i="8"/>
  <c r="BQ758" i="8"/>
  <c r="BP758" i="8"/>
  <c r="BW757" i="8"/>
  <c r="BV757" i="8"/>
  <c r="BU757" i="8"/>
  <c r="BT757" i="8"/>
  <c r="CE756" i="8" s="1"/>
  <c r="BS757" i="8"/>
  <c r="BP757" i="8"/>
  <c r="BV749" i="8"/>
  <c r="BT749" i="8"/>
  <c r="BR749" i="8"/>
  <c r="BQ749" i="8"/>
  <c r="BP749" i="8"/>
  <c r="BW748" i="8"/>
  <c r="BV748" i="8"/>
  <c r="BU748" i="8"/>
  <c r="BT748" i="8"/>
  <c r="BS748" i="8"/>
  <c r="BP748" i="8"/>
  <c r="BV740" i="8"/>
  <c r="BT740" i="8"/>
  <c r="BR740" i="8"/>
  <c r="BQ740" i="8"/>
  <c r="BP740" i="8"/>
  <c r="BW739" i="8"/>
  <c r="BV739" i="8"/>
  <c r="BU739" i="8"/>
  <c r="BT739" i="8"/>
  <c r="BS739" i="8"/>
  <c r="BP739" i="8"/>
  <c r="BV731" i="8"/>
  <c r="BT731" i="8"/>
  <c r="BR731" i="8"/>
  <c r="BQ731" i="8"/>
  <c r="BP731" i="8"/>
  <c r="BW730" i="8"/>
  <c r="BV730" i="8"/>
  <c r="BU730" i="8"/>
  <c r="CF732" i="8" s="1"/>
  <c r="CA734" i="8" s="1"/>
  <c r="BT730" i="8"/>
  <c r="BS730" i="8"/>
  <c r="BP730" i="8"/>
  <c r="BV721" i="8"/>
  <c r="BT721" i="8"/>
  <c r="BR721" i="8"/>
  <c r="BQ721" i="8"/>
  <c r="BP721" i="8"/>
  <c r="BW720" i="8"/>
  <c r="BV720" i="8"/>
  <c r="BU720" i="8"/>
  <c r="BT720" i="8"/>
  <c r="BS720" i="8"/>
  <c r="BP720" i="8"/>
  <c r="BV712" i="8"/>
  <c r="BT712" i="8"/>
  <c r="BR712" i="8"/>
  <c r="BQ712" i="8"/>
  <c r="BP712" i="8"/>
  <c r="BW711" i="8"/>
  <c r="BV711" i="8"/>
  <c r="BU711" i="8"/>
  <c r="BT711" i="8"/>
  <c r="BS711" i="8"/>
  <c r="BP711" i="8"/>
  <c r="BV703" i="8"/>
  <c r="BT703" i="8"/>
  <c r="BS703" i="8"/>
  <c r="BR703" i="8"/>
  <c r="BQ703" i="8"/>
  <c r="BP703" i="8"/>
  <c r="BW702" i="8"/>
  <c r="BV702" i="8"/>
  <c r="BU702" i="8"/>
  <c r="BT702" i="8"/>
  <c r="BS702" i="8"/>
  <c r="BR702" i="8"/>
  <c r="BP702" i="8"/>
  <c r="BV694" i="8"/>
  <c r="BT694" i="8"/>
  <c r="BR694" i="8"/>
  <c r="BQ694" i="8"/>
  <c r="BP694" i="8"/>
  <c r="BW693" i="8"/>
  <c r="BV693" i="8"/>
  <c r="BU693" i="8"/>
  <c r="BT693" i="8"/>
  <c r="BS693" i="8"/>
  <c r="BP693" i="8"/>
  <c r="BV685" i="8"/>
  <c r="BT685" i="8"/>
  <c r="BR685" i="8"/>
  <c r="BQ685" i="8"/>
  <c r="BP685" i="8"/>
  <c r="BW684" i="8"/>
  <c r="BV684" i="8"/>
  <c r="BU684" i="8"/>
  <c r="BT684" i="8"/>
  <c r="BS684" i="8"/>
  <c r="BP684" i="8"/>
  <c r="BV676" i="8"/>
  <c r="BT676" i="8"/>
  <c r="BR676" i="8"/>
  <c r="BQ676" i="8"/>
  <c r="BP676" i="8"/>
  <c r="BW675" i="8"/>
  <c r="DB677" i="8" s="1"/>
  <c r="CA681" i="8" s="1"/>
  <c r="BV675" i="8"/>
  <c r="BU675" i="8"/>
  <c r="BT675" i="8"/>
  <c r="BS675" i="8"/>
  <c r="BP675" i="8"/>
  <c r="BV667" i="8"/>
  <c r="BT667" i="8"/>
  <c r="BR667" i="8"/>
  <c r="BQ667" i="8"/>
  <c r="BP667" i="8"/>
  <c r="BW666" i="8"/>
  <c r="BV666" i="8"/>
  <c r="BU666" i="8"/>
  <c r="BT666" i="8"/>
  <c r="BS666" i="8"/>
  <c r="BP666" i="8"/>
  <c r="BV658" i="8"/>
  <c r="BT658" i="8"/>
  <c r="BR658" i="8"/>
  <c r="BQ658" i="8"/>
  <c r="BP658" i="8"/>
  <c r="BW657" i="8"/>
  <c r="BV657" i="8"/>
  <c r="BU657" i="8"/>
  <c r="BT657" i="8"/>
  <c r="BS657" i="8"/>
  <c r="BP657" i="8"/>
  <c r="BV649" i="8"/>
  <c r="BT649" i="8"/>
  <c r="BR649" i="8"/>
  <c r="BQ649" i="8"/>
  <c r="BP649" i="8"/>
  <c r="BW648" i="8"/>
  <c r="BV648" i="8"/>
  <c r="BU648" i="8"/>
  <c r="BT648" i="8"/>
  <c r="BS648" i="8"/>
  <c r="BP648" i="8"/>
  <c r="BV640" i="8"/>
  <c r="BT640" i="8"/>
  <c r="BR640" i="8"/>
  <c r="BQ640" i="8"/>
  <c r="BP640" i="8"/>
  <c r="BW639" i="8"/>
  <c r="BV639" i="8"/>
  <c r="BU639" i="8"/>
  <c r="BT639" i="8"/>
  <c r="BS639" i="8"/>
  <c r="BP639" i="8"/>
  <c r="BV630" i="8"/>
  <c r="BT630" i="8"/>
  <c r="BR630" i="8"/>
  <c r="BQ630" i="8"/>
  <c r="BP630" i="8"/>
  <c r="BW629" i="8"/>
  <c r="BV629" i="8"/>
  <c r="BU629" i="8"/>
  <c r="BT629" i="8"/>
  <c r="BS629" i="8"/>
  <c r="BP629" i="8"/>
  <c r="BV621" i="8"/>
  <c r="BT621" i="8"/>
  <c r="BR621" i="8"/>
  <c r="BQ621" i="8"/>
  <c r="BP621" i="8"/>
  <c r="BW620" i="8"/>
  <c r="BV620" i="8"/>
  <c r="BU620" i="8"/>
  <c r="CF622" i="8" s="1"/>
  <c r="CA624" i="8" s="1"/>
  <c r="BT620" i="8"/>
  <c r="BS620" i="8"/>
  <c r="BP620" i="8"/>
  <c r="BV612" i="8"/>
  <c r="BT612" i="8"/>
  <c r="BR612" i="8"/>
  <c r="BQ612" i="8"/>
  <c r="BP612" i="8"/>
  <c r="BW611" i="8"/>
  <c r="BV611" i="8"/>
  <c r="BU611" i="8"/>
  <c r="BT611" i="8"/>
  <c r="BS611" i="8"/>
  <c r="BP611" i="8"/>
  <c r="BV603" i="8"/>
  <c r="BT603" i="8"/>
  <c r="BR603" i="8"/>
  <c r="BQ603" i="8"/>
  <c r="BP603" i="8"/>
  <c r="BW602" i="8"/>
  <c r="BV602" i="8"/>
  <c r="BU602" i="8"/>
  <c r="BT602" i="8"/>
  <c r="BS602" i="8"/>
  <c r="BP602" i="8"/>
  <c r="BV594" i="8"/>
  <c r="BT594" i="8"/>
  <c r="BR594" i="8"/>
  <c r="BQ594" i="8"/>
  <c r="BP594" i="8"/>
  <c r="BW593" i="8"/>
  <c r="BV593" i="8"/>
  <c r="BU593" i="8"/>
  <c r="BT593" i="8"/>
  <c r="BS593" i="8"/>
  <c r="BP593" i="8"/>
  <c r="BV585" i="8"/>
  <c r="BT585" i="8"/>
  <c r="BS585" i="8"/>
  <c r="BR585" i="8"/>
  <c r="BQ585" i="8"/>
  <c r="BP585" i="8"/>
  <c r="BW584" i="8"/>
  <c r="BV584" i="8"/>
  <c r="BU584" i="8"/>
  <c r="BT584" i="8"/>
  <c r="BS584" i="8"/>
  <c r="BR584" i="8"/>
  <c r="BP584" i="8"/>
  <c r="BV576" i="8"/>
  <c r="BT576" i="8"/>
  <c r="BR576" i="8"/>
  <c r="BQ576" i="8"/>
  <c r="BP576" i="8"/>
  <c r="BW575" i="8"/>
  <c r="BV575" i="8"/>
  <c r="BU575" i="8"/>
  <c r="BT575" i="8"/>
  <c r="BS575" i="8"/>
  <c r="BP575" i="8"/>
  <c r="BV567" i="8"/>
  <c r="BT567" i="8"/>
  <c r="BR567" i="8"/>
  <c r="BQ567" i="8"/>
  <c r="BP567" i="8"/>
  <c r="BW566" i="8"/>
  <c r="BV566" i="8"/>
  <c r="BU566" i="8"/>
  <c r="BT566" i="8"/>
  <c r="BS566" i="8"/>
  <c r="BP566" i="8"/>
  <c r="BV558" i="8"/>
  <c r="BT558" i="8"/>
  <c r="BR558" i="8"/>
  <c r="BQ558" i="8"/>
  <c r="BP558" i="8"/>
  <c r="BW557" i="8"/>
  <c r="BV557" i="8"/>
  <c r="BU557" i="8"/>
  <c r="CF559" i="8" s="1"/>
  <c r="CA561" i="8" s="1"/>
  <c r="BT557" i="8"/>
  <c r="BS557" i="8"/>
  <c r="BP557" i="8"/>
  <c r="BV549" i="8"/>
  <c r="BT549" i="8"/>
  <c r="BR549" i="8"/>
  <c r="BQ549" i="8"/>
  <c r="BP549" i="8"/>
  <c r="BW548" i="8"/>
  <c r="BV548" i="8"/>
  <c r="BU548" i="8"/>
  <c r="BT548" i="8"/>
  <c r="BS548" i="8"/>
  <c r="BP548" i="8"/>
  <c r="BZ548" i="8" s="1"/>
  <c r="BV539" i="8"/>
  <c r="BT539" i="8"/>
  <c r="BR539" i="8"/>
  <c r="BQ539" i="8"/>
  <c r="BP539" i="8"/>
  <c r="BW538" i="8"/>
  <c r="BV538" i="8"/>
  <c r="BU538" i="8"/>
  <c r="BT538" i="8"/>
  <c r="BS538" i="8"/>
  <c r="BP538" i="8"/>
  <c r="BV530" i="8"/>
  <c r="BT530" i="8"/>
  <c r="BR530" i="8"/>
  <c r="BQ530" i="8"/>
  <c r="BP530" i="8"/>
  <c r="BW529" i="8"/>
  <c r="BV529" i="8"/>
  <c r="BU529" i="8"/>
  <c r="BT529" i="8"/>
  <c r="BS529" i="8"/>
  <c r="BP529" i="8"/>
  <c r="BV521" i="8"/>
  <c r="BT521" i="8"/>
  <c r="BR521" i="8"/>
  <c r="BQ521" i="8"/>
  <c r="BP521" i="8"/>
  <c r="BW520" i="8"/>
  <c r="BV520" i="8"/>
  <c r="BU520" i="8"/>
  <c r="BT520" i="8"/>
  <c r="BS520" i="8"/>
  <c r="BP520" i="8"/>
  <c r="BV512" i="8"/>
  <c r="BT512" i="8"/>
  <c r="BR512" i="8"/>
  <c r="BQ512" i="8"/>
  <c r="BP512" i="8"/>
  <c r="BW511" i="8"/>
  <c r="BV511" i="8"/>
  <c r="BU511" i="8"/>
  <c r="BT511" i="8"/>
  <c r="BS511" i="8"/>
  <c r="BP511" i="8"/>
  <c r="BV503" i="8"/>
  <c r="BT503" i="8"/>
  <c r="BR503" i="8"/>
  <c r="BQ503" i="8"/>
  <c r="BP503" i="8"/>
  <c r="BW502" i="8"/>
  <c r="BV502" i="8"/>
  <c r="BU502" i="8"/>
  <c r="BT502" i="8"/>
  <c r="BS502" i="8"/>
  <c r="BP502" i="8"/>
  <c r="BV494" i="8"/>
  <c r="BT494" i="8"/>
  <c r="BR494" i="8"/>
  <c r="BQ494" i="8"/>
  <c r="BP494" i="8"/>
  <c r="BW493" i="8"/>
  <c r="DB495" i="8" s="1"/>
  <c r="CA499" i="8" s="1"/>
  <c r="BV493" i="8"/>
  <c r="BU493" i="8"/>
  <c r="CF495" i="8" s="1"/>
  <c r="CA497" i="8" s="1"/>
  <c r="BT493" i="8"/>
  <c r="BS493" i="8"/>
  <c r="BP493" i="8"/>
  <c r="BV485" i="8"/>
  <c r="BT485" i="8"/>
  <c r="BR485" i="8"/>
  <c r="BQ485" i="8"/>
  <c r="BP485" i="8"/>
  <c r="BW484" i="8"/>
  <c r="BV484" i="8"/>
  <c r="BU484" i="8"/>
  <c r="BT484" i="8"/>
  <c r="BS484" i="8"/>
  <c r="BP484" i="8"/>
  <c r="BZ484" i="8" s="1"/>
  <c r="BV476" i="8"/>
  <c r="BT476" i="8"/>
  <c r="CJ474" i="8" s="1"/>
  <c r="BR476" i="8"/>
  <c r="BQ476" i="8"/>
  <c r="BP476" i="8"/>
  <c r="BW475" i="8"/>
  <c r="BV475" i="8"/>
  <c r="BU475" i="8"/>
  <c r="BT475" i="8"/>
  <c r="BS475" i="8"/>
  <c r="BP475" i="8"/>
  <c r="BP467" i="8"/>
  <c r="BQ467" i="8"/>
  <c r="BR467" i="8"/>
  <c r="BS467" i="8"/>
  <c r="BT467" i="8"/>
  <c r="BV467" i="8"/>
  <c r="BR466" i="8"/>
  <c r="BS466" i="8"/>
  <c r="BT466" i="8"/>
  <c r="BU466" i="8"/>
  <c r="CF468" i="8" s="1"/>
  <c r="CA470" i="8" s="1"/>
  <c r="BV466" i="8"/>
  <c r="BW466" i="8"/>
  <c r="BP466" i="8"/>
  <c r="BV448" i="8"/>
  <c r="BT448" i="8"/>
  <c r="BS448" i="8"/>
  <c r="BR448" i="8"/>
  <c r="BQ448" i="8"/>
  <c r="BP448" i="8"/>
  <c r="BW447" i="8"/>
  <c r="BV447" i="8"/>
  <c r="BU447" i="8"/>
  <c r="BT447" i="8"/>
  <c r="BS447" i="8"/>
  <c r="BP447" i="8"/>
  <c r="BV439" i="8"/>
  <c r="BT439" i="8"/>
  <c r="BS439" i="8"/>
  <c r="BR439" i="8"/>
  <c r="BQ439" i="8"/>
  <c r="BP439" i="8"/>
  <c r="BW438" i="8"/>
  <c r="BV438" i="8"/>
  <c r="BU438" i="8"/>
  <c r="BT438" i="8"/>
  <c r="BS438" i="8"/>
  <c r="BP438" i="8"/>
  <c r="BV430" i="8"/>
  <c r="BT430" i="8"/>
  <c r="BS430" i="8"/>
  <c r="BR430" i="8"/>
  <c r="BQ430" i="8"/>
  <c r="BP430" i="8"/>
  <c r="BZ429" i="8" s="1"/>
  <c r="BW429" i="8"/>
  <c r="BV429" i="8"/>
  <c r="BU429" i="8"/>
  <c r="BT429" i="8"/>
  <c r="BS429" i="8"/>
  <c r="BP429" i="8"/>
  <c r="BV421" i="8"/>
  <c r="BT421" i="8"/>
  <c r="BS421" i="8"/>
  <c r="BR421" i="8"/>
  <c r="BQ421" i="8"/>
  <c r="BP421" i="8"/>
  <c r="BW420" i="8"/>
  <c r="BV420" i="8"/>
  <c r="BU420" i="8"/>
  <c r="BT420" i="8"/>
  <c r="BS420" i="8"/>
  <c r="BP420" i="8"/>
  <c r="BV412" i="8"/>
  <c r="BT412" i="8"/>
  <c r="BS412" i="8"/>
  <c r="BR412" i="8"/>
  <c r="BQ412" i="8"/>
  <c r="BP412" i="8"/>
  <c r="BW411" i="8"/>
  <c r="BV411" i="8"/>
  <c r="BU411" i="8"/>
  <c r="BT411" i="8"/>
  <c r="BS411" i="8"/>
  <c r="BR411" i="8"/>
  <c r="BP411" i="8"/>
  <c r="BV403" i="8"/>
  <c r="BT403" i="8"/>
  <c r="BS403" i="8"/>
  <c r="BR403" i="8"/>
  <c r="BQ403" i="8"/>
  <c r="BP403" i="8"/>
  <c r="BW402" i="8"/>
  <c r="DB404" i="8" s="1"/>
  <c r="CA408" i="8" s="1"/>
  <c r="BV402" i="8"/>
  <c r="BU402" i="8"/>
  <c r="BT402" i="8"/>
  <c r="BS402" i="8"/>
  <c r="BP402" i="8"/>
  <c r="BV394" i="8"/>
  <c r="BT394" i="8"/>
  <c r="BS394" i="8"/>
  <c r="DO393" i="8" s="1"/>
  <c r="BR394" i="8"/>
  <c r="BQ394" i="8"/>
  <c r="BP394" i="8"/>
  <c r="BZ393" i="8" s="1"/>
  <c r="BW393" i="8"/>
  <c r="BV393" i="8"/>
  <c r="BU393" i="8"/>
  <c r="CF395" i="8" s="1"/>
  <c r="CA397" i="8" s="1"/>
  <c r="BT393" i="8"/>
  <c r="BS393" i="8"/>
  <c r="BP393" i="8"/>
  <c r="CC392" i="8" s="1"/>
  <c r="BV385" i="8"/>
  <c r="BT385" i="8"/>
  <c r="BS385" i="8"/>
  <c r="BR385" i="8"/>
  <c r="BQ385" i="8"/>
  <c r="BP385" i="8"/>
  <c r="BW384" i="8"/>
  <c r="BV384" i="8"/>
  <c r="BU384" i="8"/>
  <c r="BT384" i="8"/>
  <c r="BS384" i="8"/>
  <c r="BR384" i="8"/>
  <c r="BP384" i="8"/>
  <c r="BV376" i="8"/>
  <c r="BT376" i="8"/>
  <c r="BS376" i="8"/>
  <c r="BR376" i="8"/>
  <c r="BQ376" i="8"/>
  <c r="BW375" i="8"/>
  <c r="BV375" i="8"/>
  <c r="BU375" i="8"/>
  <c r="BT375" i="8"/>
  <c r="BS375" i="8"/>
  <c r="BP375" i="8"/>
  <c r="BV367" i="8"/>
  <c r="BT367" i="8"/>
  <c r="BS367" i="8"/>
  <c r="BR367" i="8"/>
  <c r="BQ367" i="8"/>
  <c r="BP367" i="8"/>
  <c r="BW366" i="8"/>
  <c r="BV366" i="8"/>
  <c r="BU366" i="8"/>
  <c r="BT366" i="8"/>
  <c r="BS366" i="8"/>
  <c r="BP366" i="8"/>
  <c r="BV357" i="8"/>
  <c r="BT357" i="8"/>
  <c r="BS357" i="8"/>
  <c r="BR357" i="8"/>
  <c r="BQ357" i="8"/>
  <c r="BP357" i="8"/>
  <c r="BW356" i="8"/>
  <c r="DB358" i="8" s="1"/>
  <c r="CA362" i="8" s="1"/>
  <c r="BV356" i="8"/>
  <c r="BU356" i="8"/>
  <c r="CF358" i="8" s="1"/>
  <c r="CA360" i="8" s="1"/>
  <c r="BT356" i="8"/>
  <c r="BS356" i="8"/>
  <c r="BR356" i="8"/>
  <c r="BQ356" i="8"/>
  <c r="BP356" i="8"/>
  <c r="BV348" i="8"/>
  <c r="BT348" i="8"/>
  <c r="BR348" i="8"/>
  <c r="BQ348" i="8"/>
  <c r="BP348" i="8"/>
  <c r="BW347" i="8"/>
  <c r="BV347" i="8"/>
  <c r="BU347" i="8"/>
  <c r="BT347" i="8"/>
  <c r="BS347" i="8"/>
  <c r="BP347" i="8"/>
  <c r="BV339" i="8"/>
  <c r="BT339" i="8"/>
  <c r="BR339" i="8"/>
  <c r="BQ339" i="8"/>
  <c r="BP339" i="8"/>
  <c r="BW338" i="8"/>
  <c r="BV338" i="8"/>
  <c r="BU338" i="8"/>
  <c r="BT338" i="8"/>
  <c r="BS338" i="8"/>
  <c r="BP338" i="8"/>
  <c r="BV330" i="8"/>
  <c r="BT330" i="8"/>
  <c r="BR330" i="8"/>
  <c r="BQ330" i="8"/>
  <c r="BP330" i="8"/>
  <c r="BW329" i="8"/>
  <c r="BV329" i="8"/>
  <c r="BU329" i="8"/>
  <c r="BT329" i="8"/>
  <c r="BS329" i="8"/>
  <c r="BP329" i="8"/>
  <c r="BZ329" i="8" s="1"/>
  <c r="BV321" i="8"/>
  <c r="BT321" i="8"/>
  <c r="BR321" i="8"/>
  <c r="BQ321" i="8"/>
  <c r="BP321" i="8"/>
  <c r="BW320" i="8"/>
  <c r="BV320" i="8"/>
  <c r="BU320" i="8"/>
  <c r="BT320" i="8"/>
  <c r="BS320" i="8"/>
  <c r="BP320" i="8"/>
  <c r="BV312" i="8"/>
  <c r="BT312" i="8"/>
  <c r="BR312" i="8"/>
  <c r="BQ312" i="8"/>
  <c r="BP312" i="8"/>
  <c r="BW311" i="8"/>
  <c r="BV311" i="8"/>
  <c r="BU311" i="8"/>
  <c r="BT311" i="8"/>
  <c r="BS311" i="8"/>
  <c r="BP311" i="8"/>
  <c r="BV303" i="8"/>
  <c r="BT303" i="8"/>
  <c r="BR303" i="8"/>
  <c r="BQ303" i="8"/>
  <c r="BP303" i="8"/>
  <c r="BW302" i="8"/>
  <c r="DB304" i="8" s="1"/>
  <c r="CA308" i="8" s="1"/>
  <c r="BV302" i="8"/>
  <c r="BU302" i="8"/>
  <c r="CF304" i="8" s="1"/>
  <c r="CA306" i="8" s="1"/>
  <c r="BT302" i="8"/>
  <c r="BS302" i="8"/>
  <c r="BP302" i="8"/>
  <c r="BV294" i="8"/>
  <c r="BT294" i="8"/>
  <c r="CJ292" i="8" s="1"/>
  <c r="BR294" i="8"/>
  <c r="BQ294" i="8"/>
  <c r="BP294" i="8"/>
  <c r="BW293" i="8"/>
  <c r="BV293" i="8"/>
  <c r="BU293" i="8"/>
  <c r="BT293" i="8"/>
  <c r="CE292" i="8" s="1"/>
  <c r="BS293" i="8"/>
  <c r="BP293" i="8"/>
  <c r="BV285" i="8"/>
  <c r="BT285" i="8"/>
  <c r="BR285" i="8"/>
  <c r="BQ285" i="8"/>
  <c r="BP285" i="8"/>
  <c r="BW284" i="8"/>
  <c r="BV284" i="8"/>
  <c r="BU284" i="8"/>
  <c r="BT284" i="8"/>
  <c r="BS284" i="8"/>
  <c r="BP284" i="8"/>
  <c r="BV276" i="8"/>
  <c r="BT276" i="8"/>
  <c r="BR276" i="8"/>
  <c r="BQ276" i="8"/>
  <c r="BP276" i="8"/>
  <c r="BW275" i="8"/>
  <c r="DB277" i="8" s="1"/>
  <c r="CA281" i="8" s="1"/>
  <c r="BV275" i="8"/>
  <c r="BU275" i="8"/>
  <c r="CF277" i="8" s="1"/>
  <c r="CA279" i="8" s="1"/>
  <c r="BT275" i="8"/>
  <c r="BS275" i="8"/>
  <c r="BP275" i="8"/>
  <c r="BV266" i="8"/>
  <c r="BT266" i="8"/>
  <c r="BR266" i="8"/>
  <c r="BQ266" i="8"/>
  <c r="BP266" i="8"/>
  <c r="BW265" i="8"/>
  <c r="BV265" i="8"/>
  <c r="BU265" i="8"/>
  <c r="BT265" i="8"/>
  <c r="CE264" i="8" s="1"/>
  <c r="BS265" i="8"/>
  <c r="BP265" i="8"/>
  <c r="BV257" i="8"/>
  <c r="BT257" i="8"/>
  <c r="BR257" i="8"/>
  <c r="BQ257" i="8"/>
  <c r="BP257" i="8"/>
  <c r="BW256" i="8"/>
  <c r="DB258" i="8" s="1"/>
  <c r="CA262" i="8" s="1"/>
  <c r="BV256" i="8"/>
  <c r="BU256" i="8"/>
  <c r="CF258" i="8" s="1"/>
  <c r="CA260" i="8" s="1"/>
  <c r="BT256" i="8"/>
  <c r="BS256" i="8"/>
  <c r="BP256" i="8"/>
  <c r="BV248" i="8"/>
  <c r="BT248" i="8"/>
  <c r="BR248" i="8"/>
  <c r="BQ248" i="8"/>
  <c r="BP248" i="8"/>
  <c r="BW247" i="8"/>
  <c r="DB249" i="8" s="1"/>
  <c r="CA253" i="8" s="1"/>
  <c r="BV247" i="8"/>
  <c r="BU247" i="8"/>
  <c r="CF249" i="8" s="1"/>
  <c r="CA251" i="8" s="1"/>
  <c r="BT247" i="8"/>
  <c r="BS247" i="8"/>
  <c r="BP247" i="8"/>
  <c r="BZ247" i="8" s="1"/>
  <c r="BV239" i="8"/>
  <c r="BT239" i="8"/>
  <c r="CJ237" i="8" s="1"/>
  <c r="BS239" i="8"/>
  <c r="BR239" i="8"/>
  <c r="BQ239" i="8"/>
  <c r="BP239" i="8"/>
  <c r="BW238" i="8"/>
  <c r="BV238" i="8"/>
  <c r="BU238" i="8"/>
  <c r="BT238" i="8"/>
  <c r="CE237" i="8" s="1"/>
  <c r="BS238" i="8"/>
  <c r="BR238" i="8"/>
  <c r="CS238" i="8" s="1"/>
  <c r="BP238" i="8"/>
  <c r="BZ238" i="8" s="1"/>
  <c r="BV230" i="8"/>
  <c r="BT230" i="8"/>
  <c r="BR230" i="8"/>
  <c r="BQ230" i="8"/>
  <c r="BP230" i="8"/>
  <c r="BW229" i="8"/>
  <c r="BV229" i="8"/>
  <c r="BU229" i="8"/>
  <c r="BT229" i="8"/>
  <c r="BS229" i="8"/>
  <c r="BP229" i="8"/>
  <c r="BV221" i="8"/>
  <c r="BT221" i="8"/>
  <c r="BR221" i="8"/>
  <c r="BQ221" i="8"/>
  <c r="BP221" i="8"/>
  <c r="BW220" i="8"/>
  <c r="BV220" i="8"/>
  <c r="BU220" i="8"/>
  <c r="CF222" i="8" s="1"/>
  <c r="CA224" i="8" s="1"/>
  <c r="BT220" i="8"/>
  <c r="BS220" i="8"/>
  <c r="BP220" i="8"/>
  <c r="BV212" i="8"/>
  <c r="BT212" i="8"/>
  <c r="CJ210" i="8" s="1"/>
  <c r="BR212" i="8"/>
  <c r="BQ212" i="8"/>
  <c r="BP212" i="8"/>
  <c r="BW211" i="8"/>
  <c r="BV211" i="8"/>
  <c r="BU211" i="8"/>
  <c r="BT211" i="8"/>
  <c r="BS211" i="8"/>
  <c r="BP211" i="8"/>
  <c r="BV203" i="8"/>
  <c r="BT203" i="8"/>
  <c r="CJ201" i="8" s="1"/>
  <c r="BR203" i="8"/>
  <c r="BQ203" i="8"/>
  <c r="BP203" i="8"/>
  <c r="BW202" i="8"/>
  <c r="DB204" i="8" s="1"/>
  <c r="CA208" i="8" s="1"/>
  <c r="BV202" i="8"/>
  <c r="BU202" i="8"/>
  <c r="CF204" i="8" s="1"/>
  <c r="CA206" i="8" s="1"/>
  <c r="BT202" i="8"/>
  <c r="CE201" i="8" s="1"/>
  <c r="BS202" i="8"/>
  <c r="BP202" i="8"/>
  <c r="BZ202" i="8" s="1"/>
  <c r="BV194" i="8"/>
  <c r="BT194" i="8"/>
  <c r="CJ192" i="8" s="1"/>
  <c r="BR194" i="8"/>
  <c r="BQ194" i="8"/>
  <c r="BP194" i="8"/>
  <c r="BW193" i="8"/>
  <c r="DB195" i="8" s="1"/>
  <c r="CA199" i="8" s="1"/>
  <c r="BV193" i="8"/>
  <c r="BU193" i="8"/>
  <c r="CF195" i="8" s="1"/>
  <c r="CA197" i="8" s="1"/>
  <c r="BT193" i="8"/>
  <c r="CE192" i="8" s="1"/>
  <c r="BS193" i="8"/>
  <c r="BP193" i="8"/>
  <c r="BZ193" i="8" s="1"/>
  <c r="BV185" i="8"/>
  <c r="BT185" i="8"/>
  <c r="CJ183" i="8" s="1"/>
  <c r="BR185" i="8"/>
  <c r="BQ185" i="8"/>
  <c r="BP185" i="8"/>
  <c r="BW184" i="8"/>
  <c r="DB186" i="8" s="1"/>
  <c r="CA190" i="8" s="1"/>
  <c r="BV184" i="8"/>
  <c r="BU184" i="8"/>
  <c r="CF186" i="8" s="1"/>
  <c r="CA188" i="8" s="1"/>
  <c r="BT184" i="8"/>
  <c r="CE183" i="8" s="1"/>
  <c r="BS184" i="8"/>
  <c r="BP184" i="8"/>
  <c r="BZ184" i="8" s="1"/>
  <c r="BV175" i="8"/>
  <c r="BT175" i="8"/>
  <c r="CJ173" i="8" s="1"/>
  <c r="BR175" i="8"/>
  <c r="BQ175" i="8"/>
  <c r="BP175" i="8"/>
  <c r="BW174" i="8"/>
  <c r="BV174" i="8"/>
  <c r="BU174" i="8"/>
  <c r="BT174" i="8"/>
  <c r="BS174" i="8"/>
  <c r="BP174" i="8"/>
  <c r="BV166" i="8"/>
  <c r="BT166" i="8"/>
  <c r="BR166" i="8"/>
  <c r="BQ166" i="8"/>
  <c r="BP166" i="8"/>
  <c r="BW165" i="8"/>
  <c r="DB167" i="8" s="1"/>
  <c r="CA171" i="8" s="1"/>
  <c r="BV165" i="8"/>
  <c r="BU165" i="8"/>
  <c r="CF167" i="8" s="1"/>
  <c r="CA169" i="8" s="1"/>
  <c r="BT165" i="8"/>
  <c r="BS165" i="8"/>
  <c r="BP165" i="8"/>
  <c r="BV157" i="8"/>
  <c r="BT157" i="8"/>
  <c r="BR157" i="8"/>
  <c r="BQ157" i="8"/>
  <c r="BP157" i="8"/>
  <c r="BW156" i="8"/>
  <c r="DB158" i="8" s="1"/>
  <c r="CA162" i="8" s="1"/>
  <c r="BV156" i="8"/>
  <c r="BU156" i="8"/>
  <c r="CF158" i="8" s="1"/>
  <c r="CA160" i="8" s="1"/>
  <c r="BT156" i="8"/>
  <c r="BS156" i="8"/>
  <c r="BP156" i="8"/>
  <c r="BZ156" i="8" s="1"/>
  <c r="BV148" i="8"/>
  <c r="BT148" i="8"/>
  <c r="BR148" i="8"/>
  <c r="BQ148" i="8"/>
  <c r="BP148" i="8"/>
  <c r="BW147" i="8"/>
  <c r="BV147" i="8"/>
  <c r="BU147" i="8"/>
  <c r="BT147" i="8"/>
  <c r="BS147" i="8"/>
  <c r="BP147" i="8"/>
  <c r="BV139" i="8"/>
  <c r="BT139" i="8"/>
  <c r="BR139" i="8"/>
  <c r="BQ139" i="8"/>
  <c r="BP139" i="8"/>
  <c r="BW138" i="8"/>
  <c r="BV138" i="8"/>
  <c r="BU138" i="8"/>
  <c r="CF140" i="8" s="1"/>
  <c r="CA142" i="8" s="1"/>
  <c r="BT138" i="8"/>
  <c r="BS138" i="8"/>
  <c r="BP138" i="8"/>
  <c r="BV130" i="8"/>
  <c r="BT130" i="8"/>
  <c r="CJ128" i="8" s="1"/>
  <c r="BR130" i="8"/>
  <c r="BQ130" i="8"/>
  <c r="BP130" i="8"/>
  <c r="BW129" i="8"/>
  <c r="BV129" i="8"/>
  <c r="BU129" i="8"/>
  <c r="BT129" i="8"/>
  <c r="CE128" i="8" s="1"/>
  <c r="BS129" i="8"/>
  <c r="BP129" i="8"/>
  <c r="BV121" i="8"/>
  <c r="BT121" i="8"/>
  <c r="CJ119" i="8" s="1"/>
  <c r="BS121" i="8"/>
  <c r="DO120" i="8" s="1"/>
  <c r="BR121" i="8"/>
  <c r="BQ121" i="8"/>
  <c r="BP121" i="8"/>
  <c r="BW120" i="8"/>
  <c r="DB122" i="8" s="1"/>
  <c r="CA126" i="8" s="1"/>
  <c r="BV120" i="8"/>
  <c r="BU120" i="8"/>
  <c r="CF122" i="8" s="1"/>
  <c r="CA124" i="8" s="1"/>
  <c r="BT120" i="8"/>
  <c r="CE119" i="8" s="1"/>
  <c r="BS120" i="8"/>
  <c r="BR120" i="8"/>
  <c r="CS120" i="8" s="1"/>
  <c r="BP120" i="8"/>
  <c r="BZ120" i="8" s="1"/>
  <c r="BV112" i="8"/>
  <c r="BT112" i="8"/>
  <c r="CJ110" i="8" s="1"/>
  <c r="BS112" i="8"/>
  <c r="DO111" i="8" s="1"/>
  <c r="BR112" i="8"/>
  <c r="BQ112" i="8"/>
  <c r="BP112" i="8"/>
  <c r="BW111" i="8"/>
  <c r="DB113" i="8" s="1"/>
  <c r="CA117" i="8" s="1"/>
  <c r="BV111" i="8"/>
  <c r="BU111" i="8"/>
  <c r="CF113" i="8" s="1"/>
  <c r="CA115" i="8" s="1"/>
  <c r="BT111" i="8"/>
  <c r="CE110" i="8" s="1"/>
  <c r="BS111" i="8"/>
  <c r="BP111" i="8"/>
  <c r="BZ111" i="8" s="1"/>
  <c r="BV103" i="8"/>
  <c r="BT103" i="8"/>
  <c r="CJ101" i="8" s="1"/>
  <c r="BS103" i="8"/>
  <c r="DO102" i="8" s="1"/>
  <c r="BR103" i="8"/>
  <c r="BQ103" i="8"/>
  <c r="BP103" i="8"/>
  <c r="BW102" i="8"/>
  <c r="DB104" i="8" s="1"/>
  <c r="CA108" i="8" s="1"/>
  <c r="BV102" i="8"/>
  <c r="BU102" i="8"/>
  <c r="CF104" i="8" s="1"/>
  <c r="CA106" i="8" s="1"/>
  <c r="BT102" i="8"/>
  <c r="CE101" i="8" s="1"/>
  <c r="BS102" i="8"/>
  <c r="BP102" i="8"/>
  <c r="BZ102" i="8" s="1"/>
  <c r="BV94" i="8"/>
  <c r="BT94" i="8"/>
  <c r="CJ92" i="8" s="1"/>
  <c r="BS94" i="8"/>
  <c r="DO93" i="8" s="1"/>
  <c r="BR94" i="8"/>
  <c r="BQ94" i="8"/>
  <c r="BP94" i="8"/>
  <c r="BW93" i="8"/>
  <c r="DB95" i="8" s="1"/>
  <c r="CA99" i="8" s="1"/>
  <c r="BV93" i="8"/>
  <c r="BU93" i="8"/>
  <c r="CF95" i="8" s="1"/>
  <c r="CA97" i="8" s="1"/>
  <c r="BT93" i="8"/>
  <c r="CE92" i="8" s="1"/>
  <c r="BS93" i="8"/>
  <c r="BP93" i="8"/>
  <c r="BZ93" i="8" s="1"/>
  <c r="BV84" i="8"/>
  <c r="BT84" i="8"/>
  <c r="CJ82" i="8" s="1"/>
  <c r="BS84" i="8"/>
  <c r="DO83" i="8" s="1"/>
  <c r="BR84" i="8"/>
  <c r="BQ84" i="8"/>
  <c r="BP84" i="8"/>
  <c r="BW83" i="8"/>
  <c r="DB85" i="8" s="1"/>
  <c r="CA89" i="8" s="1"/>
  <c r="BV83" i="8"/>
  <c r="BU83" i="8"/>
  <c r="CF85" i="8" s="1"/>
  <c r="CA87" i="8" s="1"/>
  <c r="BT83" i="8"/>
  <c r="CE82" i="8" s="1"/>
  <c r="BS83" i="8"/>
  <c r="BP83" i="8"/>
  <c r="BZ83" i="8" s="1"/>
  <c r="BV75" i="8"/>
  <c r="BT75" i="8"/>
  <c r="CJ73" i="8" s="1"/>
  <c r="BS75" i="8"/>
  <c r="DO74" i="8" s="1"/>
  <c r="BR75" i="8"/>
  <c r="BQ75" i="8"/>
  <c r="BP75" i="8"/>
  <c r="BW74" i="8"/>
  <c r="DB76" i="8" s="1"/>
  <c r="CA80" i="8" s="1"/>
  <c r="BV74" i="8"/>
  <c r="BU74" i="8"/>
  <c r="CF76" i="8" s="1"/>
  <c r="CA78" i="8" s="1"/>
  <c r="BT74" i="8"/>
  <c r="CE73" i="8" s="1"/>
  <c r="BS74" i="8"/>
  <c r="BP74" i="8"/>
  <c r="BZ74" i="8" s="1"/>
  <c r="BV66" i="8"/>
  <c r="BT66" i="8"/>
  <c r="CJ64" i="8" s="1"/>
  <c r="BS66" i="8"/>
  <c r="DO65" i="8" s="1"/>
  <c r="BR66" i="8"/>
  <c r="BQ66" i="8"/>
  <c r="BP66" i="8"/>
  <c r="BW65" i="8"/>
  <c r="DB67" i="8" s="1"/>
  <c r="CA71" i="8" s="1"/>
  <c r="BV65" i="8"/>
  <c r="BU65" i="8"/>
  <c r="CF67" i="8" s="1"/>
  <c r="CA69" i="8" s="1"/>
  <c r="BT65" i="8"/>
  <c r="CE64" i="8" s="1"/>
  <c r="BS65" i="8"/>
  <c r="BP65" i="8"/>
  <c r="BZ65" i="8" s="1"/>
  <c r="BV57" i="8"/>
  <c r="BT57" i="8"/>
  <c r="CJ55" i="8" s="1"/>
  <c r="BS57" i="8"/>
  <c r="DO56" i="8" s="1"/>
  <c r="BR57" i="8"/>
  <c r="BQ57" i="8"/>
  <c r="BP57" i="8"/>
  <c r="BW56" i="8"/>
  <c r="DB58" i="8" s="1"/>
  <c r="CA62" i="8" s="1"/>
  <c r="BV56" i="8"/>
  <c r="BU56" i="8"/>
  <c r="CF58" i="8" s="1"/>
  <c r="CA60" i="8" s="1"/>
  <c r="BT56" i="8"/>
  <c r="CE55" i="8" s="1"/>
  <c r="BS56" i="8"/>
  <c r="BP56" i="8"/>
  <c r="BZ56" i="8" s="1"/>
  <c r="BV48" i="8"/>
  <c r="BT48" i="8"/>
  <c r="CJ46" i="8" s="1"/>
  <c r="BS48" i="8"/>
  <c r="DO47" i="8" s="1"/>
  <c r="BR48" i="8"/>
  <c r="BQ48" i="8"/>
  <c r="BP48" i="8"/>
  <c r="BW47" i="8"/>
  <c r="DB49" i="8" s="1"/>
  <c r="CA53" i="8" s="1"/>
  <c r="BV47" i="8"/>
  <c r="BU47" i="8"/>
  <c r="CF49" i="8" s="1"/>
  <c r="CA51" i="8" s="1"/>
  <c r="BT47" i="8"/>
  <c r="CE46" i="8" s="1"/>
  <c r="BS47" i="8"/>
  <c r="BP47" i="8"/>
  <c r="BZ47" i="8" s="1"/>
  <c r="BV39" i="8"/>
  <c r="BT39" i="8"/>
  <c r="CJ37" i="8" s="1"/>
  <c r="BS39" i="8"/>
  <c r="DO38" i="8" s="1"/>
  <c r="BR39" i="8"/>
  <c r="BQ39" i="8"/>
  <c r="BP39" i="8"/>
  <c r="BW38" i="8"/>
  <c r="DB40" i="8" s="1"/>
  <c r="CA44" i="8" s="1"/>
  <c r="BV38" i="8"/>
  <c r="BU38" i="8"/>
  <c r="CF40" i="8" s="1"/>
  <c r="CA42" i="8" s="1"/>
  <c r="BT38" i="8"/>
  <c r="CE37" i="8" s="1"/>
  <c r="BS38" i="8"/>
  <c r="BP38" i="8"/>
  <c r="BZ38" i="8" s="1"/>
  <c r="BV30" i="8"/>
  <c r="BT30" i="8"/>
  <c r="CJ28" i="8" s="1"/>
  <c r="BS30" i="8"/>
  <c r="DO29" i="8" s="1"/>
  <c r="BR30" i="8"/>
  <c r="BQ30" i="8"/>
  <c r="BP30" i="8"/>
  <c r="BW29" i="8"/>
  <c r="DB31" i="8" s="1"/>
  <c r="CA35" i="8" s="1"/>
  <c r="BV29" i="8"/>
  <c r="BU29" i="8"/>
  <c r="CF31" i="8" s="1"/>
  <c r="CA33" i="8" s="1"/>
  <c r="BT29" i="8"/>
  <c r="CE28" i="8" s="1"/>
  <c r="BS29" i="8"/>
  <c r="BP29" i="8"/>
  <c r="BZ29" i="8" s="1"/>
  <c r="BV21" i="8"/>
  <c r="BT21" i="8"/>
  <c r="CJ19" i="8" s="1"/>
  <c r="BS21" i="8"/>
  <c r="DO20" i="8" s="1"/>
  <c r="BR21" i="8"/>
  <c r="BQ21" i="8"/>
  <c r="BP21" i="8"/>
  <c r="BW20" i="8"/>
  <c r="DB22" i="8" s="1"/>
  <c r="CA26" i="8" s="1"/>
  <c r="BV20" i="8"/>
  <c r="BU20" i="8"/>
  <c r="CF22" i="8" s="1"/>
  <c r="CA24" i="8" s="1"/>
  <c r="BT20" i="8"/>
  <c r="CE19" i="8" s="1"/>
  <c r="BS20" i="8"/>
  <c r="BP20" i="8"/>
  <c r="BZ20" i="8" s="1"/>
  <c r="BV12" i="8"/>
  <c r="BT12" i="8"/>
  <c r="CJ10" i="8" s="1"/>
  <c r="BS12" i="8"/>
  <c r="DO11" i="8" s="1"/>
  <c r="BR12" i="8"/>
  <c r="BQ12" i="8"/>
  <c r="BP12" i="8"/>
  <c r="BW11" i="8"/>
  <c r="DB13" i="8" s="1"/>
  <c r="CA17" i="8" s="1"/>
  <c r="BV11" i="8"/>
  <c r="BU11" i="8"/>
  <c r="CF13" i="8" s="1"/>
  <c r="CA15" i="8" s="1"/>
  <c r="BT11" i="8"/>
  <c r="CE10" i="8" s="1"/>
  <c r="BS11" i="8"/>
  <c r="BP11" i="8"/>
  <c r="BZ11" i="8" s="1"/>
  <c r="S60" i="8"/>
  <c r="S62" i="8" s="1"/>
  <c r="S64" i="8" s="1"/>
  <c r="S66" i="8" s="1"/>
  <c r="S68" i="8" s="1"/>
  <c r="S70" i="8" s="1"/>
  <c r="S72" i="8" s="1"/>
  <c r="S74" i="8" s="1"/>
  <c r="S76" i="8" s="1"/>
  <c r="S78" i="8" s="1"/>
  <c r="S80" i="8" s="1"/>
  <c r="S82" i="8" s="1"/>
  <c r="G60" i="8"/>
  <c r="G62" i="8" s="1"/>
  <c r="G64" i="8" s="1"/>
  <c r="G66" i="8" s="1"/>
  <c r="G68" i="8" s="1"/>
  <c r="G70" i="8" s="1"/>
  <c r="G72" i="8" s="1"/>
  <c r="G74" i="8" s="1"/>
  <c r="G76" i="8" s="1"/>
  <c r="G78" i="8" s="1"/>
  <c r="G80" i="8" s="1"/>
  <c r="G82" i="8" s="1"/>
  <c r="G32" i="8"/>
  <c r="BR129" i="8" s="1"/>
  <c r="S32" i="8"/>
  <c r="S34" i="8" s="1"/>
  <c r="S36" i="8" s="1"/>
  <c r="S38" i="8" s="1"/>
  <c r="S40" i="8" s="1"/>
  <c r="S42" i="8" s="1"/>
  <c r="S44" i="8" s="1"/>
  <c r="S46" i="8" s="1"/>
  <c r="S48" i="8" s="1"/>
  <c r="S50" i="8" s="1"/>
  <c r="S52" i="8" s="1"/>
  <c r="S54" i="8" s="1"/>
  <c r="S4" i="8"/>
  <c r="S6" i="8" s="1"/>
  <c r="S8" i="8" s="1"/>
  <c r="S10" i="8" s="1"/>
  <c r="S12" i="8" s="1"/>
  <c r="S14" i="8" s="1"/>
  <c r="S16" i="8" s="1"/>
  <c r="S18" i="8" s="1"/>
  <c r="S20" i="8" s="1"/>
  <c r="S22" i="8" s="1"/>
  <c r="S24" i="8" s="1"/>
  <c r="S26" i="8" s="1"/>
  <c r="G4" i="8"/>
  <c r="G6" i="8" s="1"/>
  <c r="T61" i="8"/>
  <c r="T63" i="8" s="1"/>
  <c r="T65" i="8" s="1"/>
  <c r="T67" i="8" s="1"/>
  <c r="T69" i="8" s="1"/>
  <c r="T71" i="8" s="1"/>
  <c r="T73" i="8" s="1"/>
  <c r="T75" i="8" s="1"/>
  <c r="T77" i="8" s="1"/>
  <c r="T79" i="8" s="1"/>
  <c r="T81" i="8" s="1"/>
  <c r="T83" i="8" s="1"/>
  <c r="H61" i="8"/>
  <c r="H63" i="8" s="1"/>
  <c r="H65" i="8" s="1"/>
  <c r="H67" i="8" s="1"/>
  <c r="H69" i="8" s="1"/>
  <c r="H71" i="8" s="1"/>
  <c r="H73" i="8" s="1"/>
  <c r="H75" i="8" s="1"/>
  <c r="H77" i="8" s="1"/>
  <c r="H79" i="8" s="1"/>
  <c r="H81" i="8" s="1"/>
  <c r="H83" i="8" s="1"/>
  <c r="AH51" i="8"/>
  <c r="AJ49" i="8"/>
  <c r="L104" i="8"/>
  <c r="BW430" i="8" s="1"/>
  <c r="J104" i="8"/>
  <c r="BU430" i="8" s="1"/>
  <c r="L102" i="8"/>
  <c r="BW421" i="8" s="1"/>
  <c r="J102" i="8"/>
  <c r="BU421" i="8" s="1"/>
  <c r="G101" i="8"/>
  <c r="G103" i="8" s="1"/>
  <c r="BR429" i="8" s="1"/>
  <c r="L100" i="8"/>
  <c r="BW412" i="8" s="1"/>
  <c r="J100" i="8"/>
  <c r="BU412" i="8" s="1"/>
  <c r="L98" i="8"/>
  <c r="BW403" i="8" s="1"/>
  <c r="J98" i="8"/>
  <c r="BU403" i="8" s="1"/>
  <c r="L96" i="8"/>
  <c r="BW394" i="8" s="1"/>
  <c r="J96" i="8"/>
  <c r="BU394" i="8" s="1"/>
  <c r="G95" i="8"/>
  <c r="G97" i="8" s="1"/>
  <c r="BR402" i="8" s="1"/>
  <c r="F95" i="8"/>
  <c r="F103" i="8" s="1"/>
  <c r="BQ429" i="8" s="1"/>
  <c r="E92" i="8"/>
  <c r="BP376" i="8" s="1"/>
  <c r="G89" i="8"/>
  <c r="BR366" i="8" s="1"/>
  <c r="F89" i="8"/>
  <c r="BQ366" i="8" s="1"/>
  <c r="L56" i="8"/>
  <c r="L84" i="8" s="1"/>
  <c r="E56" i="8"/>
  <c r="E84" i="8" s="1"/>
  <c r="BM69" i="8"/>
  <c r="AD69" i="8"/>
  <c r="AW55" i="8" s="1"/>
  <c r="BL67" i="8"/>
  <c r="BK65" i="8"/>
  <c r="BJ63" i="8"/>
  <c r="BI61" i="8"/>
  <c r="BH59" i="8"/>
  <c r="BG57" i="8"/>
  <c r="AW54" i="8"/>
  <c r="AT54" i="8"/>
  <c r="AQ54" i="8"/>
  <c r="AN54" i="8"/>
  <c r="AK54" i="8"/>
  <c r="AH54" i="8"/>
  <c r="AE54" i="8"/>
  <c r="T33" i="8"/>
  <c r="BS594" i="8" s="1"/>
  <c r="H33" i="8"/>
  <c r="BS130" i="8" s="1"/>
  <c r="BL51" i="8"/>
  <c r="F30" i="8"/>
  <c r="R32" i="8" s="1"/>
  <c r="BQ593" i="8" s="1"/>
  <c r="BK49" i="8"/>
  <c r="BJ47" i="8"/>
  <c r="BI45" i="8"/>
  <c r="BH43" i="8"/>
  <c r="BG41" i="8"/>
  <c r="AT38" i="8"/>
  <c r="AQ38" i="8"/>
  <c r="AN38" i="8"/>
  <c r="AK38" i="8"/>
  <c r="AH38" i="8"/>
  <c r="AE38" i="8"/>
  <c r="BM35" i="8"/>
  <c r="AD35" i="8"/>
  <c r="AW21" i="8" s="1"/>
  <c r="BL33" i="8"/>
  <c r="BK31" i="8"/>
  <c r="BJ29" i="8"/>
  <c r="BI27" i="8"/>
  <c r="BH25" i="8"/>
  <c r="BG23" i="8"/>
  <c r="AW20" i="8"/>
  <c r="AT20" i="8"/>
  <c r="AQ20" i="8"/>
  <c r="AN20" i="8"/>
  <c r="AK20" i="8"/>
  <c r="AH20" i="8"/>
  <c r="AE20" i="8"/>
  <c r="BM17" i="8"/>
  <c r="AD17" i="8"/>
  <c r="AW3" i="8" s="1"/>
  <c r="BL15" i="8"/>
  <c r="BK13" i="8"/>
  <c r="BJ11" i="8"/>
  <c r="BI9" i="8"/>
  <c r="BH7" i="8"/>
  <c r="BG5" i="8"/>
  <c r="T5" i="8"/>
  <c r="BS476" i="8" s="1"/>
  <c r="R4" i="8"/>
  <c r="BQ475" i="8" s="1"/>
  <c r="BY474" i="8" s="1"/>
  <c r="F4" i="8"/>
  <c r="F32" i="8" s="1"/>
  <c r="F60" i="8" s="1"/>
  <c r="R62" i="8" s="1"/>
  <c r="BQ720" i="8" s="1"/>
  <c r="BV3" i="8"/>
  <c r="BT3" i="8"/>
  <c r="CJ1" i="8" s="1"/>
  <c r="BS3" i="8"/>
  <c r="DO2" i="8" s="1"/>
  <c r="BR3" i="8"/>
  <c r="BQ3" i="8"/>
  <c r="BP3" i="8"/>
  <c r="L3" i="8"/>
  <c r="BW3" i="8" s="1"/>
  <c r="BW2" i="8"/>
  <c r="DB4" i="8" s="1"/>
  <c r="CA8" i="8" s="1"/>
  <c r="BV2" i="8"/>
  <c r="BU2" i="8"/>
  <c r="CF4" i="8" s="1"/>
  <c r="CA6" i="8" s="1"/>
  <c r="BT2" i="8"/>
  <c r="CE1" i="8" s="1"/>
  <c r="BS2" i="8"/>
  <c r="BR2" i="8"/>
  <c r="CS2" i="8" s="1"/>
  <c r="BQ2" i="8"/>
  <c r="BY1" i="8" s="1"/>
  <c r="BP2" i="8"/>
  <c r="BZ2" i="8" s="1"/>
  <c r="AW2" i="8"/>
  <c r="AT2" i="8"/>
  <c r="AQ2" i="8"/>
  <c r="AN2" i="8"/>
  <c r="AK2" i="8"/>
  <c r="AH2" i="8"/>
  <c r="AE2" i="8"/>
  <c r="AH24" i="9" l="1"/>
  <c r="AM24" i="9"/>
  <c r="AN37" i="9"/>
  <c r="AF37" i="9"/>
  <c r="AI37" i="9" s="1"/>
  <c r="AR66" i="9"/>
  <c r="BD65" i="9" s="1"/>
  <c r="F23" i="9"/>
  <c r="AH35" i="9"/>
  <c r="AI35" i="9" s="1"/>
  <c r="AJ35" i="9" s="1"/>
  <c r="AM35" i="9"/>
  <c r="F33" i="9"/>
  <c r="AR139" i="9" s="1"/>
  <c r="BD138" i="9" s="1"/>
  <c r="AR112" i="9"/>
  <c r="BD111" i="9" s="1"/>
  <c r="AF26" i="9"/>
  <c r="AI24" i="9"/>
  <c r="BB71" i="9"/>
  <c r="CE67" i="9"/>
  <c r="AH28" i="9"/>
  <c r="CE131" i="9"/>
  <c r="AJ13" i="9"/>
  <c r="AM28" i="9"/>
  <c r="AF28" i="9"/>
  <c r="AI28" i="9" s="1"/>
  <c r="AJ28" i="9" s="1"/>
  <c r="BB78" i="9"/>
  <c r="BI76" i="9"/>
  <c r="BI13" i="9"/>
  <c r="AI33" i="9"/>
  <c r="AM37" i="9"/>
  <c r="BI40" i="9"/>
  <c r="BB42" i="9"/>
  <c r="AO13" i="9"/>
  <c r="CE49" i="9"/>
  <c r="BI58" i="9"/>
  <c r="AR84" i="9"/>
  <c r="BD83" i="9" s="1"/>
  <c r="Y8" i="9"/>
  <c r="AN8" i="9" s="1"/>
  <c r="AF15" i="9"/>
  <c r="AI15" i="9" s="1"/>
  <c r="AM15" i="9"/>
  <c r="T17" i="9"/>
  <c r="AH22" i="9"/>
  <c r="AR30" i="9"/>
  <c r="BD29" i="9" s="1"/>
  <c r="AB39" i="9"/>
  <c r="AH39" i="9" s="1"/>
  <c r="AO6" i="9"/>
  <c r="AJ6" i="9" s="1"/>
  <c r="V26" i="9"/>
  <c r="AH26" i="9" s="1"/>
  <c r="BI140" i="9"/>
  <c r="AO15" i="9"/>
  <c r="AN22" i="9"/>
  <c r="AP24" i="9"/>
  <c r="Y26" i="9"/>
  <c r="AN26" i="9" s="1"/>
  <c r="AP35" i="9"/>
  <c r="G57" i="9"/>
  <c r="AO35" i="9"/>
  <c r="AN4" i="9"/>
  <c r="G6" i="9"/>
  <c r="AN17" i="9"/>
  <c r="AO4" i="9"/>
  <c r="F19" i="9"/>
  <c r="AP22" i="9"/>
  <c r="AP26" i="9"/>
  <c r="AN33" i="9"/>
  <c r="T39" i="9"/>
  <c r="BI49" i="9"/>
  <c r="AF4" i="9"/>
  <c r="AI4" i="9" s="1"/>
  <c r="AF8" i="9"/>
  <c r="AM8" i="9"/>
  <c r="AF22" i="9"/>
  <c r="AI22" i="9" s="1"/>
  <c r="AJ22" i="9" s="1"/>
  <c r="BI22" i="9"/>
  <c r="BG23" i="10"/>
  <c r="CJ756" i="8"/>
  <c r="CF777" i="8"/>
  <c r="CA779" i="8" s="1"/>
  <c r="DB732" i="8"/>
  <c r="CA736" i="8" s="1"/>
  <c r="CE747" i="8"/>
  <c r="BZ757" i="8"/>
  <c r="DB777" i="8"/>
  <c r="CA781" i="8" s="1"/>
  <c r="CE801" i="8"/>
  <c r="CJ747" i="8"/>
  <c r="CF768" i="8"/>
  <c r="CA770" i="8" s="1"/>
  <c r="CJ801" i="8"/>
  <c r="BY719" i="8"/>
  <c r="CE738" i="8"/>
  <c r="BZ748" i="8"/>
  <c r="DB768" i="8"/>
  <c r="CA772" i="8" s="1"/>
  <c r="CE792" i="8"/>
  <c r="BZ802" i="8"/>
  <c r="CJ738" i="8"/>
  <c r="CF759" i="8"/>
  <c r="CA761" i="8" s="1"/>
  <c r="CJ792" i="8"/>
  <c r="CE729" i="8"/>
  <c r="BZ739" i="8"/>
  <c r="DB759" i="8"/>
  <c r="CA763" i="8" s="1"/>
  <c r="CE783" i="8"/>
  <c r="BZ793" i="8"/>
  <c r="CJ729" i="8"/>
  <c r="CF750" i="8"/>
  <c r="CA752" i="8" s="1"/>
  <c r="CJ783" i="8"/>
  <c r="CF804" i="8"/>
  <c r="CA806" i="8" s="1"/>
  <c r="BZ730" i="8"/>
  <c r="DB750" i="8"/>
  <c r="CA754" i="8" s="1"/>
  <c r="CE774" i="8"/>
  <c r="BZ784" i="8"/>
  <c r="DB804" i="8"/>
  <c r="CA808" i="8" s="1"/>
  <c r="CF741" i="8"/>
  <c r="CA743" i="8" s="1"/>
  <c r="CJ774" i="8"/>
  <c r="CF795" i="8"/>
  <c r="CA797" i="8" s="1"/>
  <c r="DB741" i="8"/>
  <c r="CA745" i="8" s="1"/>
  <c r="CE765" i="8"/>
  <c r="BZ775" i="8"/>
  <c r="DB795" i="8"/>
  <c r="CA799" i="8" s="1"/>
  <c r="CF686" i="8"/>
  <c r="CA688" i="8" s="1"/>
  <c r="CE719" i="8"/>
  <c r="CJ719" i="8"/>
  <c r="BZ720" i="8"/>
  <c r="CF722" i="8"/>
  <c r="CA724" i="8" s="1"/>
  <c r="DB722" i="8"/>
  <c r="CA726" i="8" s="1"/>
  <c r="CE692" i="8"/>
  <c r="CE710" i="8"/>
  <c r="CJ710" i="8"/>
  <c r="CE701" i="8"/>
  <c r="BZ711" i="8"/>
  <c r="DB686" i="8"/>
  <c r="CA690" i="8" s="1"/>
  <c r="CJ701" i="8"/>
  <c r="BZ702" i="8"/>
  <c r="DB650" i="8"/>
  <c r="CA654" i="8" s="1"/>
  <c r="CS702" i="8"/>
  <c r="CF713" i="8"/>
  <c r="CA715" i="8" s="1"/>
  <c r="CE656" i="8"/>
  <c r="DO702" i="8"/>
  <c r="DB713" i="8"/>
  <c r="CA717" i="8" s="1"/>
  <c r="CE665" i="8"/>
  <c r="CF704" i="8"/>
  <c r="CA706" i="8" s="1"/>
  <c r="BZ675" i="8"/>
  <c r="DB704" i="8"/>
  <c r="CA708" i="8" s="1"/>
  <c r="CJ665" i="8"/>
  <c r="BZ666" i="8"/>
  <c r="CF677" i="8"/>
  <c r="CA679" i="8" s="1"/>
  <c r="CJ692" i="8"/>
  <c r="BZ657" i="8"/>
  <c r="CF668" i="8"/>
  <c r="CA670" i="8" s="1"/>
  <c r="BZ693" i="8"/>
  <c r="CE647" i="8"/>
  <c r="DB668" i="8"/>
  <c r="CA672" i="8" s="1"/>
  <c r="CE683" i="8"/>
  <c r="CF650" i="8"/>
  <c r="CA652" i="8" s="1"/>
  <c r="CJ647" i="8"/>
  <c r="CJ683" i="8"/>
  <c r="DB622" i="8"/>
  <c r="CA626" i="8" s="1"/>
  <c r="BZ648" i="8"/>
  <c r="CF659" i="8"/>
  <c r="CA661" i="8" s="1"/>
  <c r="BZ684" i="8"/>
  <c r="CF695" i="8"/>
  <c r="CA697" i="8" s="1"/>
  <c r="CJ656" i="8"/>
  <c r="DB659" i="8"/>
  <c r="CA663" i="8" s="1"/>
  <c r="CE674" i="8"/>
  <c r="DB695" i="8"/>
  <c r="CA699" i="8" s="1"/>
  <c r="CJ674" i="8"/>
  <c r="CE638" i="8"/>
  <c r="CJ638" i="8"/>
  <c r="BZ639" i="8"/>
  <c r="CF586" i="8"/>
  <c r="CA588" i="8" s="1"/>
  <c r="CF641" i="8"/>
  <c r="CA643" i="8" s="1"/>
  <c r="DB586" i="8"/>
  <c r="CA590" i="8" s="1"/>
  <c r="DB641" i="8"/>
  <c r="CA645" i="8" s="1"/>
  <c r="CE601" i="8"/>
  <c r="BZ611" i="8"/>
  <c r="CJ601" i="8"/>
  <c r="BY592" i="8"/>
  <c r="BZ602" i="8"/>
  <c r="CF613" i="8"/>
  <c r="CA615" i="8" s="1"/>
  <c r="CE592" i="8"/>
  <c r="DB613" i="8"/>
  <c r="CA617" i="8" s="1"/>
  <c r="CE628" i="8"/>
  <c r="CJ592" i="8"/>
  <c r="CJ628" i="8"/>
  <c r="BZ593" i="8"/>
  <c r="CF604" i="8"/>
  <c r="CA606" i="8" s="1"/>
  <c r="BZ629" i="8"/>
  <c r="CE583" i="8"/>
  <c r="DB604" i="8"/>
  <c r="CA608" i="8" s="1"/>
  <c r="CE619" i="8"/>
  <c r="CJ583" i="8"/>
  <c r="DO593" i="8"/>
  <c r="CJ619" i="8"/>
  <c r="BZ584" i="8"/>
  <c r="CF595" i="8"/>
  <c r="CA597" i="8" s="1"/>
  <c r="BZ620" i="8"/>
  <c r="CF631" i="8"/>
  <c r="CA633" i="8" s="1"/>
  <c r="CS584" i="8"/>
  <c r="DB595" i="8"/>
  <c r="CA599" i="8" s="1"/>
  <c r="CE610" i="8"/>
  <c r="DB631" i="8"/>
  <c r="CA635" i="8" s="1"/>
  <c r="DO584" i="8"/>
  <c r="CJ610" i="8"/>
  <c r="DB559" i="8"/>
  <c r="CA563" i="8" s="1"/>
  <c r="CE574" i="8"/>
  <c r="CJ574" i="8"/>
  <c r="BZ575" i="8"/>
  <c r="CF577" i="8"/>
  <c r="CA579" i="8" s="1"/>
  <c r="DB577" i="8"/>
  <c r="CA581" i="8" s="1"/>
  <c r="CF550" i="8"/>
  <c r="CA552" i="8" s="1"/>
  <c r="CE510" i="8"/>
  <c r="DB550" i="8"/>
  <c r="CA554" i="8" s="1"/>
  <c r="CE565" i="8"/>
  <c r="CJ510" i="8"/>
  <c r="CJ565" i="8"/>
  <c r="BZ520" i="8"/>
  <c r="BZ566" i="8"/>
  <c r="CF531" i="8"/>
  <c r="CA533" i="8" s="1"/>
  <c r="CE556" i="8"/>
  <c r="DB531" i="8"/>
  <c r="CA535" i="8" s="1"/>
  <c r="CJ556" i="8"/>
  <c r="BZ557" i="8"/>
  <c r="CF568" i="8"/>
  <c r="CA570" i="8" s="1"/>
  <c r="CE547" i="8"/>
  <c r="DB568" i="8"/>
  <c r="CA572" i="8" s="1"/>
  <c r="CJ547" i="8"/>
  <c r="CF486" i="8"/>
  <c r="CA488" i="8" s="1"/>
  <c r="BZ511" i="8"/>
  <c r="CF522" i="8"/>
  <c r="CA524" i="8" s="1"/>
  <c r="DB486" i="8"/>
  <c r="CA490" i="8" s="1"/>
  <c r="CE501" i="8"/>
  <c r="DB522" i="8"/>
  <c r="CA526" i="8" s="1"/>
  <c r="CE537" i="8"/>
  <c r="CJ501" i="8"/>
  <c r="CJ537" i="8"/>
  <c r="BZ502" i="8"/>
  <c r="CF513" i="8"/>
  <c r="CA515" i="8" s="1"/>
  <c r="BZ538" i="8"/>
  <c r="CE492" i="8"/>
  <c r="DB513" i="8"/>
  <c r="CA517" i="8" s="1"/>
  <c r="CE528" i="8"/>
  <c r="CJ492" i="8"/>
  <c r="CJ528" i="8"/>
  <c r="BZ493" i="8"/>
  <c r="CF504" i="8"/>
  <c r="CA506" i="8" s="1"/>
  <c r="BZ529" i="8"/>
  <c r="CF540" i="8"/>
  <c r="CA542" i="8" s="1"/>
  <c r="CE483" i="8"/>
  <c r="DB504" i="8"/>
  <c r="CA508" i="8" s="1"/>
  <c r="CE519" i="8"/>
  <c r="DB540" i="8"/>
  <c r="CA544" i="8" s="1"/>
  <c r="CJ483" i="8"/>
  <c r="CJ519" i="8"/>
  <c r="DB468" i="8"/>
  <c r="CA472" i="8" s="1"/>
  <c r="DO438" i="8"/>
  <c r="CE474" i="8"/>
  <c r="BZ475" i="8"/>
  <c r="DO447" i="8"/>
  <c r="BY465" i="8"/>
  <c r="CE465" i="8"/>
  <c r="DO475" i="8"/>
  <c r="CJ465" i="8"/>
  <c r="CF477" i="8"/>
  <c r="CA479" i="8" s="1"/>
  <c r="BZ466" i="8"/>
  <c r="DB477" i="8"/>
  <c r="CA481" i="8" s="1"/>
  <c r="CS466" i="8"/>
  <c r="CC428" i="8"/>
  <c r="DO466" i="8"/>
  <c r="CF449" i="8"/>
  <c r="CA451" i="8" s="1"/>
  <c r="CC419" i="8"/>
  <c r="CS429" i="8"/>
  <c r="CF440" i="8"/>
  <c r="CA442" i="8" s="1"/>
  <c r="DB395" i="8"/>
  <c r="CA399" i="8" s="1"/>
  <c r="BZ420" i="8"/>
  <c r="DO429" i="8"/>
  <c r="DB449" i="8"/>
  <c r="CA453" i="8" s="1"/>
  <c r="CC410" i="8"/>
  <c r="CF431" i="8"/>
  <c r="CA433" i="8" s="1"/>
  <c r="DB440" i="8"/>
  <c r="CA444" i="8" s="1"/>
  <c r="BZ411" i="8"/>
  <c r="DO420" i="8"/>
  <c r="CC401" i="8"/>
  <c r="CS411" i="8"/>
  <c r="CF422" i="8"/>
  <c r="CA424" i="8" s="1"/>
  <c r="DB431" i="8"/>
  <c r="CA435" i="8" s="1"/>
  <c r="BZ402" i="8"/>
  <c r="DO411" i="8"/>
  <c r="CS402" i="8"/>
  <c r="CF413" i="8"/>
  <c r="CA415" i="8" s="1"/>
  <c r="DB422" i="8"/>
  <c r="CA426" i="8" s="1"/>
  <c r="DO402" i="8"/>
  <c r="CC446" i="8"/>
  <c r="CF404" i="8"/>
  <c r="CA406" i="8" s="1"/>
  <c r="DB413" i="8"/>
  <c r="CA417" i="8" s="1"/>
  <c r="CC437" i="8"/>
  <c r="BZ447" i="8"/>
  <c r="BY428" i="8"/>
  <c r="BZ438" i="8"/>
  <c r="BZ356" i="8"/>
  <c r="CC383" i="8"/>
  <c r="BY365" i="8"/>
  <c r="CC374" i="8"/>
  <c r="BZ384" i="8"/>
  <c r="CC355" i="8"/>
  <c r="CC365" i="8"/>
  <c r="BZ375" i="8"/>
  <c r="CS384" i="8"/>
  <c r="BZ366" i="8"/>
  <c r="DO384" i="8"/>
  <c r="CS366" i="8"/>
  <c r="DO375" i="8"/>
  <c r="CF386" i="8"/>
  <c r="CA388" i="8" s="1"/>
  <c r="DO366" i="8"/>
  <c r="CF377" i="8"/>
  <c r="CA379" i="8" s="1"/>
  <c r="BY355" i="8"/>
  <c r="CF368" i="8"/>
  <c r="CA370" i="8" s="1"/>
  <c r="DB386" i="8"/>
  <c r="CA390" i="8" s="1"/>
  <c r="CS356" i="8"/>
  <c r="DB377" i="8"/>
  <c r="CA381" i="8" s="1"/>
  <c r="DO356" i="8"/>
  <c r="DB368" i="8"/>
  <c r="CA372" i="8" s="1"/>
  <c r="CF340" i="8"/>
  <c r="CA342" i="8" s="1"/>
  <c r="CJ319" i="8"/>
  <c r="CE319" i="8"/>
  <c r="DB340" i="8"/>
  <c r="CA344" i="8" s="1"/>
  <c r="BZ320" i="8"/>
  <c r="CF331" i="8"/>
  <c r="CA333" i="8" s="1"/>
  <c r="DB331" i="8"/>
  <c r="CA335" i="8" s="1"/>
  <c r="CE346" i="8"/>
  <c r="CJ346" i="8"/>
  <c r="CF322" i="8"/>
  <c r="CA324" i="8" s="1"/>
  <c r="BZ347" i="8"/>
  <c r="DB322" i="8"/>
  <c r="CA326" i="8" s="1"/>
  <c r="CE337" i="8"/>
  <c r="CJ337" i="8"/>
  <c r="BZ338" i="8"/>
  <c r="CF349" i="8"/>
  <c r="CA351" i="8" s="1"/>
  <c r="CE328" i="8"/>
  <c r="DB349" i="8"/>
  <c r="CA353" i="8" s="1"/>
  <c r="CJ328" i="8"/>
  <c r="CJ283" i="8"/>
  <c r="CF295" i="8"/>
  <c r="CA297" i="8" s="1"/>
  <c r="CE310" i="8"/>
  <c r="BZ284" i="8"/>
  <c r="DB295" i="8"/>
  <c r="CA299" i="8" s="1"/>
  <c r="CJ310" i="8"/>
  <c r="BZ311" i="8"/>
  <c r="CE274" i="8"/>
  <c r="BZ293" i="8"/>
  <c r="CE283" i="8"/>
  <c r="CJ274" i="8"/>
  <c r="CF286" i="8"/>
  <c r="CA288" i="8" s="1"/>
  <c r="CE301" i="8"/>
  <c r="BZ275" i="8"/>
  <c r="DB286" i="8"/>
  <c r="CA290" i="8" s="1"/>
  <c r="CJ301" i="8"/>
  <c r="CF313" i="8"/>
  <c r="CA315" i="8" s="1"/>
  <c r="BZ302" i="8"/>
  <c r="DB313" i="8"/>
  <c r="CA317" i="8" s="1"/>
  <c r="DO238" i="8"/>
  <c r="CJ264" i="8"/>
  <c r="CF240" i="8"/>
  <c r="CA242" i="8" s="1"/>
  <c r="BZ265" i="8"/>
  <c r="DB240" i="8"/>
  <c r="CA244" i="8" s="1"/>
  <c r="CE255" i="8"/>
  <c r="CJ255" i="8"/>
  <c r="BZ256" i="8"/>
  <c r="CF267" i="8"/>
  <c r="CA269" i="8" s="1"/>
  <c r="CE246" i="8"/>
  <c r="DB267" i="8"/>
  <c r="CA271" i="8" s="1"/>
  <c r="CJ246" i="8"/>
  <c r="CE210" i="8"/>
  <c r="BZ211" i="8"/>
  <c r="DB222" i="8"/>
  <c r="CA226" i="8" s="1"/>
  <c r="DD186" i="8"/>
  <c r="CE228" i="8"/>
  <c r="DD195" i="8"/>
  <c r="CF213" i="8"/>
  <c r="CA215" i="8" s="1"/>
  <c r="CJ228" i="8"/>
  <c r="DB213" i="8"/>
  <c r="CA217" i="8" s="1"/>
  <c r="BZ229" i="8"/>
  <c r="CE219" i="8"/>
  <c r="CJ219" i="8"/>
  <c r="CF231" i="8"/>
  <c r="CA233" i="8" s="1"/>
  <c r="BZ220" i="8"/>
  <c r="DB231" i="8"/>
  <c r="CA235" i="8" s="1"/>
  <c r="BZ174" i="8"/>
  <c r="CE164" i="8"/>
  <c r="CJ164" i="8"/>
  <c r="CE173" i="8"/>
  <c r="BZ165" i="8"/>
  <c r="CF176" i="8"/>
  <c r="CA178" i="8" s="1"/>
  <c r="CE155" i="8"/>
  <c r="DB176" i="8"/>
  <c r="CA180" i="8" s="1"/>
  <c r="CJ155" i="8"/>
  <c r="BZ129" i="8"/>
  <c r="DB140" i="8"/>
  <c r="CA144" i="8" s="1"/>
  <c r="CS129" i="8"/>
  <c r="DO129" i="8"/>
  <c r="CE146" i="8"/>
  <c r="CF131" i="8"/>
  <c r="CA133" i="8" s="1"/>
  <c r="CJ146" i="8"/>
  <c r="DB131" i="8"/>
  <c r="CA135" i="8" s="1"/>
  <c r="BZ147" i="8"/>
  <c r="CE137" i="8"/>
  <c r="CJ137" i="8"/>
  <c r="CF149" i="8"/>
  <c r="CA151" i="8" s="1"/>
  <c r="BZ138" i="8"/>
  <c r="DB149" i="8"/>
  <c r="CA153" i="8" s="1"/>
  <c r="AZ67" i="8"/>
  <c r="AZ63" i="8"/>
  <c r="BB67" i="8"/>
  <c r="BL49" i="8"/>
  <c r="BB59" i="8"/>
  <c r="BB65" i="8"/>
  <c r="AZ59" i="8"/>
  <c r="AZ61" i="8"/>
  <c r="AZ69" i="8"/>
  <c r="AZ65" i="8"/>
  <c r="AZ57" i="8"/>
  <c r="BB57" i="8"/>
  <c r="BM45" i="8"/>
  <c r="AQ51" i="8"/>
  <c r="AZ51" i="8" s="1"/>
  <c r="BJ25" i="8"/>
  <c r="BH57" i="8"/>
  <c r="BM63" i="8"/>
  <c r="J106" i="8"/>
  <c r="BU439" i="8" s="1"/>
  <c r="L106" i="8"/>
  <c r="BW439" i="8" s="1"/>
  <c r="J108" i="8"/>
  <c r="BU448" i="8" s="1"/>
  <c r="L108" i="8"/>
  <c r="BW448" i="8" s="1"/>
  <c r="J110" i="8"/>
  <c r="L110" i="8"/>
  <c r="BM67" i="8"/>
  <c r="BJ27" i="8"/>
  <c r="BH5" i="8"/>
  <c r="BL13" i="8"/>
  <c r="BL37" i="10"/>
  <c r="BL41" i="10"/>
  <c r="L77" i="10"/>
  <c r="BU303" i="10" s="1"/>
  <c r="CA308" i="10" s="1"/>
  <c r="L79" i="10"/>
  <c r="BU312" i="10" s="1"/>
  <c r="DD313" i="10" s="1"/>
  <c r="J81" i="10"/>
  <c r="BS321" i="10" s="1"/>
  <c r="CA324" i="10" s="1"/>
  <c r="L81" i="10"/>
  <c r="BU321" i="10" s="1"/>
  <c r="CA326" i="10" s="1"/>
  <c r="J83" i="10"/>
  <c r="BS330" i="10" s="1"/>
  <c r="CA333" i="10" s="1"/>
  <c r="L83" i="10"/>
  <c r="BU330" i="10" s="1"/>
  <c r="DD331" i="10" s="1"/>
  <c r="BG33" i="10"/>
  <c r="BL33" i="10"/>
  <c r="BG37" i="10"/>
  <c r="BJ7" i="8"/>
  <c r="BM9" i="8"/>
  <c r="BL29" i="8"/>
  <c r="BK29" i="8"/>
  <c r="BI41" i="8"/>
  <c r="BI5" i="8"/>
  <c r="BK41" i="8"/>
  <c r="BM5" i="8"/>
  <c r="BL31" i="8"/>
  <c r="BJ33" i="8"/>
  <c r="BL61" i="8"/>
  <c r="BM25" i="8"/>
  <c r="BH35" i="8"/>
  <c r="BJ59" i="8"/>
  <c r="BM29" i="8"/>
  <c r="BM33" i="8"/>
  <c r="BK45" i="8"/>
  <c r="AM49" i="8"/>
  <c r="BI49" i="8" s="1"/>
  <c r="BK9" i="8"/>
  <c r="BI43" i="8"/>
  <c r="AJ45" i="8"/>
  <c r="BH45" i="8" s="1"/>
  <c r="BI7" i="8"/>
  <c r="AJ9" i="8"/>
  <c r="BH9" i="8" s="1"/>
  <c r="BL23" i="8"/>
  <c r="BL45" i="8"/>
  <c r="AM51" i="8"/>
  <c r="BI51" i="8" s="1"/>
  <c r="BL9" i="8"/>
  <c r="AM15" i="8"/>
  <c r="BI15" i="8" s="1"/>
  <c r="BJ57" i="8"/>
  <c r="BB63" i="8"/>
  <c r="BH23" i="8"/>
  <c r="BM49" i="8"/>
  <c r="BM13" i="8"/>
  <c r="BK43" i="8"/>
  <c r="BK7" i="8"/>
  <c r="BL7" i="8"/>
  <c r="BM57" i="8"/>
  <c r="BM59" i="8"/>
  <c r="BH69" i="8"/>
  <c r="BK25" i="8"/>
  <c r="BK47" i="8"/>
  <c r="AP49" i="8"/>
  <c r="BJ49" i="8" s="1"/>
  <c r="BI57" i="8"/>
  <c r="BI23" i="8"/>
  <c r="BI59" i="8"/>
  <c r="BB61" i="8"/>
  <c r="BL11" i="8"/>
  <c r="BJ45" i="8"/>
  <c r="BJ9" i="8"/>
  <c r="AM11" i="8"/>
  <c r="BI11" i="8" s="1"/>
  <c r="BL65" i="8"/>
  <c r="BB43" i="8"/>
  <c r="BB7" i="8"/>
  <c r="BM7" i="8"/>
  <c r="AJ17" i="8"/>
  <c r="BH17" i="8" s="1"/>
  <c r="BM15" i="8"/>
  <c r="BK57" i="8"/>
  <c r="BK27" i="8"/>
  <c r="BI25" i="8"/>
  <c r="BB25" i="8"/>
  <c r="BH27" i="8"/>
  <c r="BK63" i="8"/>
  <c r="CA290" i="10"/>
  <c r="CH295" i="10"/>
  <c r="CJ277" i="10"/>
  <c r="CA271" i="10"/>
  <c r="CH277" i="10"/>
  <c r="CA299" i="10"/>
  <c r="CA269" i="10"/>
  <c r="CA297" i="10"/>
  <c r="CA281" i="10"/>
  <c r="CJ286" i="10"/>
  <c r="CA306" i="10"/>
  <c r="CH286" i="10"/>
  <c r="CA315" i="10"/>
  <c r="CJ267" i="10"/>
  <c r="CJ304" i="10"/>
  <c r="CJ313" i="10"/>
  <c r="BE33" i="10"/>
  <c r="AG35" i="10"/>
  <c r="AY35" i="10" s="1"/>
  <c r="BF19" i="10"/>
  <c r="AG23" i="10"/>
  <c r="AY23" i="10" s="1"/>
  <c r="BF35" i="10"/>
  <c r="BH23" i="10"/>
  <c r="BH39" i="10"/>
  <c r="BH21" i="10"/>
  <c r="AJ27" i="10"/>
  <c r="BE27" i="10" s="1"/>
  <c r="BF33" i="10"/>
  <c r="BL35" i="10"/>
  <c r="AJ43" i="10"/>
  <c r="BE43" i="10" s="1"/>
  <c r="BG21" i="10"/>
  <c r="BH33" i="10"/>
  <c r="AY33" i="10"/>
  <c r="AG41" i="10"/>
  <c r="BD41" i="10" s="1"/>
  <c r="AW33" i="10"/>
  <c r="AY19" i="10"/>
  <c r="BG19" i="10"/>
  <c r="BG35" i="10"/>
  <c r="AJ39" i="10"/>
  <c r="BE39" i="10" s="1"/>
  <c r="BH19" i="10"/>
  <c r="AE27" i="10"/>
  <c r="AW27" i="10" s="1"/>
  <c r="AG27" i="10"/>
  <c r="BL39" i="10"/>
  <c r="AP43" i="10"/>
  <c r="BG43" i="10" s="1"/>
  <c r="AY5" i="10"/>
  <c r="AW5" i="10"/>
  <c r="BF21" i="10"/>
  <c r="AW49" i="10"/>
  <c r="BH25" i="10"/>
  <c r="BH37" i="10"/>
  <c r="AY49" i="10"/>
  <c r="BE19" i="10"/>
  <c r="AW19" i="10"/>
  <c r="AG21" i="10"/>
  <c r="AY21" i="10" s="1"/>
  <c r="BH35" i="10"/>
  <c r="AW35" i="10"/>
  <c r="BD43" i="10"/>
  <c r="BH43" i="10"/>
  <c r="AY37" i="10"/>
  <c r="BF27" i="10"/>
  <c r="BF41" i="10"/>
  <c r="BE37" i="10"/>
  <c r="AW41" i="10"/>
  <c r="BG41" i="10"/>
  <c r="BF39" i="10"/>
  <c r="BE41" i="10"/>
  <c r="BG27" i="10"/>
  <c r="BD37" i="10"/>
  <c r="BF43" i="10"/>
  <c r="AW37" i="10"/>
  <c r="BD39" i="10"/>
  <c r="BO265" i="10"/>
  <c r="BW264" i="10" s="1"/>
  <c r="AW43" i="10"/>
  <c r="AW39" i="10"/>
  <c r="BE23" i="10"/>
  <c r="BE25" i="10"/>
  <c r="AY25" i="10"/>
  <c r="AW23" i="10"/>
  <c r="BD25" i="10"/>
  <c r="BF25" i="10"/>
  <c r="AW21" i="10"/>
  <c r="AW25" i="10"/>
  <c r="BS712" i="8"/>
  <c r="BS749" i="8"/>
  <c r="BS785" i="8"/>
  <c r="BR493" i="8"/>
  <c r="BR529" i="8"/>
  <c r="BR566" i="8"/>
  <c r="BR620" i="8"/>
  <c r="BR657" i="8"/>
  <c r="BR693" i="8"/>
  <c r="BR711" i="8"/>
  <c r="BR748" i="8"/>
  <c r="BR784" i="8"/>
  <c r="BS721" i="8"/>
  <c r="BS758" i="8"/>
  <c r="BS794" i="8"/>
  <c r="BR502" i="8"/>
  <c r="BR538" i="8"/>
  <c r="BR575" i="8"/>
  <c r="BR593" i="8"/>
  <c r="BR629" i="8"/>
  <c r="BR666" i="8"/>
  <c r="BR720" i="8"/>
  <c r="BR757" i="8"/>
  <c r="BR793" i="8"/>
  <c r="BS731" i="8"/>
  <c r="BS767" i="8"/>
  <c r="BS803" i="8"/>
  <c r="BR475" i="8"/>
  <c r="BR511" i="8"/>
  <c r="BR548" i="8"/>
  <c r="BR602" i="8"/>
  <c r="BR639" i="8"/>
  <c r="BR675" i="8"/>
  <c r="BR730" i="8"/>
  <c r="BR766" i="8"/>
  <c r="BR802" i="8"/>
  <c r="DD113" i="8"/>
  <c r="BS740" i="8"/>
  <c r="BS776" i="8"/>
  <c r="BS812" i="8"/>
  <c r="DO811" i="8" s="1"/>
  <c r="BR484" i="8"/>
  <c r="BR520" i="8"/>
  <c r="BR557" i="8"/>
  <c r="BR611" i="8"/>
  <c r="BR648" i="8"/>
  <c r="BR684" i="8"/>
  <c r="BR739" i="8"/>
  <c r="BR775" i="8"/>
  <c r="BR811" i="8"/>
  <c r="CS811" i="8" s="1"/>
  <c r="BK33" i="8"/>
  <c r="BI31" i="8"/>
  <c r="BB31" i="8"/>
  <c r="BH31" i="8"/>
  <c r="BI63" i="8"/>
  <c r="BJ67" i="8"/>
  <c r="BS312" i="8"/>
  <c r="BR284" i="8"/>
  <c r="G34" i="8"/>
  <c r="G36" i="8" s="1"/>
  <c r="G38" i="8" s="1"/>
  <c r="G40" i="8" s="1"/>
  <c r="G42" i="8" s="1"/>
  <c r="G44" i="8" s="1"/>
  <c r="G46" i="8" s="1"/>
  <c r="G48" i="8" s="1"/>
  <c r="G50" i="8" s="1"/>
  <c r="G52" i="8" s="1"/>
  <c r="G54" i="8" s="1"/>
  <c r="BQ120" i="8"/>
  <c r="BY119" i="8" s="1"/>
  <c r="G8" i="8"/>
  <c r="BR20" i="8"/>
  <c r="CS20" i="8" s="1"/>
  <c r="BS266" i="8"/>
  <c r="BR311" i="8"/>
  <c r="BS339" i="8"/>
  <c r="BR420" i="8"/>
  <c r="BH29" i="8"/>
  <c r="BR265" i="8"/>
  <c r="BS294" i="8"/>
  <c r="BR338" i="8"/>
  <c r="BR11" i="8"/>
  <c r="CS11" i="8" s="1"/>
  <c r="BS248" i="8"/>
  <c r="BR293" i="8"/>
  <c r="BS321" i="8"/>
  <c r="BR247" i="8"/>
  <c r="BS276" i="8"/>
  <c r="BR320" i="8"/>
  <c r="BS348" i="8"/>
  <c r="BR275" i="8"/>
  <c r="BS303" i="8"/>
  <c r="BR347" i="8"/>
  <c r="BI65" i="8"/>
  <c r="BI67" i="8"/>
  <c r="BS257" i="8"/>
  <c r="BR302" i="8"/>
  <c r="BS330" i="8"/>
  <c r="BR393" i="8"/>
  <c r="BR256" i="8"/>
  <c r="BS285" i="8"/>
  <c r="BR329" i="8"/>
  <c r="BQ247" i="8"/>
  <c r="BQ11" i="8"/>
  <c r="BY10" i="8" s="1"/>
  <c r="BQ129" i="8"/>
  <c r="BQ393" i="8"/>
  <c r="BK15" i="8"/>
  <c r="F58" i="8"/>
  <c r="R58" i="8" s="1"/>
  <c r="BQ702" i="8" s="1"/>
  <c r="BJ17" i="8"/>
  <c r="BJ31" i="8"/>
  <c r="BI35" i="8"/>
  <c r="BH65" i="8"/>
  <c r="BJ13" i="8"/>
  <c r="BI47" i="8"/>
  <c r="R30" i="8"/>
  <c r="BQ584" i="8" s="1"/>
  <c r="BB47" i="8"/>
  <c r="F6" i="8"/>
  <c r="BQ20" i="8" s="1"/>
  <c r="BY19" i="8" s="1"/>
  <c r="F97" i="8"/>
  <c r="BQ402" i="8" s="1"/>
  <c r="BH51" i="8"/>
  <c r="BH15" i="8"/>
  <c r="BL17" i="8"/>
  <c r="BI69" i="8"/>
  <c r="BJ69" i="8"/>
  <c r="BK69" i="8"/>
  <c r="BK17" i="8"/>
  <c r="BH49" i="8"/>
  <c r="BK35" i="8"/>
  <c r="BH33" i="8"/>
  <c r="BG67" i="8"/>
  <c r="BH47" i="8"/>
  <c r="BH63" i="8"/>
  <c r="BG47" i="8"/>
  <c r="AZ47" i="8"/>
  <c r="BG29" i="8"/>
  <c r="BL35" i="8"/>
  <c r="AZ7" i="8"/>
  <c r="BG7" i="8"/>
  <c r="BG15" i="8"/>
  <c r="BG35" i="8"/>
  <c r="BG25" i="8"/>
  <c r="BI33" i="8"/>
  <c r="BJ51" i="8"/>
  <c r="BH67" i="8"/>
  <c r="BK67" i="8"/>
  <c r="BG13" i="8"/>
  <c r="AZ13" i="8"/>
  <c r="AZ33" i="8"/>
  <c r="BG33" i="8"/>
  <c r="BG43" i="8"/>
  <c r="AZ43" i="8"/>
  <c r="BG51" i="8"/>
  <c r="BG17" i="8"/>
  <c r="R34" i="8"/>
  <c r="BQ602" i="8" s="1"/>
  <c r="BG61" i="8"/>
  <c r="AZ11" i="8"/>
  <c r="BG11" i="8"/>
  <c r="BG31" i="8"/>
  <c r="AZ31" i="8"/>
  <c r="AZ49" i="8"/>
  <c r="BG49" i="8"/>
  <c r="DD4" i="8"/>
  <c r="BL5" i="8"/>
  <c r="AE9" i="8"/>
  <c r="AJ11" i="8"/>
  <c r="AM17" i="8"/>
  <c r="BI17" i="8" s="1"/>
  <c r="BB29" i="8"/>
  <c r="BH41" i="8"/>
  <c r="BM43" i="8"/>
  <c r="BM47" i="8"/>
  <c r="BB5" i="8"/>
  <c r="BK5" i="8"/>
  <c r="AM13" i="8"/>
  <c r="BI13" i="8" s="1"/>
  <c r="AZ17" i="8"/>
  <c r="BM23" i="8"/>
  <c r="AZ25" i="8"/>
  <c r="AZ29" i="8"/>
  <c r="BM31" i="8"/>
  <c r="BJ35" i="8"/>
  <c r="BL43" i="8"/>
  <c r="BL47" i="8"/>
  <c r="BM51" i="8"/>
  <c r="BM65" i="8"/>
  <c r="BG69" i="8"/>
  <c r="AZ5" i="8"/>
  <c r="BJ5" i="8"/>
  <c r="AN15" i="8"/>
  <c r="BJ15" i="8" s="1"/>
  <c r="BL57" i="8"/>
  <c r="AJ13" i="8"/>
  <c r="BH13" i="8" s="1"/>
  <c r="BB23" i="8"/>
  <c r="BK23" i="8"/>
  <c r="BM27" i="8"/>
  <c r="BM41" i="8"/>
  <c r="BJ43" i="8"/>
  <c r="BL59" i="8"/>
  <c r="BM61" i="8"/>
  <c r="BL63" i="8"/>
  <c r="BJ65" i="8"/>
  <c r="R6" i="8"/>
  <c r="BQ484" i="8" s="1"/>
  <c r="BM11" i="8"/>
  <c r="AZ23" i="8"/>
  <c r="BJ23" i="8"/>
  <c r="BL27" i="8"/>
  <c r="BL41" i="8"/>
  <c r="T35" i="8"/>
  <c r="BS603" i="8" s="1"/>
  <c r="BK59" i="8"/>
  <c r="G105" i="8"/>
  <c r="BR438" i="8" s="1"/>
  <c r="BB41" i="8"/>
  <c r="BK61" i="8"/>
  <c r="BL69" i="8"/>
  <c r="BK11" i="8"/>
  <c r="AZ41" i="8"/>
  <c r="BJ41" i="8"/>
  <c r="BJ61" i="8"/>
  <c r="T7" i="8"/>
  <c r="BS485" i="8" s="1"/>
  <c r="BL25" i="8"/>
  <c r="H35" i="8"/>
  <c r="BS139" i="8" s="1"/>
  <c r="F105" i="8"/>
  <c r="BQ438" i="8" s="1"/>
  <c r="G91" i="8"/>
  <c r="BR375" i="8" s="1"/>
  <c r="F91" i="8"/>
  <c r="BQ375" i="8" s="1"/>
  <c r="AJ33" i="9" l="1"/>
  <c r="AK33" i="9" s="1"/>
  <c r="AS20" i="9"/>
  <c r="BT20" i="9" s="1"/>
  <c r="G8" i="9"/>
  <c r="AO39" i="9"/>
  <c r="AM39" i="9"/>
  <c r="AF39" i="9"/>
  <c r="AI39" i="9" s="1"/>
  <c r="AJ39" i="9" s="1"/>
  <c r="AJ15" i="9"/>
  <c r="AJ24" i="9"/>
  <c r="AR94" i="9"/>
  <c r="BD93" i="9" s="1"/>
  <c r="F29" i="9"/>
  <c r="AM26" i="9"/>
  <c r="G59" i="9"/>
  <c r="AS238" i="9"/>
  <c r="BT238" i="9" s="1"/>
  <c r="AI26" i="9"/>
  <c r="AH8" i="9"/>
  <c r="AI8" i="9" s="1"/>
  <c r="AJ8" i="9" s="1"/>
  <c r="AJ37" i="9"/>
  <c r="AR75" i="9"/>
  <c r="BD74" i="9" s="1"/>
  <c r="F25" i="9"/>
  <c r="AJ4" i="9"/>
  <c r="AF17" i="9"/>
  <c r="AI17" i="9" s="1"/>
  <c r="AM17" i="9"/>
  <c r="AZ21" i="10"/>
  <c r="DD768" i="8"/>
  <c r="DO775" i="8"/>
  <c r="DO802" i="8"/>
  <c r="DO739" i="8"/>
  <c r="DO766" i="8"/>
  <c r="DO793" i="8"/>
  <c r="DO730" i="8"/>
  <c r="DO757" i="8"/>
  <c r="CS775" i="8"/>
  <c r="CS802" i="8"/>
  <c r="CS793" i="8"/>
  <c r="DO784" i="8"/>
  <c r="DD759" i="8"/>
  <c r="CS739" i="8"/>
  <c r="CS757" i="8"/>
  <c r="DO748" i="8"/>
  <c r="CS784" i="8"/>
  <c r="CS766" i="8"/>
  <c r="CS730" i="8"/>
  <c r="CS748" i="8"/>
  <c r="CS720" i="8"/>
  <c r="DD686" i="8"/>
  <c r="DO720" i="8"/>
  <c r="BY701" i="8"/>
  <c r="DO711" i="8"/>
  <c r="CS711" i="8"/>
  <c r="CS648" i="8"/>
  <c r="CS675" i="8"/>
  <c r="CS693" i="8"/>
  <c r="CS684" i="8"/>
  <c r="CS657" i="8"/>
  <c r="CS666" i="8"/>
  <c r="CS639" i="8"/>
  <c r="CS620" i="8"/>
  <c r="CS611" i="8"/>
  <c r="CS593" i="8"/>
  <c r="DO602" i="8"/>
  <c r="BY601" i="8"/>
  <c r="CS602" i="8"/>
  <c r="BY583" i="8"/>
  <c r="CS629" i="8"/>
  <c r="CS575" i="8"/>
  <c r="DD568" i="8"/>
  <c r="CS557" i="8"/>
  <c r="CS548" i="8"/>
  <c r="CS566" i="8"/>
  <c r="BY483" i="8"/>
  <c r="CS484" i="8"/>
  <c r="DO484" i="8"/>
  <c r="CS520" i="8"/>
  <c r="CS511" i="8"/>
  <c r="CS538" i="8"/>
  <c r="CS502" i="8"/>
  <c r="CS529" i="8"/>
  <c r="CS493" i="8"/>
  <c r="CS475" i="8"/>
  <c r="BY392" i="8"/>
  <c r="CS420" i="8"/>
  <c r="BY401" i="8"/>
  <c r="CS393" i="8"/>
  <c r="CS438" i="8"/>
  <c r="BW458" i="8"/>
  <c r="BY437" i="8"/>
  <c r="BU458" i="8"/>
  <c r="BY374" i="8"/>
  <c r="CS375" i="8"/>
  <c r="DD331" i="8"/>
  <c r="CS347" i="8"/>
  <c r="CS338" i="8"/>
  <c r="CS329" i="8"/>
  <c r="CS320" i="8"/>
  <c r="DO338" i="8"/>
  <c r="DO347" i="8"/>
  <c r="DO329" i="8"/>
  <c r="DO320" i="8"/>
  <c r="DD267" i="8"/>
  <c r="CS311" i="8"/>
  <c r="DO275" i="8"/>
  <c r="CS302" i="8"/>
  <c r="CS293" i="8"/>
  <c r="CS284" i="8"/>
  <c r="DO302" i="8"/>
  <c r="DO293" i="8"/>
  <c r="CS275" i="8"/>
  <c r="DO311" i="8"/>
  <c r="DO284" i="8"/>
  <c r="DD295" i="8"/>
  <c r="CS265" i="8"/>
  <c r="CS256" i="8"/>
  <c r="DO265" i="8"/>
  <c r="BY246" i="8"/>
  <c r="CS247" i="8"/>
  <c r="DO256" i="8"/>
  <c r="DO247" i="8"/>
  <c r="BY128" i="8"/>
  <c r="DO138" i="8"/>
  <c r="BK51" i="8"/>
  <c r="BB69" i="8"/>
  <c r="BC69" i="8" s="1"/>
  <c r="BD69" i="8" s="1"/>
  <c r="BC29" i="8"/>
  <c r="BC43" i="8"/>
  <c r="BD43" i="8" s="1"/>
  <c r="BC57" i="8"/>
  <c r="BD57" i="8" s="1"/>
  <c r="BC31" i="8"/>
  <c r="BD31" i="8" s="1"/>
  <c r="BC23" i="8"/>
  <c r="BD23" i="8" s="1"/>
  <c r="BC47" i="8"/>
  <c r="BD47" i="8" s="1"/>
  <c r="BB11" i="8"/>
  <c r="BC11" i="8" s="1"/>
  <c r="BC67" i="8"/>
  <c r="BD67" i="8" s="1"/>
  <c r="BC63" i="8"/>
  <c r="BC61" i="8"/>
  <c r="BC7" i="8"/>
  <c r="BD7" i="8" s="1"/>
  <c r="BC59" i="8"/>
  <c r="BC25" i="8"/>
  <c r="BD25" i="8" s="1"/>
  <c r="BC41" i="8"/>
  <c r="BD41" i="8" s="1"/>
  <c r="BC5" i="8"/>
  <c r="BD5" i="8" s="1"/>
  <c r="CH331" i="10"/>
  <c r="DD304" i="10"/>
  <c r="DD322" i="10"/>
  <c r="CA317" i="10"/>
  <c r="CJ331" i="10"/>
  <c r="CH322" i="10"/>
  <c r="CA335" i="10"/>
  <c r="CJ322" i="10"/>
  <c r="AY39" i="10"/>
  <c r="AZ39" i="10" s="1"/>
  <c r="BA39" i="10" s="1"/>
  <c r="AZ35" i="10"/>
  <c r="AZ33" i="10"/>
  <c r="BA33" i="10" s="1"/>
  <c r="AY41" i="10"/>
  <c r="AZ41" i="10" s="1"/>
  <c r="BA41" i="10" s="1"/>
  <c r="AZ37" i="10"/>
  <c r="BA37" i="10" s="1"/>
  <c r="AZ23" i="10"/>
  <c r="AZ19" i="10"/>
  <c r="BA19" i="10" s="1"/>
  <c r="AZ25" i="10"/>
  <c r="BA25" i="10" s="1"/>
  <c r="BB9" i="8"/>
  <c r="F8" i="8"/>
  <c r="BQ29" i="8" s="1"/>
  <c r="BY28" i="8" s="1"/>
  <c r="BB51" i="8"/>
  <c r="BC51" i="8" s="1"/>
  <c r="BB15" i="8"/>
  <c r="BB27" i="8"/>
  <c r="BD35" i="10"/>
  <c r="BD23" i="10"/>
  <c r="AY43" i="10"/>
  <c r="AZ43" i="10" s="1"/>
  <c r="BA43" i="10" s="1"/>
  <c r="BD27" i="10"/>
  <c r="AY27" i="10"/>
  <c r="AZ27" i="10" s="1"/>
  <c r="BD21" i="10"/>
  <c r="BA21" i="10" s="1"/>
  <c r="BR156" i="8"/>
  <c r="BR202" i="8"/>
  <c r="CS202" i="8" s="1"/>
  <c r="F99" i="8"/>
  <c r="BQ411" i="8" s="1"/>
  <c r="BR138" i="8"/>
  <c r="BR229" i="8"/>
  <c r="BR174" i="8"/>
  <c r="BR193" i="8"/>
  <c r="CS193" i="8" s="1"/>
  <c r="BR165" i="8"/>
  <c r="BR211" i="8"/>
  <c r="BR147" i="8"/>
  <c r="BR184" i="8"/>
  <c r="CS184" i="8" s="1"/>
  <c r="BR220" i="8"/>
  <c r="G10" i="8"/>
  <c r="BR29" i="8"/>
  <c r="CS29" i="8" s="1"/>
  <c r="R60" i="8"/>
  <c r="BQ711" i="8" s="1"/>
  <c r="BQ238" i="8"/>
  <c r="F34" i="8"/>
  <c r="R36" i="8" s="1"/>
  <c r="BQ611" i="8" s="1"/>
  <c r="R8" i="8"/>
  <c r="BQ493" i="8" s="1"/>
  <c r="BB17" i="8"/>
  <c r="BC17" i="8" s="1"/>
  <c r="BD17" i="8" s="1"/>
  <c r="BB45" i="8"/>
  <c r="F107" i="8"/>
  <c r="BQ447" i="8" s="1"/>
  <c r="BG65" i="8"/>
  <c r="BB49" i="8"/>
  <c r="BC49" i="8" s="1"/>
  <c r="BD49" i="8" s="1"/>
  <c r="AZ35" i="8"/>
  <c r="BG45" i="8"/>
  <c r="AZ45" i="8"/>
  <c r="BG63" i="8"/>
  <c r="BG59" i="8"/>
  <c r="T37" i="8"/>
  <c r="BS612" i="8" s="1"/>
  <c r="BB13" i="8"/>
  <c r="BC13" i="8" s="1"/>
  <c r="BD13" i="8" s="1"/>
  <c r="BH11" i="8"/>
  <c r="AZ27" i="8"/>
  <c r="BG27" i="8"/>
  <c r="BB35" i="8"/>
  <c r="F93" i="8"/>
  <c r="BQ384" i="8" s="1"/>
  <c r="T9" i="8"/>
  <c r="BS494" i="8" s="1"/>
  <c r="BB33" i="8"/>
  <c r="BC33" i="8" s="1"/>
  <c r="BD33" i="8" s="1"/>
  <c r="BG9" i="8"/>
  <c r="AZ9" i="8"/>
  <c r="AZ15" i="8"/>
  <c r="BI29" i="8"/>
  <c r="H37" i="8"/>
  <c r="BS148" i="8" s="1"/>
  <c r="G107" i="8"/>
  <c r="BR447" i="8" s="1"/>
  <c r="BH61" i="8"/>
  <c r="AK22" i="9" l="1"/>
  <c r="AK8" i="9"/>
  <c r="AK6" i="9"/>
  <c r="AJ17" i="9"/>
  <c r="AS247" i="9"/>
  <c r="BT247" i="9" s="1"/>
  <c r="G61" i="9"/>
  <c r="AR103" i="9"/>
  <c r="BD102" i="9" s="1"/>
  <c r="F31" i="9"/>
  <c r="AK28" i="9"/>
  <c r="AS29" i="9"/>
  <c r="BT29" i="9" s="1"/>
  <c r="G10" i="9"/>
  <c r="AK39" i="9"/>
  <c r="AK37" i="9"/>
  <c r="F35" i="9"/>
  <c r="AR148" i="9" s="1"/>
  <c r="BD147" i="9" s="1"/>
  <c r="AR121" i="9"/>
  <c r="BD120" i="9" s="1"/>
  <c r="S48" i="9"/>
  <c r="J43" i="9" s="1"/>
  <c r="AK24" i="9"/>
  <c r="AK4" i="9"/>
  <c r="AJ26" i="9"/>
  <c r="AK26" i="9" s="1"/>
  <c r="AK15" i="9"/>
  <c r="AK35" i="9"/>
  <c r="S49" i="9" s="1"/>
  <c r="L41" i="9" s="1"/>
  <c r="BY710" i="8"/>
  <c r="DO611" i="8"/>
  <c r="BY610" i="8"/>
  <c r="DO493" i="8"/>
  <c r="BY492" i="8"/>
  <c r="CS447" i="8"/>
  <c r="BY410" i="8"/>
  <c r="BY446" i="8"/>
  <c r="BY383" i="8"/>
  <c r="BY237" i="8"/>
  <c r="CS220" i="8"/>
  <c r="CS211" i="8"/>
  <c r="CS229" i="8"/>
  <c r="CS156" i="8"/>
  <c r="CS174" i="8"/>
  <c r="CS165" i="8"/>
  <c r="CS138" i="8"/>
  <c r="CS147" i="8"/>
  <c r="DO147" i="8"/>
  <c r="BD51" i="8"/>
  <c r="F36" i="8"/>
  <c r="R38" i="8" s="1"/>
  <c r="BQ620" i="8" s="1"/>
  <c r="R10" i="8"/>
  <c r="BQ502" i="8" s="1"/>
  <c r="BD29" i="8"/>
  <c r="BD59" i="8"/>
  <c r="BD61" i="8"/>
  <c r="BC35" i="8"/>
  <c r="BD35" i="8" s="1"/>
  <c r="BC9" i="8"/>
  <c r="BD9" i="8" s="1"/>
  <c r="BC45" i="8"/>
  <c r="BD45" i="8" s="1"/>
  <c r="BD63" i="8"/>
  <c r="BD11" i="8"/>
  <c r="BC15" i="8"/>
  <c r="BD15" i="8" s="1"/>
  <c r="BC65" i="8"/>
  <c r="BD65" i="8" s="1"/>
  <c r="BC27" i="8"/>
  <c r="BD27" i="8" s="1"/>
  <c r="BA35" i="10"/>
  <c r="BB39" i="10" s="1"/>
  <c r="BA27" i="10"/>
  <c r="BA23" i="10"/>
  <c r="F10" i="8"/>
  <c r="BQ38" i="8" s="1"/>
  <c r="BY37" i="8" s="1"/>
  <c r="F101" i="8"/>
  <c r="BQ420" i="8" s="1"/>
  <c r="G12" i="8"/>
  <c r="BR38" i="8"/>
  <c r="CS38" i="8" s="1"/>
  <c r="F62" i="8"/>
  <c r="BQ138" i="8"/>
  <c r="F109" i="8"/>
  <c r="H39" i="8"/>
  <c r="BS157" i="8" s="1"/>
  <c r="T11" i="8"/>
  <c r="BS503" i="8" s="1"/>
  <c r="T39" i="8"/>
  <c r="BS621" i="8" s="1"/>
  <c r="G109" i="8"/>
  <c r="J50" i="9" l="1"/>
  <c r="AX166" i="9"/>
  <c r="CE167" i="9" s="1"/>
  <c r="J56" i="9"/>
  <c r="AV175" i="9"/>
  <c r="BI176" i="9" s="1"/>
  <c r="AR130" i="9"/>
  <c r="BD129" i="9" s="1"/>
  <c r="F37" i="9"/>
  <c r="AR157" i="9" s="1"/>
  <c r="BD156" i="9" s="1"/>
  <c r="G63" i="9"/>
  <c r="AS265" i="9" s="1"/>
  <c r="BT265" i="9" s="1"/>
  <c r="AS256" i="9"/>
  <c r="BT256" i="9" s="1"/>
  <c r="AK17" i="9"/>
  <c r="AK13" i="9"/>
  <c r="S42" i="9"/>
  <c r="J45" i="9" s="1"/>
  <c r="S43" i="9"/>
  <c r="L43" i="9" s="1"/>
  <c r="S30" i="9"/>
  <c r="G12" i="9"/>
  <c r="AS38" i="9"/>
  <c r="BT38" i="9" s="1"/>
  <c r="S46" i="9"/>
  <c r="J41" i="9" s="1"/>
  <c r="S47" i="9"/>
  <c r="L48" i="9" s="1"/>
  <c r="BE45" i="8"/>
  <c r="DO620" i="8"/>
  <c r="BY619" i="8"/>
  <c r="BY501" i="8"/>
  <c r="DO502" i="8"/>
  <c r="BQ457" i="8"/>
  <c r="BR457" i="8"/>
  <c r="BY419" i="8"/>
  <c r="DO156" i="8"/>
  <c r="BY137" i="8"/>
  <c r="F12" i="8"/>
  <c r="BQ47" i="8" s="1"/>
  <c r="BY46" i="8" s="1"/>
  <c r="F38" i="8"/>
  <c r="F66" i="8" s="1"/>
  <c r="BQ147" i="8"/>
  <c r="R12" i="8"/>
  <c r="BQ511" i="8" s="1"/>
  <c r="F64" i="8"/>
  <c r="R66" i="8" s="1"/>
  <c r="BQ739" i="8" s="1"/>
  <c r="BE23" i="8"/>
  <c r="BE9" i="8"/>
  <c r="BE61" i="8"/>
  <c r="BE33" i="8"/>
  <c r="BE29" i="8"/>
  <c r="BE7" i="8"/>
  <c r="BE49" i="8"/>
  <c r="BE17" i="8"/>
  <c r="BE11" i="8"/>
  <c r="BE13" i="8"/>
  <c r="BE65" i="8"/>
  <c r="BE43" i="8"/>
  <c r="BE51" i="8"/>
  <c r="BE47" i="8"/>
  <c r="BE41" i="8"/>
  <c r="BE57" i="8"/>
  <c r="BE67" i="8"/>
  <c r="BE15" i="8"/>
  <c r="BE5" i="8"/>
  <c r="BE27" i="8"/>
  <c r="BE31" i="8"/>
  <c r="BE63" i="8"/>
  <c r="BE69" i="8"/>
  <c r="BE35" i="8"/>
  <c r="BE59" i="8"/>
  <c r="BE25" i="8"/>
  <c r="BB41" i="10"/>
  <c r="BB37" i="10"/>
  <c r="BB33" i="10"/>
  <c r="BB43" i="10"/>
  <c r="BB35" i="10"/>
  <c r="BB27" i="10"/>
  <c r="BB25" i="10"/>
  <c r="BB21" i="10"/>
  <c r="BB19" i="10"/>
  <c r="BB23" i="10"/>
  <c r="G14" i="8"/>
  <c r="BR47" i="8"/>
  <c r="CS47" i="8" s="1"/>
  <c r="R64" i="8"/>
  <c r="BQ730" i="8" s="1"/>
  <c r="BQ256" i="8"/>
  <c r="T13" i="8"/>
  <c r="BS512" i="8" s="1"/>
  <c r="T41" i="8"/>
  <c r="BS630" i="8" s="1"/>
  <c r="H41" i="8"/>
  <c r="BS166" i="8" s="1"/>
  <c r="J54" i="9" l="1"/>
  <c r="AV166" i="9"/>
  <c r="BI167" i="9" s="1"/>
  <c r="G14" i="9"/>
  <c r="AS47" i="9"/>
  <c r="BT47" i="9" s="1"/>
  <c r="J52" i="9"/>
  <c r="AX175" i="9"/>
  <c r="CE176" i="9" s="1"/>
  <c r="L54" i="9"/>
  <c r="AV185" i="9"/>
  <c r="BI186" i="9" s="1"/>
  <c r="L62" i="9"/>
  <c r="AX257" i="9" s="1"/>
  <c r="AV230" i="9"/>
  <c r="S45" i="9"/>
  <c r="L45" i="9" s="1"/>
  <c r="S44" i="9"/>
  <c r="J48" i="9" s="1"/>
  <c r="AX194" i="9"/>
  <c r="CE195" i="9" s="1"/>
  <c r="L52" i="9"/>
  <c r="AV203" i="9"/>
  <c r="J60" i="9"/>
  <c r="AV248" i="9" s="1"/>
  <c r="BY738" i="8"/>
  <c r="BY729" i="8"/>
  <c r="DO629" i="8"/>
  <c r="BY510" i="8"/>
  <c r="DO511" i="8"/>
  <c r="CS457" i="8"/>
  <c r="BY456" i="8"/>
  <c r="BY255" i="8"/>
  <c r="DO165" i="8"/>
  <c r="BY146" i="8"/>
  <c r="R14" i="8"/>
  <c r="BQ520" i="8" s="1"/>
  <c r="F14" i="8"/>
  <c r="BQ56" i="8" s="1"/>
  <c r="BY55" i="8" s="1"/>
  <c r="F40" i="8"/>
  <c r="R42" i="8" s="1"/>
  <c r="BQ639" i="8" s="1"/>
  <c r="AD77" i="8"/>
  <c r="AD76" i="8"/>
  <c r="R40" i="8"/>
  <c r="BQ629" i="8" s="1"/>
  <c r="BQ156" i="8"/>
  <c r="AD79" i="8"/>
  <c r="AD78" i="8"/>
  <c r="BQ265" i="8"/>
  <c r="AD72" i="8"/>
  <c r="AD73" i="8"/>
  <c r="AD74" i="8"/>
  <c r="AD75" i="8"/>
  <c r="AD67" i="10"/>
  <c r="AD66" i="10"/>
  <c r="AD64" i="10"/>
  <c r="AD65" i="10"/>
  <c r="G16" i="8"/>
  <c r="BR56" i="8"/>
  <c r="CS56" i="8" s="1"/>
  <c r="R68" i="8"/>
  <c r="BQ748" i="8" s="1"/>
  <c r="BQ275" i="8"/>
  <c r="T43" i="8"/>
  <c r="BS640" i="8" s="1"/>
  <c r="T15" i="8"/>
  <c r="BS521" i="8" s="1"/>
  <c r="H43" i="8"/>
  <c r="BS175" i="8" s="1"/>
  <c r="AX221" i="9" l="1"/>
  <c r="J64" i="9"/>
  <c r="AV266" i="9" s="1"/>
  <c r="AX185" i="9"/>
  <c r="CE186" i="9" s="1"/>
  <c r="L50" i="9"/>
  <c r="AX212" i="9"/>
  <c r="L60" i="9"/>
  <c r="AX248" i="9" s="1"/>
  <c r="AS56" i="9"/>
  <c r="BT56" i="9" s="1"/>
  <c r="G16" i="9"/>
  <c r="AV212" i="9"/>
  <c r="L58" i="9"/>
  <c r="AX239" i="9" s="1"/>
  <c r="L56" i="9"/>
  <c r="AV194" i="9"/>
  <c r="BI195" i="9" s="1"/>
  <c r="J62" i="9"/>
  <c r="AV257" i="9" s="1"/>
  <c r="AV221" i="9"/>
  <c r="BY747" i="8"/>
  <c r="BY638" i="8"/>
  <c r="DO639" i="8"/>
  <c r="BY628" i="8"/>
  <c r="BY519" i="8"/>
  <c r="DO520" i="8"/>
  <c r="BY274" i="8"/>
  <c r="BY264" i="8"/>
  <c r="BY155" i="8"/>
  <c r="DO174" i="8"/>
  <c r="F42" i="8"/>
  <c r="F70" i="8" s="1"/>
  <c r="BQ293" i="8" s="1"/>
  <c r="R16" i="8"/>
  <c r="BQ529" i="8" s="1"/>
  <c r="F16" i="8"/>
  <c r="BQ65" i="8" s="1"/>
  <c r="BY64" i="8" s="1"/>
  <c r="BQ165" i="8"/>
  <c r="F68" i="8"/>
  <c r="R70" i="8" s="1"/>
  <c r="BQ757" i="8" s="1"/>
  <c r="J94" i="8"/>
  <c r="BU385" i="8" s="1"/>
  <c r="L94" i="8"/>
  <c r="BW385" i="8" s="1"/>
  <c r="J90" i="8"/>
  <c r="BU367" i="8" s="1"/>
  <c r="J88" i="8"/>
  <c r="BU357" i="8" s="1"/>
  <c r="L90" i="8"/>
  <c r="BW367" i="8" s="1"/>
  <c r="J92" i="8"/>
  <c r="BU376" i="8" s="1"/>
  <c r="L92" i="8"/>
  <c r="BW376" i="8" s="1"/>
  <c r="L88" i="8"/>
  <c r="BW357" i="8" s="1"/>
  <c r="G18" i="8"/>
  <c r="BR65" i="8"/>
  <c r="CS65" i="8" s="1"/>
  <c r="H45" i="8"/>
  <c r="BS185" i="8" s="1"/>
  <c r="DO184" i="8" s="1"/>
  <c r="T45" i="8"/>
  <c r="BS649" i="8" s="1"/>
  <c r="T17" i="8"/>
  <c r="BS530" i="8" s="1"/>
  <c r="AS65" i="9" l="1"/>
  <c r="BT65" i="9" s="1"/>
  <c r="G18" i="9"/>
  <c r="AX203" i="9"/>
  <c r="J58" i="9"/>
  <c r="AV239" i="9" s="1"/>
  <c r="AX230" i="9"/>
  <c r="L64" i="9"/>
  <c r="AX266" i="9" s="1"/>
  <c r="BY756" i="8"/>
  <c r="DO648" i="8"/>
  <c r="BY528" i="8"/>
  <c r="DO529" i="8"/>
  <c r="BY292" i="8"/>
  <c r="BY164" i="8"/>
  <c r="F44" i="8"/>
  <c r="BQ184" i="8" s="1"/>
  <c r="BY183" i="8" s="1"/>
  <c r="R44" i="8"/>
  <c r="BQ648" i="8" s="1"/>
  <c r="BQ174" i="8"/>
  <c r="BQ284" i="8"/>
  <c r="F18" i="8"/>
  <c r="BQ74" i="8" s="1"/>
  <c r="BY73" i="8" s="1"/>
  <c r="R18" i="8"/>
  <c r="BQ538" i="8" s="1"/>
  <c r="G20" i="8"/>
  <c r="BR74" i="8"/>
  <c r="CS74" i="8" s="1"/>
  <c r="F72" i="8"/>
  <c r="BQ302" i="8" s="1"/>
  <c r="R72" i="8"/>
  <c r="BQ766" i="8" s="1"/>
  <c r="T19" i="8"/>
  <c r="BS539" i="8" s="1"/>
  <c r="H47" i="8"/>
  <c r="BS194" i="8" s="1"/>
  <c r="DO193" i="8" s="1"/>
  <c r="T47" i="8"/>
  <c r="BS658" i="8" s="1"/>
  <c r="AS74" i="9" l="1"/>
  <c r="BT74" i="9" s="1"/>
  <c r="G20" i="9"/>
  <c r="BY765" i="8"/>
  <c r="BY647" i="8"/>
  <c r="DO657" i="8"/>
  <c r="DO538" i="8"/>
  <c r="BY537" i="8"/>
  <c r="BY283" i="8"/>
  <c r="BY301" i="8"/>
  <c r="BY173" i="8"/>
  <c r="R46" i="8"/>
  <c r="BQ657" i="8" s="1"/>
  <c r="F46" i="8"/>
  <c r="BQ193" i="8" s="1"/>
  <c r="BY192" i="8" s="1"/>
  <c r="R20" i="8"/>
  <c r="BQ548" i="8" s="1"/>
  <c r="F20" i="8"/>
  <c r="BQ83" i="8" s="1"/>
  <c r="BY82" i="8" s="1"/>
  <c r="G22" i="8"/>
  <c r="BR83" i="8"/>
  <c r="CS83" i="8" s="1"/>
  <c r="R74" i="8"/>
  <c r="BQ775" i="8" s="1"/>
  <c r="F74" i="8"/>
  <c r="BQ311" i="8" s="1"/>
  <c r="T21" i="8"/>
  <c r="BS549" i="8" s="1"/>
  <c r="H49" i="8"/>
  <c r="BS203" i="8" s="1"/>
  <c r="DO202" i="8" s="1"/>
  <c r="T49" i="8"/>
  <c r="BS667" i="8" s="1"/>
  <c r="AS83" i="9" l="1"/>
  <c r="BT83" i="9" s="1"/>
  <c r="G22" i="9"/>
  <c r="BY774" i="8"/>
  <c r="BY656" i="8"/>
  <c r="DO666" i="8"/>
  <c r="BY547" i="8"/>
  <c r="DO548" i="8"/>
  <c r="BY310" i="8"/>
  <c r="R48" i="8"/>
  <c r="BQ666" i="8" s="1"/>
  <c r="F48" i="8"/>
  <c r="BQ202" i="8" s="1"/>
  <c r="BY201" i="8" s="1"/>
  <c r="R22" i="8"/>
  <c r="BQ557" i="8" s="1"/>
  <c r="F22" i="8"/>
  <c r="BQ93" i="8" s="1"/>
  <c r="BY92" i="8" s="1"/>
  <c r="G24" i="8"/>
  <c r="BR93" i="8"/>
  <c r="CS93" i="8" s="1"/>
  <c r="R76" i="8"/>
  <c r="BQ784" i="8" s="1"/>
  <c r="F76" i="8"/>
  <c r="BQ320" i="8" s="1"/>
  <c r="H51" i="8"/>
  <c r="BS212" i="8" s="1"/>
  <c r="T51" i="8"/>
  <c r="BS676" i="8" s="1"/>
  <c r="T23" i="8"/>
  <c r="BS558" i="8" s="1"/>
  <c r="AS93" i="9" l="1"/>
  <c r="BT93" i="9" s="1"/>
  <c r="G24" i="9"/>
  <c r="BY783" i="8"/>
  <c r="BY665" i="8"/>
  <c r="DO675" i="8"/>
  <c r="BY556" i="8"/>
  <c r="DO557" i="8"/>
  <c r="BY319" i="8"/>
  <c r="R24" i="8"/>
  <c r="BQ566" i="8" s="1"/>
  <c r="DO211" i="8"/>
  <c r="F50" i="8"/>
  <c r="BQ211" i="8" s="1"/>
  <c r="R50" i="8"/>
  <c r="BQ675" i="8" s="1"/>
  <c r="F24" i="8"/>
  <c r="BQ102" i="8" s="1"/>
  <c r="BY101" i="8" s="1"/>
  <c r="G26" i="8"/>
  <c r="BR102" i="8"/>
  <c r="CS102" i="8" s="1"/>
  <c r="F78" i="8"/>
  <c r="BQ329" i="8" s="1"/>
  <c r="R78" i="8"/>
  <c r="BQ793" i="8" s="1"/>
  <c r="T53" i="8"/>
  <c r="BS685" i="8" s="1"/>
  <c r="H53" i="8"/>
  <c r="BS221" i="8" s="1"/>
  <c r="T25" i="8"/>
  <c r="BS567" i="8" s="1"/>
  <c r="AS102" i="9" l="1"/>
  <c r="BT102" i="9" s="1"/>
  <c r="G26" i="9"/>
  <c r="BY792" i="8"/>
  <c r="BY674" i="8"/>
  <c r="DO684" i="8"/>
  <c r="BY565" i="8"/>
  <c r="DO566" i="8"/>
  <c r="BY328" i="8"/>
  <c r="DO220" i="8"/>
  <c r="BY210" i="8"/>
  <c r="F52" i="8"/>
  <c r="BQ220" i="8" s="1"/>
  <c r="R52" i="8"/>
  <c r="BQ684" i="8" s="1"/>
  <c r="R26" i="8"/>
  <c r="BQ575" i="8" s="1"/>
  <c r="F26" i="8"/>
  <c r="BQ111" i="8" s="1"/>
  <c r="BY110" i="8" s="1"/>
  <c r="BR111" i="8"/>
  <c r="CS111" i="8" s="1"/>
  <c r="R80" i="8"/>
  <c r="BQ802" i="8" s="1"/>
  <c r="F80" i="8"/>
  <c r="BQ338" i="8" s="1"/>
  <c r="H55" i="8"/>
  <c r="BS230" i="8" s="1"/>
  <c r="T27" i="8"/>
  <c r="BS576" i="8" s="1"/>
  <c r="T55" i="8"/>
  <c r="BS694" i="8" s="1"/>
  <c r="AS111" i="9" l="1"/>
  <c r="BT111" i="9" s="1"/>
  <c r="G28" i="9"/>
  <c r="BY801" i="8"/>
  <c r="BY683" i="8"/>
  <c r="DO693" i="8"/>
  <c r="BY574" i="8"/>
  <c r="DO575" i="8"/>
  <c r="BY337" i="8"/>
  <c r="DO229" i="8"/>
  <c r="BY219" i="8"/>
  <c r="R54" i="8"/>
  <c r="BQ693" i="8" s="1"/>
  <c r="F54" i="8"/>
  <c r="BQ229" i="8" s="1"/>
  <c r="F82" i="8"/>
  <c r="BQ347" i="8" s="1"/>
  <c r="R82" i="8"/>
  <c r="BQ811" i="8" s="1"/>
  <c r="BY810" i="8" s="1"/>
  <c r="G30" i="9" l="1"/>
  <c r="AS120" i="9"/>
  <c r="BT120" i="9" s="1"/>
  <c r="BY692" i="8"/>
  <c r="BY346" i="8"/>
  <c r="BY228" i="8"/>
  <c r="G32" i="9" l="1"/>
  <c r="AS129" i="9"/>
  <c r="BT129" i="9" s="1"/>
  <c r="AI53" i="1"/>
  <c r="AI52" i="1"/>
  <c r="Q52" i="1"/>
  <c r="Q49" i="1"/>
  <c r="BW61" i="1"/>
  <c r="BW60" i="1"/>
  <c r="BW59" i="1"/>
  <c r="BW58" i="1"/>
  <c r="BW57" i="1"/>
  <c r="BW56" i="1"/>
  <c r="BW55" i="1"/>
  <c r="BW54" i="1"/>
  <c r="BW53" i="1"/>
  <c r="BW52" i="1"/>
  <c r="BW51" i="1"/>
  <c r="BW50" i="1"/>
  <c r="BW49" i="1"/>
  <c r="BW48" i="1"/>
  <c r="BW47" i="1"/>
  <c r="BW46" i="1"/>
  <c r="BW45" i="1"/>
  <c r="BW44" i="1"/>
  <c r="BW43" i="1"/>
  <c r="BW42" i="1"/>
  <c r="AR42" i="1" s="1"/>
  <c r="BW41" i="1"/>
  <c r="BW40" i="1"/>
  <c r="BW39" i="1"/>
  <c r="BW38" i="1"/>
  <c r="BW37" i="1"/>
  <c r="BW36" i="1"/>
  <c r="BW35" i="1"/>
  <c r="BW34" i="1"/>
  <c r="BW33" i="1"/>
  <c r="BW32" i="1"/>
  <c r="BW31" i="1"/>
  <c r="BW30" i="1"/>
  <c r="BW29" i="1"/>
  <c r="BW28" i="1"/>
  <c r="BW27" i="1"/>
  <c r="BW26" i="1"/>
  <c r="BN61" i="1"/>
  <c r="BN60" i="1"/>
  <c r="BN59" i="1"/>
  <c r="BN58" i="1"/>
  <c r="BN57" i="1"/>
  <c r="BN56" i="1"/>
  <c r="BN55" i="1"/>
  <c r="BN54" i="1"/>
  <c r="BN53" i="1"/>
  <c r="BN52" i="1"/>
  <c r="BN51" i="1"/>
  <c r="BN50" i="1"/>
  <c r="BN49" i="1"/>
  <c r="AI49" i="1" s="1"/>
  <c r="BN48" i="1"/>
  <c r="AI48" i="1" s="1"/>
  <c r="BN47" i="1"/>
  <c r="BN46" i="1"/>
  <c r="BN45" i="1"/>
  <c r="BN44" i="1"/>
  <c r="BN43" i="1"/>
  <c r="AI43" i="1" s="1"/>
  <c r="BN42" i="1"/>
  <c r="AI42" i="1" s="1"/>
  <c r="BN41" i="1"/>
  <c r="BN40" i="1"/>
  <c r="BN39" i="1"/>
  <c r="BN38" i="1"/>
  <c r="BN37" i="1"/>
  <c r="BN36" i="1"/>
  <c r="BN35" i="1"/>
  <c r="BN34" i="1"/>
  <c r="BN33" i="1"/>
  <c r="BN32" i="1"/>
  <c r="BN31" i="1"/>
  <c r="BN30" i="1"/>
  <c r="BN29" i="1"/>
  <c r="BN28" i="1"/>
  <c r="BN27" i="1"/>
  <c r="BN26" i="1"/>
  <c r="BE61" i="1"/>
  <c r="BE60" i="1"/>
  <c r="BE59" i="1"/>
  <c r="BE58" i="1"/>
  <c r="BE57" i="1"/>
  <c r="BE56" i="1"/>
  <c r="BE55" i="1"/>
  <c r="BE54" i="1"/>
  <c r="BE53" i="1"/>
  <c r="Z53" i="1" s="1"/>
  <c r="BE52" i="1"/>
  <c r="Z52" i="1" s="1"/>
  <c r="BE51" i="1"/>
  <c r="BE50" i="1"/>
  <c r="BE49" i="1"/>
  <c r="Z49" i="1" s="1"/>
  <c r="BE48" i="1"/>
  <c r="Z48" i="1" s="1"/>
  <c r="BE47" i="1"/>
  <c r="BE46" i="1"/>
  <c r="BE45" i="1"/>
  <c r="BE44" i="1"/>
  <c r="BE43" i="1"/>
  <c r="BE42" i="1"/>
  <c r="Z42" i="1" s="1"/>
  <c r="BE41" i="1"/>
  <c r="BE40" i="1"/>
  <c r="BE39" i="1"/>
  <c r="BE38" i="1"/>
  <c r="BE37" i="1"/>
  <c r="BE36" i="1"/>
  <c r="BE35" i="1"/>
  <c r="BE34" i="1"/>
  <c r="BE33" i="1"/>
  <c r="BE32" i="1"/>
  <c r="BE31" i="1"/>
  <c r="BE30" i="1"/>
  <c r="BE29" i="1"/>
  <c r="BE28" i="1"/>
  <c r="BE27" i="1"/>
  <c r="BE26" i="1"/>
  <c r="AV61" i="1"/>
  <c r="AV60" i="1"/>
  <c r="AV59" i="1"/>
  <c r="AV58" i="1"/>
  <c r="AV57" i="1"/>
  <c r="AV56" i="1"/>
  <c r="AV55" i="1"/>
  <c r="AV54" i="1"/>
  <c r="AV53" i="1"/>
  <c r="Q53" i="1" s="1"/>
  <c r="AV52" i="1"/>
  <c r="AV51" i="1"/>
  <c r="AV50" i="1"/>
  <c r="AV49" i="1"/>
  <c r="AV48" i="1"/>
  <c r="Q48" i="1" s="1"/>
  <c r="AV47" i="1"/>
  <c r="AV46" i="1"/>
  <c r="AV45" i="1"/>
  <c r="AV44" i="1"/>
  <c r="AV43" i="1"/>
  <c r="Q43" i="1" s="1"/>
  <c r="AV42" i="1"/>
  <c r="Q42" i="1" s="1"/>
  <c r="AV41" i="1"/>
  <c r="AV40" i="1"/>
  <c r="AV39" i="1"/>
  <c r="AV38" i="1"/>
  <c r="AV37" i="1"/>
  <c r="AV36" i="1"/>
  <c r="AV35" i="1"/>
  <c r="AV34" i="1"/>
  <c r="AV33" i="1"/>
  <c r="AV32" i="1"/>
  <c r="AV31" i="1"/>
  <c r="AV30" i="1"/>
  <c r="AV29" i="1"/>
  <c r="AV28" i="1"/>
  <c r="AV27" i="1"/>
  <c r="AV26" i="1"/>
  <c r="AW26" i="1"/>
  <c r="CC53" i="1"/>
  <c r="CB53" i="1"/>
  <c r="CA53" i="1"/>
  <c r="BZ53" i="1"/>
  <c r="BY53" i="1"/>
  <c r="BX53" i="1"/>
  <c r="BT53" i="1"/>
  <c r="BS53" i="1"/>
  <c r="BR53" i="1"/>
  <c r="BQ53" i="1"/>
  <c r="BP53" i="1"/>
  <c r="BO53" i="1"/>
  <c r="BK53" i="1"/>
  <c r="BJ53" i="1"/>
  <c r="BI53" i="1"/>
  <c r="BH53" i="1"/>
  <c r="BG53" i="1"/>
  <c r="BF53" i="1"/>
  <c r="BB53" i="1"/>
  <c r="BA53" i="1"/>
  <c r="AZ53" i="1"/>
  <c r="AY53" i="1"/>
  <c r="AX53" i="1"/>
  <c r="AW53" i="1"/>
  <c r="CC52" i="1"/>
  <c r="CB52" i="1"/>
  <c r="CA52" i="1"/>
  <c r="BZ52" i="1"/>
  <c r="BY52" i="1"/>
  <c r="BX52" i="1"/>
  <c r="BT52" i="1"/>
  <c r="BS52" i="1"/>
  <c r="BR52" i="1"/>
  <c r="BQ52" i="1"/>
  <c r="BP52" i="1"/>
  <c r="BO52" i="1"/>
  <c r="BK52" i="1"/>
  <c r="BJ52" i="1"/>
  <c r="BI52" i="1"/>
  <c r="BH52" i="1"/>
  <c r="BG52" i="1"/>
  <c r="BF52" i="1"/>
  <c r="BB52" i="1"/>
  <c r="BA52" i="1"/>
  <c r="AZ52" i="1"/>
  <c r="AY52" i="1"/>
  <c r="AX52" i="1"/>
  <c r="AW52" i="1"/>
  <c r="CC49" i="1"/>
  <c r="CB49" i="1"/>
  <c r="CA49" i="1"/>
  <c r="BZ49" i="1"/>
  <c r="BY49" i="1"/>
  <c r="BX49" i="1"/>
  <c r="AR49" i="1" s="1"/>
  <c r="BT49" i="1"/>
  <c r="BS49" i="1"/>
  <c r="BR49" i="1"/>
  <c r="BQ49" i="1"/>
  <c r="BP49" i="1"/>
  <c r="BO49" i="1"/>
  <c r="BK49" i="1"/>
  <c r="BJ49" i="1"/>
  <c r="BI49" i="1"/>
  <c r="BH49" i="1"/>
  <c r="BG49" i="1"/>
  <c r="BF49" i="1"/>
  <c r="BB49" i="1"/>
  <c r="BA49" i="1"/>
  <c r="AZ49" i="1"/>
  <c r="AY49" i="1"/>
  <c r="AX49" i="1"/>
  <c r="AW49" i="1"/>
  <c r="CC48" i="1"/>
  <c r="CB48" i="1"/>
  <c r="CA48" i="1"/>
  <c r="BZ48" i="1"/>
  <c r="BY48" i="1"/>
  <c r="AR48" i="1" s="1"/>
  <c r="BX48" i="1"/>
  <c r="BT48" i="1"/>
  <c r="BS48" i="1"/>
  <c r="BR48" i="1"/>
  <c r="BQ48" i="1"/>
  <c r="BP48" i="1"/>
  <c r="BO48" i="1"/>
  <c r="BK48" i="1"/>
  <c r="BJ48" i="1"/>
  <c r="BI48" i="1"/>
  <c r="BH48" i="1"/>
  <c r="BG48" i="1"/>
  <c r="BF48" i="1"/>
  <c r="BB48" i="1"/>
  <c r="BA48" i="1"/>
  <c r="AZ48" i="1"/>
  <c r="AY48" i="1"/>
  <c r="AX48" i="1"/>
  <c r="AW48" i="1"/>
  <c r="CC43" i="1"/>
  <c r="CB43" i="1"/>
  <c r="CA43" i="1"/>
  <c r="BZ43" i="1"/>
  <c r="BY43" i="1"/>
  <c r="BX43" i="1"/>
  <c r="AR43" i="1" s="1"/>
  <c r="BT43" i="1"/>
  <c r="BS43" i="1"/>
  <c r="BR43" i="1"/>
  <c r="BQ43" i="1"/>
  <c r="BP43" i="1"/>
  <c r="BO43" i="1"/>
  <c r="BK43" i="1"/>
  <c r="BJ43" i="1"/>
  <c r="BI43" i="1"/>
  <c r="BH43" i="1"/>
  <c r="BG43" i="1"/>
  <c r="Z43" i="1" s="1"/>
  <c r="BF43" i="1"/>
  <c r="BB43" i="1"/>
  <c r="BA43" i="1"/>
  <c r="AZ43" i="1"/>
  <c r="AY43" i="1"/>
  <c r="AX43" i="1"/>
  <c r="AW43" i="1"/>
  <c r="CC42" i="1"/>
  <c r="CB42" i="1"/>
  <c r="CA42" i="1"/>
  <c r="BZ42" i="1"/>
  <c r="BY42" i="1"/>
  <c r="BX42" i="1"/>
  <c r="BT42" i="1"/>
  <c r="BS42" i="1"/>
  <c r="BR42" i="1"/>
  <c r="BQ42" i="1"/>
  <c r="BP42" i="1"/>
  <c r="BO42" i="1"/>
  <c r="BK42" i="1"/>
  <c r="BJ42" i="1"/>
  <c r="BI42" i="1"/>
  <c r="BH42" i="1"/>
  <c r="BG42" i="1"/>
  <c r="BF42" i="1"/>
  <c r="BB42" i="1"/>
  <c r="BA42" i="1"/>
  <c r="AZ42" i="1"/>
  <c r="AY42" i="1"/>
  <c r="AX42" i="1"/>
  <c r="AW42" i="1"/>
  <c r="AE51" i="10"/>
  <c r="AW51" i="10" s="1"/>
  <c r="AE53" i="10"/>
  <c r="AE55" i="10"/>
  <c r="AG51" i="10"/>
  <c r="AY51" i="10" s="1"/>
  <c r="AJ53" i="10"/>
  <c r="AH53" i="10"/>
  <c r="AJ57" i="10"/>
  <c r="AG53" i="10"/>
  <c r="AM55" i="10"/>
  <c r="AK55" i="10"/>
  <c r="AM57" i="10"/>
  <c r="AK57" i="10"/>
  <c r="AG55" i="10"/>
  <c r="AH55" i="10"/>
  <c r="AJ55" i="10"/>
  <c r="AP57" i="10"/>
  <c r="AN57" i="10"/>
  <c r="AE57" i="10"/>
  <c r="AG57" i="10"/>
  <c r="AH57" i="10"/>
  <c r="AE13" i="10"/>
  <c r="AE59" i="10"/>
  <c r="AH9" i="10"/>
  <c r="AJ9" i="10"/>
  <c r="AK11" i="10"/>
  <c r="AM11" i="10"/>
  <c r="AN13" i="10"/>
  <c r="AE9" i="10"/>
  <c r="AG9" i="10"/>
  <c r="AK59" i="10"/>
  <c r="AH13" i="10"/>
  <c r="AQ59" i="10"/>
  <c r="AS59" i="10"/>
  <c r="AP59" i="10"/>
  <c r="AK13" i="10"/>
  <c r="AH59" i="10"/>
  <c r="AJ59" i="10"/>
  <c r="AE7" i="10"/>
  <c r="AW7" i="10" s="1"/>
  <c r="AE11" i="10"/>
  <c r="AG11" i="10"/>
  <c r="BT3" i="10"/>
  <c r="BR3" i="10"/>
  <c r="DN1" i="10" s="1"/>
  <c r="BQ3" i="10"/>
  <c r="DM2" i="10" s="1"/>
  <c r="BP3" i="10"/>
  <c r="BO3" i="10"/>
  <c r="BN3" i="10"/>
  <c r="BO2" i="10"/>
  <c r="BW1" i="10" s="1"/>
  <c r="BP2" i="10"/>
  <c r="CN2" i="10" s="1"/>
  <c r="BQ2" i="10"/>
  <c r="BR2" i="10"/>
  <c r="BS2" i="10"/>
  <c r="CD4" i="10" s="1"/>
  <c r="BY6" i="10" s="1"/>
  <c r="BT2" i="10"/>
  <c r="BU2" i="10"/>
  <c r="CZ4" i="10" s="1"/>
  <c r="BY8" i="10" s="1"/>
  <c r="BN2" i="10"/>
  <c r="BX2" i="10" s="1"/>
  <c r="F4" i="10"/>
  <c r="AN59" i="10"/>
  <c r="BL59" i="10"/>
  <c r="BL51" i="10"/>
  <c r="AT46" i="10"/>
  <c r="BH57" i="10"/>
  <c r="BG55" i="10"/>
  <c r="BF53" i="10"/>
  <c r="BE51" i="10"/>
  <c r="BD49" i="10"/>
  <c r="AQ46" i="10"/>
  <c r="AN46" i="10"/>
  <c r="AK46" i="10"/>
  <c r="AH46" i="10"/>
  <c r="AE46" i="10"/>
  <c r="Q2" i="10"/>
  <c r="BN338" i="10" s="1"/>
  <c r="BX338" i="10" s="1"/>
  <c r="R2" i="10"/>
  <c r="BO338" i="10" s="1"/>
  <c r="BW337" i="10" s="1"/>
  <c r="G4" i="10"/>
  <c r="Q4" i="10"/>
  <c r="BN347" i="10" s="1"/>
  <c r="BX347" i="10" s="1"/>
  <c r="S4" i="10"/>
  <c r="H5" i="10"/>
  <c r="T5" i="10"/>
  <c r="Q6" i="10"/>
  <c r="BN356" i="10" s="1"/>
  <c r="BX356" i="10" s="1"/>
  <c r="Q8" i="10"/>
  <c r="BN366" i="10" s="1"/>
  <c r="BX366" i="10" s="1"/>
  <c r="Q10" i="10"/>
  <c r="BN375" i="10" s="1"/>
  <c r="BX375" i="10" s="1"/>
  <c r="B12" i="10"/>
  <c r="B13" i="10" s="1"/>
  <c r="Q12" i="10"/>
  <c r="BN384" i="10" s="1"/>
  <c r="BX384" i="10" s="1"/>
  <c r="Q14" i="10"/>
  <c r="BN393" i="10" s="1"/>
  <c r="BX393" i="10" s="1"/>
  <c r="Q16" i="10"/>
  <c r="BN402" i="10" s="1"/>
  <c r="BX402" i="10" s="1"/>
  <c r="Q18" i="10"/>
  <c r="BN411" i="10" s="1"/>
  <c r="BX411" i="10" s="1"/>
  <c r="Q20" i="10"/>
  <c r="BN420" i="10" s="1"/>
  <c r="BX420" i="10" s="1"/>
  <c r="Q22" i="10"/>
  <c r="BN429" i="10" s="1"/>
  <c r="BX429" i="10" s="1"/>
  <c r="Q24" i="10"/>
  <c r="BN438" i="10" s="1"/>
  <c r="BX438" i="10" s="1"/>
  <c r="Q26" i="10"/>
  <c r="BN447" i="10" s="1"/>
  <c r="BX447" i="10" s="1"/>
  <c r="F31" i="10"/>
  <c r="Q31" i="10"/>
  <c r="BN457" i="10" s="1"/>
  <c r="BX457" i="10" s="1"/>
  <c r="G33" i="10"/>
  <c r="Q33" i="10"/>
  <c r="BN466" i="10" s="1"/>
  <c r="BX466" i="10" s="1"/>
  <c r="S33" i="10"/>
  <c r="H34" i="10"/>
  <c r="T34" i="10"/>
  <c r="Q35" i="10"/>
  <c r="BN475" i="10" s="1"/>
  <c r="BX475" i="10" s="1"/>
  <c r="Q37" i="10"/>
  <c r="BN484" i="10" s="1"/>
  <c r="BX484" i="10" s="1"/>
  <c r="Q39" i="10"/>
  <c r="BN493" i="10" s="1"/>
  <c r="BX493" i="10" s="1"/>
  <c r="C47" i="10"/>
  <c r="Q41" i="10"/>
  <c r="BN502" i="10" s="1"/>
  <c r="BX502" i="10" s="1"/>
  <c r="C48" i="10"/>
  <c r="C49" i="10"/>
  <c r="Q43" i="10"/>
  <c r="BN511" i="10" s="1"/>
  <c r="BX511" i="10" s="1"/>
  <c r="C50" i="10"/>
  <c r="Q45" i="10"/>
  <c r="BN520" i="10" s="1"/>
  <c r="BX520" i="10" s="1"/>
  <c r="Q47" i="10"/>
  <c r="BN529" i="10" s="1"/>
  <c r="BX529" i="10" s="1"/>
  <c r="Q49" i="10"/>
  <c r="BN538" i="10" s="1"/>
  <c r="BX538" i="10" s="1"/>
  <c r="AE2" i="10"/>
  <c r="AH2" i="10"/>
  <c r="AK2" i="10"/>
  <c r="AN2" i="10"/>
  <c r="AQ2" i="10"/>
  <c r="Q51" i="10"/>
  <c r="BN548" i="10" s="1"/>
  <c r="BX548" i="10" s="1"/>
  <c r="Q53" i="10"/>
  <c r="BN557" i="10" s="1"/>
  <c r="BX557" i="10" s="1"/>
  <c r="BD5" i="10"/>
  <c r="Q55" i="10"/>
  <c r="BE7" i="10"/>
  <c r="BF9" i="10"/>
  <c r="AH11" i="10"/>
  <c r="BG11" i="10"/>
  <c r="E57" i="10"/>
  <c r="L57" i="10"/>
  <c r="BH13" i="10"/>
  <c r="F62" i="10"/>
  <c r="BO238" i="10" s="1"/>
  <c r="BW237" i="10" s="1"/>
  <c r="G62" i="10"/>
  <c r="G68" i="10"/>
  <c r="G74" i="10"/>
  <c r="AS138" i="9" l="1"/>
  <c r="BT138" i="9" s="1"/>
  <c r="G34" i="9"/>
  <c r="AR53" i="1"/>
  <c r="AR52" i="1"/>
  <c r="AW9" i="10"/>
  <c r="AW53" i="10"/>
  <c r="AY9" i="10"/>
  <c r="S35" i="10"/>
  <c r="BP466" i="10"/>
  <c r="CN466" i="10" s="1"/>
  <c r="H36" i="10"/>
  <c r="BQ130" i="10"/>
  <c r="DM129" i="10" s="1"/>
  <c r="S6" i="10"/>
  <c r="BP347" i="10"/>
  <c r="CN347" i="10" s="1"/>
  <c r="T7" i="10"/>
  <c r="BQ348" i="10"/>
  <c r="DM347" i="10" s="1"/>
  <c r="G64" i="10"/>
  <c r="BP247" i="10" s="1"/>
  <c r="CQ247" i="10" s="1"/>
  <c r="BP238" i="10"/>
  <c r="CQ238" i="10" s="1"/>
  <c r="G70" i="10"/>
  <c r="BP275" i="10" s="1"/>
  <c r="CQ275" i="10" s="1"/>
  <c r="BP265" i="10"/>
  <c r="CQ265" i="10" s="1"/>
  <c r="G76" i="10"/>
  <c r="BP293" i="10"/>
  <c r="CQ293" i="10" s="1"/>
  <c r="T36" i="10"/>
  <c r="BQ467" i="10"/>
  <c r="DM466" i="10" s="1"/>
  <c r="F6" i="10"/>
  <c r="R6" i="10" s="1"/>
  <c r="BO356" i="10" s="1"/>
  <c r="BW355" i="10" s="1"/>
  <c r="BO11" i="10"/>
  <c r="BW10" i="10" s="1"/>
  <c r="AD39" i="10"/>
  <c r="AN31" i="10" s="1"/>
  <c r="AD35" i="10"/>
  <c r="AH31" i="10" s="1"/>
  <c r="AD41" i="10"/>
  <c r="AQ31" i="10" s="1"/>
  <c r="AD37" i="10"/>
  <c r="AK31" i="10" s="1"/>
  <c r="AD43" i="10"/>
  <c r="AT31" i="10" s="1"/>
  <c r="AD33" i="10"/>
  <c r="AE31" i="10" s="1"/>
  <c r="G6" i="10"/>
  <c r="BP11" i="10"/>
  <c r="CN11" i="10" s="1"/>
  <c r="R31" i="10"/>
  <c r="BO457" i="10" s="1"/>
  <c r="BW456" i="10" s="1"/>
  <c r="BO120" i="10"/>
  <c r="BW119" i="10" s="1"/>
  <c r="AY57" i="10"/>
  <c r="G35" i="10"/>
  <c r="BP129" i="10"/>
  <c r="CN129" i="10" s="1"/>
  <c r="H7" i="10"/>
  <c r="BQ12" i="10"/>
  <c r="DM11" i="10" s="1"/>
  <c r="AY53" i="10"/>
  <c r="AD19" i="10"/>
  <c r="AE17" i="10" s="1"/>
  <c r="AD25" i="10"/>
  <c r="AN17" i="10" s="1"/>
  <c r="AD23" i="10"/>
  <c r="AK17" i="10" s="1"/>
  <c r="AD21" i="10"/>
  <c r="AH17" i="10" s="1"/>
  <c r="AD27" i="10"/>
  <c r="AQ17" i="10" s="1"/>
  <c r="AW57" i="10"/>
  <c r="AW13" i="10"/>
  <c r="AY55" i="10"/>
  <c r="AW59" i="10"/>
  <c r="AW55" i="10"/>
  <c r="AW11" i="10"/>
  <c r="F64" i="10"/>
  <c r="BO247" i="10" s="1"/>
  <c r="BW246" i="10" s="1"/>
  <c r="AD51" i="10"/>
  <c r="AH47" i="10" s="1"/>
  <c r="V48" i="10"/>
  <c r="BS530" i="10" s="1"/>
  <c r="CF531" i="10" s="1"/>
  <c r="V40" i="10"/>
  <c r="BS494" i="10" s="1"/>
  <c r="CF495" i="10" s="1"/>
  <c r="V32" i="10"/>
  <c r="BS458" i="10" s="1"/>
  <c r="CF459" i="10" s="1"/>
  <c r="J48" i="10"/>
  <c r="BS194" i="10" s="1"/>
  <c r="CF195" i="10" s="1"/>
  <c r="J40" i="10"/>
  <c r="BS157" i="10" s="1"/>
  <c r="CF158" i="10" s="1"/>
  <c r="J32" i="10"/>
  <c r="BS121" i="10" s="1"/>
  <c r="CF122" i="10" s="1"/>
  <c r="V21" i="10"/>
  <c r="BS421" i="10" s="1"/>
  <c r="CF422" i="10" s="1"/>
  <c r="V13" i="10"/>
  <c r="BS385" i="10" s="1"/>
  <c r="CF386" i="10" s="1"/>
  <c r="V5" i="10"/>
  <c r="BS348" i="10" s="1"/>
  <c r="CF349" i="10" s="1"/>
  <c r="J23" i="10"/>
  <c r="BS94" i="10" s="1"/>
  <c r="CF95" i="10" s="1"/>
  <c r="J15" i="10"/>
  <c r="BS57" i="10" s="1"/>
  <c r="CF58" i="10" s="1"/>
  <c r="J7" i="10"/>
  <c r="BS21" i="10" s="1"/>
  <c r="CF22" i="10" s="1"/>
  <c r="X48" i="10"/>
  <c r="BU530" i="10" s="1"/>
  <c r="DB531" i="10" s="1"/>
  <c r="X40" i="10"/>
  <c r="BU494" i="10" s="1"/>
  <c r="DB495" i="10" s="1"/>
  <c r="X32" i="10"/>
  <c r="BU458" i="10" s="1"/>
  <c r="DB459" i="10" s="1"/>
  <c r="L48" i="10"/>
  <c r="BU194" i="10" s="1"/>
  <c r="DB195" i="10" s="1"/>
  <c r="L40" i="10"/>
  <c r="BU157" i="10" s="1"/>
  <c r="DB158" i="10" s="1"/>
  <c r="L32" i="10"/>
  <c r="BU121" i="10" s="1"/>
  <c r="DB122" i="10" s="1"/>
  <c r="X21" i="10"/>
  <c r="BU421" i="10" s="1"/>
  <c r="DB422" i="10" s="1"/>
  <c r="X13" i="10"/>
  <c r="BU385" i="10" s="1"/>
  <c r="DB386" i="10" s="1"/>
  <c r="X5" i="10"/>
  <c r="BU348" i="10" s="1"/>
  <c r="DB349" i="10" s="1"/>
  <c r="L23" i="10"/>
  <c r="BU94" i="10" s="1"/>
  <c r="DB95" i="10" s="1"/>
  <c r="L15" i="10"/>
  <c r="BU57" i="10" s="1"/>
  <c r="DB58" i="10" s="1"/>
  <c r="L7" i="10"/>
  <c r="BU21" i="10" s="1"/>
  <c r="DB22" i="10" s="1"/>
  <c r="V50" i="10"/>
  <c r="BS539" i="10" s="1"/>
  <c r="CF540" i="10" s="1"/>
  <c r="V42" i="10"/>
  <c r="BS503" i="10" s="1"/>
  <c r="CF504" i="10" s="1"/>
  <c r="V34" i="10"/>
  <c r="BS467" i="10" s="1"/>
  <c r="CF468" i="10" s="1"/>
  <c r="J50" i="10"/>
  <c r="BS203" i="10" s="1"/>
  <c r="CF204" i="10" s="1"/>
  <c r="J42" i="10"/>
  <c r="BS166" i="10" s="1"/>
  <c r="CF167" i="10" s="1"/>
  <c r="J34" i="10"/>
  <c r="BS130" i="10" s="1"/>
  <c r="CF131" i="10" s="1"/>
  <c r="V23" i="10"/>
  <c r="BS430" i="10" s="1"/>
  <c r="CF431" i="10" s="1"/>
  <c r="V15" i="10"/>
  <c r="BS394" i="10" s="1"/>
  <c r="CF395" i="10" s="1"/>
  <c r="V7" i="10"/>
  <c r="BS357" i="10" s="1"/>
  <c r="CF358" i="10" s="1"/>
  <c r="J25" i="10"/>
  <c r="BS103" i="10" s="1"/>
  <c r="CF104" i="10" s="1"/>
  <c r="J17" i="10"/>
  <c r="BS66" i="10" s="1"/>
  <c r="CF67" i="10" s="1"/>
  <c r="J9" i="10"/>
  <c r="BS30" i="10" s="1"/>
  <c r="CF31" i="10" s="1"/>
  <c r="X50" i="10"/>
  <c r="BU539" i="10" s="1"/>
  <c r="DB540" i="10" s="1"/>
  <c r="X42" i="10"/>
  <c r="BU503" i="10" s="1"/>
  <c r="DB504" i="10" s="1"/>
  <c r="X34" i="10"/>
  <c r="BU467" i="10" s="1"/>
  <c r="DB468" i="10" s="1"/>
  <c r="L50" i="10"/>
  <c r="BU203" i="10" s="1"/>
  <c r="DB204" i="10" s="1"/>
  <c r="L42" i="10"/>
  <c r="BU166" i="10" s="1"/>
  <c r="DB167" i="10" s="1"/>
  <c r="L34" i="10"/>
  <c r="BU130" i="10" s="1"/>
  <c r="DB131" i="10" s="1"/>
  <c r="X23" i="10"/>
  <c r="BU430" i="10" s="1"/>
  <c r="DB431" i="10" s="1"/>
  <c r="X15" i="10"/>
  <c r="BU394" i="10" s="1"/>
  <c r="DB395" i="10" s="1"/>
  <c r="X7" i="10"/>
  <c r="BU357" i="10" s="1"/>
  <c r="DB358" i="10" s="1"/>
  <c r="L25" i="10"/>
  <c r="BU103" i="10" s="1"/>
  <c r="DB104" i="10" s="1"/>
  <c r="L17" i="10"/>
  <c r="BU66" i="10" s="1"/>
  <c r="DB67" i="10" s="1"/>
  <c r="L9" i="10"/>
  <c r="BU30" i="10" s="1"/>
  <c r="DB31" i="10" s="1"/>
  <c r="V52" i="10"/>
  <c r="BS549" i="10" s="1"/>
  <c r="CF550" i="10" s="1"/>
  <c r="V44" i="10"/>
  <c r="BS512" i="10" s="1"/>
  <c r="CF513" i="10" s="1"/>
  <c r="V36" i="10"/>
  <c r="BS476" i="10" s="1"/>
  <c r="CF477" i="10" s="1"/>
  <c r="J52" i="10"/>
  <c r="BS212" i="10" s="1"/>
  <c r="CF213" i="10" s="1"/>
  <c r="J44" i="10"/>
  <c r="BS175" i="10" s="1"/>
  <c r="CF176" i="10" s="1"/>
  <c r="J36" i="10"/>
  <c r="BS139" i="10" s="1"/>
  <c r="CF140" i="10" s="1"/>
  <c r="V25" i="10"/>
  <c r="BS439" i="10" s="1"/>
  <c r="CF440" i="10" s="1"/>
  <c r="V17" i="10"/>
  <c r="BS403" i="10" s="1"/>
  <c r="CF404" i="10" s="1"/>
  <c r="V9" i="10"/>
  <c r="BS367" i="10" s="1"/>
  <c r="CF368" i="10" s="1"/>
  <c r="J27" i="10"/>
  <c r="BS112" i="10" s="1"/>
  <c r="CF113" i="10" s="1"/>
  <c r="J19" i="10"/>
  <c r="BS75" i="10" s="1"/>
  <c r="CF76" i="10" s="1"/>
  <c r="J11" i="10"/>
  <c r="BS39" i="10" s="1"/>
  <c r="CF40" i="10" s="1"/>
  <c r="J3" i="10"/>
  <c r="BS3" i="10" s="1"/>
  <c r="CF4" i="10" s="1"/>
  <c r="X52" i="10"/>
  <c r="BU549" i="10" s="1"/>
  <c r="DB550" i="10" s="1"/>
  <c r="X44" i="10"/>
  <c r="BU512" i="10" s="1"/>
  <c r="DB513" i="10" s="1"/>
  <c r="X36" i="10"/>
  <c r="BU476" i="10" s="1"/>
  <c r="DB477" i="10" s="1"/>
  <c r="L52" i="10"/>
  <c r="BU212" i="10" s="1"/>
  <c r="DB213" i="10" s="1"/>
  <c r="L44" i="10"/>
  <c r="BU175" i="10" s="1"/>
  <c r="DB176" i="10" s="1"/>
  <c r="L36" i="10"/>
  <c r="BU139" i="10" s="1"/>
  <c r="DB140" i="10" s="1"/>
  <c r="X25" i="10"/>
  <c r="BU439" i="10" s="1"/>
  <c r="DB440" i="10" s="1"/>
  <c r="X17" i="10"/>
  <c r="BU403" i="10" s="1"/>
  <c r="DB404" i="10" s="1"/>
  <c r="X9" i="10"/>
  <c r="BU367" i="10" s="1"/>
  <c r="DB368" i="10" s="1"/>
  <c r="L27" i="10"/>
  <c r="BU112" i="10" s="1"/>
  <c r="DB113" i="10" s="1"/>
  <c r="L19" i="10"/>
  <c r="BU75" i="10" s="1"/>
  <c r="DB76" i="10" s="1"/>
  <c r="L11" i="10"/>
  <c r="BU39" i="10" s="1"/>
  <c r="DB40" i="10" s="1"/>
  <c r="L3" i="10"/>
  <c r="V54" i="10"/>
  <c r="BS558" i="10" s="1"/>
  <c r="CF559" i="10" s="1"/>
  <c r="V46" i="10"/>
  <c r="BS521" i="10" s="1"/>
  <c r="CF522" i="10" s="1"/>
  <c r="V38" i="10"/>
  <c r="BS485" i="10" s="1"/>
  <c r="CF486" i="10" s="1"/>
  <c r="J54" i="10"/>
  <c r="BS221" i="10" s="1"/>
  <c r="CF222" i="10" s="1"/>
  <c r="J46" i="10"/>
  <c r="BS185" i="10" s="1"/>
  <c r="CF186" i="10" s="1"/>
  <c r="J38" i="10"/>
  <c r="BS148" i="10" s="1"/>
  <c r="CF149" i="10" s="1"/>
  <c r="V27" i="10"/>
  <c r="BS448" i="10" s="1"/>
  <c r="CF449" i="10" s="1"/>
  <c r="V19" i="10"/>
  <c r="BS412" i="10" s="1"/>
  <c r="CF413" i="10" s="1"/>
  <c r="V11" i="10"/>
  <c r="BS376" i="10" s="1"/>
  <c r="CF377" i="10" s="1"/>
  <c r="V3" i="10"/>
  <c r="BS339" i="10" s="1"/>
  <c r="CF340" i="10" s="1"/>
  <c r="J21" i="10"/>
  <c r="BS84" i="10" s="1"/>
  <c r="CF85" i="10" s="1"/>
  <c r="J13" i="10"/>
  <c r="BS48" i="10" s="1"/>
  <c r="CF49" i="10" s="1"/>
  <c r="J5" i="10"/>
  <c r="BS12" i="10" s="1"/>
  <c r="CF13" i="10" s="1"/>
  <c r="X54" i="10"/>
  <c r="BU558" i="10" s="1"/>
  <c r="DB559" i="10" s="1"/>
  <c r="X46" i="10"/>
  <c r="BU521" i="10" s="1"/>
  <c r="DB522" i="10" s="1"/>
  <c r="X38" i="10"/>
  <c r="BU485" i="10" s="1"/>
  <c r="DB486" i="10" s="1"/>
  <c r="L54" i="10"/>
  <c r="BU221" i="10" s="1"/>
  <c r="DB222" i="10" s="1"/>
  <c r="L46" i="10"/>
  <c r="BU185" i="10" s="1"/>
  <c r="DB186" i="10" s="1"/>
  <c r="L38" i="10"/>
  <c r="BU148" i="10" s="1"/>
  <c r="DB149" i="10" s="1"/>
  <c r="X27" i="10"/>
  <c r="BU448" i="10" s="1"/>
  <c r="DB449" i="10" s="1"/>
  <c r="X19" i="10"/>
  <c r="BU412" i="10" s="1"/>
  <c r="DB413" i="10" s="1"/>
  <c r="X11" i="10"/>
  <c r="BU376" i="10" s="1"/>
  <c r="DB377" i="10" s="1"/>
  <c r="X3" i="10"/>
  <c r="BU339" i="10" s="1"/>
  <c r="DB340" i="10" s="1"/>
  <c r="L21" i="10"/>
  <c r="BU84" i="10" s="1"/>
  <c r="DB85" i="10" s="1"/>
  <c r="L13" i="10"/>
  <c r="BU48" i="10" s="1"/>
  <c r="DB49" i="10" s="1"/>
  <c r="L5" i="10"/>
  <c r="BU12" i="10" s="1"/>
  <c r="DB13" i="10" s="1"/>
  <c r="BH5" i="10"/>
  <c r="AG13" i="10"/>
  <c r="BD13" i="10" s="1"/>
  <c r="BL49" i="10"/>
  <c r="AG59" i="10"/>
  <c r="BF7" i="10"/>
  <c r="BE49" i="10"/>
  <c r="BG9" i="10"/>
  <c r="BG49" i="10"/>
  <c r="BD55" i="10"/>
  <c r="BH11" i="10"/>
  <c r="AP13" i="10"/>
  <c r="BG13" i="10" s="1"/>
  <c r="BH51" i="10"/>
  <c r="BH55" i="10"/>
  <c r="BG57" i="10"/>
  <c r="BF5" i="10"/>
  <c r="BL53" i="10"/>
  <c r="AM59" i="10"/>
  <c r="BF59" i="10" s="1"/>
  <c r="BH7" i="10"/>
  <c r="AJ13" i="10"/>
  <c r="BE13" i="10" s="1"/>
  <c r="BL57" i="10"/>
  <c r="BG53" i="10"/>
  <c r="BL55" i="10"/>
  <c r="BG7" i="10"/>
  <c r="AJ11" i="10"/>
  <c r="BE11" i="10" s="1"/>
  <c r="BH49" i="10"/>
  <c r="BH9" i="10"/>
  <c r="AM13" i="10"/>
  <c r="BF13" i="10" s="1"/>
  <c r="BE5" i="10"/>
  <c r="AG7" i="10"/>
  <c r="AY7" i="10" s="1"/>
  <c r="AZ7" i="10" s="1"/>
  <c r="BF49" i="10"/>
  <c r="BG51" i="10"/>
  <c r="BE55" i="10"/>
  <c r="BG5" i="10"/>
  <c r="BH53" i="10"/>
  <c r="BF57" i="10"/>
  <c r="AZ5" i="10"/>
  <c r="BF51" i="10"/>
  <c r="BE53" i="10"/>
  <c r="BD53" i="10"/>
  <c r="F33" i="10"/>
  <c r="BO129" i="10" s="1"/>
  <c r="BW128" i="10" s="1"/>
  <c r="BE9" i="10"/>
  <c r="BE57" i="10"/>
  <c r="BU3" i="10"/>
  <c r="DB4" i="10" s="1"/>
  <c r="AD59" i="10"/>
  <c r="BH59" i="10"/>
  <c r="BG59" i="10"/>
  <c r="BE59" i="10"/>
  <c r="BD51" i="10"/>
  <c r="BD57" i="10"/>
  <c r="AD55" i="10"/>
  <c r="AN47" i="10" s="1"/>
  <c r="BF11" i="10"/>
  <c r="AD49" i="10"/>
  <c r="AE47" i="10" s="1"/>
  <c r="AD57" i="10"/>
  <c r="AQ47" i="10" s="1"/>
  <c r="AD53" i="10"/>
  <c r="AK47" i="10" s="1"/>
  <c r="AD9" i="10"/>
  <c r="AK3" i="10" s="1"/>
  <c r="AD11" i="10"/>
  <c r="AN3" i="10" s="1"/>
  <c r="AD13" i="10"/>
  <c r="AQ3" i="10" s="1"/>
  <c r="AD7" i="10"/>
  <c r="AH3" i="10" s="1"/>
  <c r="AD5" i="10"/>
  <c r="AE3" i="10" s="1"/>
  <c r="BD9" i="10"/>
  <c r="BD11" i="10"/>
  <c r="R4" i="10"/>
  <c r="BO347" i="10" s="1"/>
  <c r="BW346" i="10" s="1"/>
  <c r="AS147" i="9" l="1"/>
  <c r="BT147" i="9" s="1"/>
  <c r="G36" i="9"/>
  <c r="AS156" i="9" s="1"/>
  <c r="BT156" i="9" s="1"/>
  <c r="AZ55" i="10"/>
  <c r="AZ53" i="10"/>
  <c r="BA53" i="10" s="1"/>
  <c r="AZ57" i="10"/>
  <c r="BA57" i="10" s="1"/>
  <c r="AZ9" i="10"/>
  <c r="BA9" i="10" s="1"/>
  <c r="AY59" i="10"/>
  <c r="AZ59" i="10" s="1"/>
  <c r="G8" i="10"/>
  <c r="BP20" i="10"/>
  <c r="CN20" i="10" s="1"/>
  <c r="F8" i="10"/>
  <c r="R8" i="10" s="1"/>
  <c r="BO366" i="10" s="1"/>
  <c r="BW365" i="10" s="1"/>
  <c r="BO20" i="10"/>
  <c r="BW19" i="10" s="1"/>
  <c r="S37" i="10"/>
  <c r="BP475" i="10"/>
  <c r="CN475" i="10" s="1"/>
  <c r="H38" i="10"/>
  <c r="BQ139" i="10"/>
  <c r="DM138" i="10" s="1"/>
  <c r="G78" i="10"/>
  <c r="BP302" i="10"/>
  <c r="CQ302" i="10" s="1"/>
  <c r="S8" i="10"/>
  <c r="BP356" i="10"/>
  <c r="CN356" i="10" s="1"/>
  <c r="G37" i="10"/>
  <c r="BP138" i="10"/>
  <c r="CN138" i="10" s="1"/>
  <c r="BD7" i="10"/>
  <c r="BA7" i="10" s="1"/>
  <c r="BD59" i="10"/>
  <c r="BO311" i="10"/>
  <c r="BW310" i="10" s="1"/>
  <c r="BO275" i="10"/>
  <c r="BW274" i="10" s="1"/>
  <c r="T38" i="10"/>
  <c r="BQ476" i="10"/>
  <c r="DM475" i="10" s="1"/>
  <c r="T9" i="10"/>
  <c r="BQ357" i="10"/>
  <c r="DM356" i="10" s="1"/>
  <c r="H9" i="10"/>
  <c r="BQ21" i="10"/>
  <c r="DM20" i="10" s="1"/>
  <c r="AY13" i="10"/>
  <c r="AZ13" i="10" s="1"/>
  <c r="BA13" i="10" s="1"/>
  <c r="AY11" i="10"/>
  <c r="AZ11" i="10" s="1"/>
  <c r="BA11" i="10" s="1"/>
  <c r="F66" i="10"/>
  <c r="BO256" i="10" s="1"/>
  <c r="BW255" i="10" s="1"/>
  <c r="BO284" i="10"/>
  <c r="BW283" i="10" s="1"/>
  <c r="AZ51" i="10"/>
  <c r="BA51" i="10" s="1"/>
  <c r="AZ49" i="10"/>
  <c r="BA49" i="10" s="1"/>
  <c r="BF55" i="10"/>
  <c r="BA5" i="10"/>
  <c r="AT47" i="10"/>
  <c r="F35" i="10"/>
  <c r="BO138" i="10" s="1"/>
  <c r="BW137" i="10" s="1"/>
  <c r="R33" i="10"/>
  <c r="BO466" i="10" s="1"/>
  <c r="BW465" i="10" s="1"/>
  <c r="BA55" i="10" l="1"/>
  <c r="BB5" i="10"/>
  <c r="BB11" i="10"/>
  <c r="BB7" i="10"/>
  <c r="BB13" i="10"/>
  <c r="BB9" i="10"/>
  <c r="BA59" i="10"/>
  <c r="G80" i="10"/>
  <c r="BP311" i="10"/>
  <c r="CQ311" i="10" s="1"/>
  <c r="G10" i="10"/>
  <c r="BP29" i="10"/>
  <c r="CN29" i="10" s="1"/>
  <c r="T40" i="10"/>
  <c r="BQ485" i="10"/>
  <c r="DM484" i="10" s="1"/>
  <c r="S10" i="10"/>
  <c r="BP366" i="10"/>
  <c r="CN366" i="10" s="1"/>
  <c r="F10" i="10"/>
  <c r="BO29" i="10"/>
  <c r="BW28" i="10" s="1"/>
  <c r="T11" i="10"/>
  <c r="BQ367" i="10"/>
  <c r="DM366" i="10" s="1"/>
  <c r="G39" i="10"/>
  <c r="BP147" i="10"/>
  <c r="CN147" i="10" s="1"/>
  <c r="S39" i="10"/>
  <c r="BP484" i="10"/>
  <c r="CN484" i="10" s="1"/>
  <c r="H11" i="10"/>
  <c r="BQ30" i="10"/>
  <c r="DM29" i="10" s="1"/>
  <c r="H40" i="10"/>
  <c r="BQ148" i="10"/>
  <c r="DM147" i="10" s="1"/>
  <c r="BO293" i="10"/>
  <c r="BW292" i="10" s="1"/>
  <c r="BO320" i="10"/>
  <c r="BW319" i="10" s="1"/>
  <c r="F37" i="10"/>
  <c r="BO147" i="10" s="1"/>
  <c r="BW146" i="10" s="1"/>
  <c r="R35" i="10"/>
  <c r="BO475" i="10" s="1"/>
  <c r="BW474" i="10" s="1"/>
  <c r="AD63" i="10" l="1"/>
  <c r="BB57" i="10"/>
  <c r="BB53" i="10"/>
  <c r="BB55" i="10"/>
  <c r="AD62" i="10"/>
  <c r="J61" i="10" s="1"/>
  <c r="BS230" i="10" s="1"/>
  <c r="H13" i="10"/>
  <c r="BQ39" i="10"/>
  <c r="DM38" i="10" s="1"/>
  <c r="F12" i="10"/>
  <c r="R12" i="10" s="1"/>
  <c r="BO384" i="10" s="1"/>
  <c r="BW383" i="10" s="1"/>
  <c r="BO38" i="10"/>
  <c r="BW37" i="10" s="1"/>
  <c r="G82" i="10"/>
  <c r="BP329" i="10" s="1"/>
  <c r="CQ329" i="10" s="1"/>
  <c r="BP320" i="10"/>
  <c r="CQ320" i="10" s="1"/>
  <c r="H42" i="10"/>
  <c r="BQ157" i="10"/>
  <c r="DM156" i="10" s="1"/>
  <c r="T13" i="10"/>
  <c r="BQ376" i="10"/>
  <c r="DM375" i="10" s="1"/>
  <c r="G12" i="10"/>
  <c r="BP38" i="10"/>
  <c r="CN38" i="10" s="1"/>
  <c r="G41" i="10"/>
  <c r="BP156" i="10"/>
  <c r="CN156" i="10" s="1"/>
  <c r="T42" i="10"/>
  <c r="BQ494" i="10"/>
  <c r="DM493" i="10" s="1"/>
  <c r="S41" i="10"/>
  <c r="BP493" i="10"/>
  <c r="CN493" i="10" s="1"/>
  <c r="S12" i="10"/>
  <c r="BP375" i="10"/>
  <c r="CN375" i="10" s="1"/>
  <c r="R10" i="10"/>
  <c r="BO375" i="10" s="1"/>
  <c r="BW374" i="10" s="1"/>
  <c r="BO329" i="10"/>
  <c r="BW328" i="10" s="1"/>
  <c r="BB59" i="10"/>
  <c r="BB51" i="10"/>
  <c r="BB49" i="10"/>
  <c r="F39" i="10"/>
  <c r="BO156" i="10" s="1"/>
  <c r="BW155" i="10" s="1"/>
  <c r="R37" i="10"/>
  <c r="BO484" i="10" s="1"/>
  <c r="BW483" i="10" s="1"/>
  <c r="J65" i="10" l="1"/>
  <c r="BS248" i="10" s="1"/>
  <c r="CH249" i="10" s="1"/>
  <c r="L63" i="10"/>
  <c r="BU239" i="10" s="1"/>
  <c r="DD240" i="10" s="1"/>
  <c r="L65" i="10"/>
  <c r="BU248" i="10" s="1"/>
  <c r="DD249" i="10" s="1"/>
  <c r="J67" i="10"/>
  <c r="BS257" i="10" s="1"/>
  <c r="CA260" i="10" s="1"/>
  <c r="L67" i="10"/>
  <c r="BU257" i="10" s="1"/>
  <c r="DD258" i="10" s="1"/>
  <c r="AD69" i="10"/>
  <c r="L61" i="10" s="1"/>
  <c r="BU230" i="10" s="1"/>
  <c r="DD231" i="10" s="1"/>
  <c r="AD68" i="10"/>
  <c r="J63" i="10" s="1"/>
  <c r="BS239" i="10" s="1"/>
  <c r="CA242" i="10" s="1"/>
  <c r="CA233" i="10"/>
  <c r="CH231" i="10"/>
  <c r="CJ231" i="10"/>
  <c r="T15" i="10"/>
  <c r="BQ385" i="10"/>
  <c r="DM384" i="10" s="1"/>
  <c r="S43" i="10"/>
  <c r="BP502" i="10"/>
  <c r="CN502" i="10" s="1"/>
  <c r="F14" i="10"/>
  <c r="R14" i="10" s="1"/>
  <c r="BO393" i="10" s="1"/>
  <c r="BW392" i="10" s="1"/>
  <c r="BO47" i="10"/>
  <c r="BW46" i="10" s="1"/>
  <c r="H15" i="10"/>
  <c r="BQ48" i="10"/>
  <c r="DM47" i="10" s="1"/>
  <c r="S14" i="10"/>
  <c r="BP384" i="10"/>
  <c r="CN384" i="10" s="1"/>
  <c r="G14" i="10"/>
  <c r="BP47" i="10"/>
  <c r="CN47" i="10" s="1"/>
  <c r="G43" i="10"/>
  <c r="BP165" i="10"/>
  <c r="CN165" i="10" s="1"/>
  <c r="T44" i="10"/>
  <c r="BQ503" i="10"/>
  <c r="DM502" i="10" s="1"/>
  <c r="H44" i="10"/>
  <c r="BQ166" i="10"/>
  <c r="DM165" i="10" s="1"/>
  <c r="F41" i="10"/>
  <c r="BO165" i="10" s="1"/>
  <c r="BW164" i="10" s="1"/>
  <c r="R39" i="10"/>
  <c r="BO493" i="10" s="1"/>
  <c r="BW492" i="10" s="1"/>
  <c r="CA251" i="10" l="1"/>
  <c r="CJ249" i="10"/>
  <c r="CH240" i="10"/>
  <c r="CJ258" i="10"/>
  <c r="CH258" i="10"/>
  <c r="CA244" i="10"/>
  <c r="CJ240" i="10"/>
  <c r="CA235" i="10"/>
  <c r="CA253" i="10"/>
  <c r="CA262" i="10"/>
  <c r="S16" i="10"/>
  <c r="BP393" i="10"/>
  <c r="CN393" i="10" s="1"/>
  <c r="T17" i="10"/>
  <c r="BQ394" i="10"/>
  <c r="DM393" i="10" s="1"/>
  <c r="G16" i="10"/>
  <c r="BP56" i="10"/>
  <c r="CN56" i="10" s="1"/>
  <c r="G45" i="10"/>
  <c r="BP174" i="10"/>
  <c r="CN174" i="10" s="1"/>
  <c r="H46" i="10"/>
  <c r="BQ175" i="10"/>
  <c r="DM174" i="10" s="1"/>
  <c r="S45" i="10"/>
  <c r="BP511" i="10"/>
  <c r="CN511" i="10" s="1"/>
  <c r="F16" i="10"/>
  <c r="R16" i="10" s="1"/>
  <c r="BO402" i="10" s="1"/>
  <c r="BW401" i="10" s="1"/>
  <c r="BO56" i="10"/>
  <c r="BW55" i="10" s="1"/>
  <c r="T46" i="10"/>
  <c r="BQ512" i="10"/>
  <c r="DM511" i="10" s="1"/>
  <c r="H17" i="10"/>
  <c r="BQ57" i="10"/>
  <c r="DM56" i="10" s="1"/>
  <c r="F43" i="10"/>
  <c r="BO174" i="10" s="1"/>
  <c r="BW173" i="10" s="1"/>
  <c r="R41" i="10"/>
  <c r="BO502" i="10" s="1"/>
  <c r="BW501" i="10" s="1"/>
  <c r="H19" i="10" l="1"/>
  <c r="BQ66" i="10"/>
  <c r="DM65" i="10" s="1"/>
  <c r="H48" i="10"/>
  <c r="BQ185" i="10"/>
  <c r="DM184" i="10" s="1"/>
  <c r="S18" i="10"/>
  <c r="BP402" i="10"/>
  <c r="CN402" i="10" s="1"/>
  <c r="S47" i="10"/>
  <c r="BP520" i="10"/>
  <c r="CN520" i="10" s="1"/>
  <c r="T19" i="10"/>
  <c r="BQ403" i="10"/>
  <c r="DM402" i="10" s="1"/>
  <c r="F18" i="10"/>
  <c r="BO65" i="10"/>
  <c r="BW64" i="10" s="1"/>
  <c r="G18" i="10"/>
  <c r="BP65" i="10"/>
  <c r="CN65" i="10" s="1"/>
  <c r="T48" i="10"/>
  <c r="BQ521" i="10"/>
  <c r="DM520" i="10" s="1"/>
  <c r="G47" i="10"/>
  <c r="BP184" i="10"/>
  <c r="CN184" i="10" s="1"/>
  <c r="F45" i="10"/>
  <c r="BO184" i="10" s="1"/>
  <c r="BW183" i="10" s="1"/>
  <c r="R43" i="10"/>
  <c r="BO511" i="10" s="1"/>
  <c r="BW510" i="10" s="1"/>
  <c r="T21" i="10" l="1"/>
  <c r="BQ412" i="10"/>
  <c r="DM411" i="10" s="1"/>
  <c r="F20" i="10"/>
  <c r="BO74" i="10"/>
  <c r="BW73" i="10" s="1"/>
  <c r="G49" i="10"/>
  <c r="BP193" i="10"/>
  <c r="CN193" i="10" s="1"/>
  <c r="H21" i="10"/>
  <c r="BQ75" i="10"/>
  <c r="DM74" i="10" s="1"/>
  <c r="H50" i="10"/>
  <c r="BQ194" i="10"/>
  <c r="DM193" i="10" s="1"/>
  <c r="G20" i="10"/>
  <c r="BP74" i="10"/>
  <c r="CN74" i="10" s="1"/>
  <c r="S20" i="10"/>
  <c r="BP411" i="10"/>
  <c r="CN411" i="10" s="1"/>
  <c r="T50" i="10"/>
  <c r="BQ530" i="10"/>
  <c r="DM529" i="10" s="1"/>
  <c r="S49" i="10"/>
  <c r="BP529" i="10"/>
  <c r="CN529" i="10" s="1"/>
  <c r="R18" i="10"/>
  <c r="BO411" i="10" s="1"/>
  <c r="BW410" i="10" s="1"/>
  <c r="F47" i="10"/>
  <c r="BO193" i="10" s="1"/>
  <c r="BW192" i="10" s="1"/>
  <c r="R45" i="10"/>
  <c r="BO520" i="10" s="1"/>
  <c r="BW519" i="10" s="1"/>
  <c r="S51" i="10" l="1"/>
  <c r="BP538" i="10"/>
  <c r="CN538" i="10" s="1"/>
  <c r="T23" i="10"/>
  <c r="BQ421" i="10"/>
  <c r="DM420" i="10" s="1"/>
  <c r="H52" i="10"/>
  <c r="BQ203" i="10"/>
  <c r="DM202" i="10" s="1"/>
  <c r="G22" i="10"/>
  <c r="BP83" i="10"/>
  <c r="CN83" i="10" s="1"/>
  <c r="F22" i="10"/>
  <c r="BO83" i="10"/>
  <c r="BW82" i="10" s="1"/>
  <c r="S22" i="10"/>
  <c r="BP420" i="10"/>
  <c r="CN420" i="10" s="1"/>
  <c r="G51" i="10"/>
  <c r="BP202" i="10"/>
  <c r="CN202" i="10" s="1"/>
  <c r="T52" i="10"/>
  <c r="BQ539" i="10"/>
  <c r="DM538" i="10" s="1"/>
  <c r="H23" i="10"/>
  <c r="BQ84" i="10"/>
  <c r="DM83" i="10" s="1"/>
  <c r="R20" i="10"/>
  <c r="BO420" i="10" s="1"/>
  <c r="BW419" i="10" s="1"/>
  <c r="F49" i="10"/>
  <c r="BO202" i="10" s="1"/>
  <c r="BW201" i="10" s="1"/>
  <c r="R47" i="10"/>
  <c r="BO529" i="10" s="1"/>
  <c r="BW528" i="10" s="1"/>
  <c r="S53" i="10" l="1"/>
  <c r="BP557" i="10" s="1"/>
  <c r="CN557" i="10" s="1"/>
  <c r="BP548" i="10"/>
  <c r="CN548" i="10" s="1"/>
  <c r="T25" i="10"/>
  <c r="BQ430" i="10"/>
  <c r="DM429" i="10" s="1"/>
  <c r="H25" i="10"/>
  <c r="BQ94" i="10"/>
  <c r="DM93" i="10" s="1"/>
  <c r="F24" i="10"/>
  <c r="R24" i="10" s="1"/>
  <c r="BO438" i="10" s="1"/>
  <c r="BW437" i="10" s="1"/>
  <c r="BO93" i="10"/>
  <c r="BW92" i="10" s="1"/>
  <c r="S24" i="10"/>
  <c r="BP429" i="10"/>
  <c r="CN429" i="10" s="1"/>
  <c r="G53" i="10"/>
  <c r="BP220" i="10" s="1"/>
  <c r="CN220" i="10" s="1"/>
  <c r="BP211" i="10"/>
  <c r="CN211" i="10" s="1"/>
  <c r="H54" i="10"/>
  <c r="BQ212" i="10"/>
  <c r="DM211" i="10" s="1"/>
  <c r="T54" i="10"/>
  <c r="BQ549" i="10"/>
  <c r="DM548" i="10" s="1"/>
  <c r="G24" i="10"/>
  <c r="BP93" i="10"/>
  <c r="CN93" i="10" s="1"/>
  <c r="R22" i="10"/>
  <c r="BO429" i="10" s="1"/>
  <c r="BW428" i="10" s="1"/>
  <c r="F51" i="10"/>
  <c r="BO211" i="10" s="1"/>
  <c r="BW210" i="10" s="1"/>
  <c r="R49" i="10"/>
  <c r="BO538" i="10" s="1"/>
  <c r="BW537" i="10" s="1"/>
  <c r="S26" i="10" l="1"/>
  <c r="BP447" i="10" s="1"/>
  <c r="CN447" i="10" s="1"/>
  <c r="BP438" i="10"/>
  <c r="CN438" i="10" s="1"/>
  <c r="H27" i="10"/>
  <c r="BQ112" i="10" s="1"/>
  <c r="DM111" i="10" s="1"/>
  <c r="BQ103" i="10"/>
  <c r="DM102" i="10" s="1"/>
  <c r="T56" i="10"/>
  <c r="BQ558" i="10"/>
  <c r="DM557" i="10" s="1"/>
  <c r="G26" i="10"/>
  <c r="BP111" i="10" s="1"/>
  <c r="CN111" i="10" s="1"/>
  <c r="BP102" i="10"/>
  <c r="CN102" i="10" s="1"/>
  <c r="T27" i="10"/>
  <c r="BQ448" i="10" s="1"/>
  <c r="DM447" i="10" s="1"/>
  <c r="BQ439" i="10"/>
  <c r="DM438" i="10" s="1"/>
  <c r="H56" i="10"/>
  <c r="BQ221" i="10"/>
  <c r="DM220" i="10" s="1"/>
  <c r="F26" i="10"/>
  <c r="BO111" i="10" s="1"/>
  <c r="BW110" i="10" s="1"/>
  <c r="BO102" i="10"/>
  <c r="BW101" i="10" s="1"/>
  <c r="F53" i="10"/>
  <c r="BO220" i="10" s="1"/>
  <c r="BW219" i="10" s="1"/>
  <c r="R51" i="10"/>
  <c r="BO548" i="10" s="1"/>
  <c r="BW547" i="10" s="1"/>
  <c r="R26" i="10" l="1"/>
  <c r="BO447" i="10" s="1"/>
  <c r="BW446" i="10" s="1"/>
  <c r="F55" i="10"/>
  <c r="R53" i="10"/>
  <c r="BO557" i="10" s="1"/>
  <c r="BW556" i="10" s="1"/>
  <c r="R55" i="10" l="1"/>
  <c r="BY61" i="1" l="1"/>
  <c r="BY60" i="1"/>
  <c r="BY59" i="1"/>
  <c r="BY58" i="1"/>
  <c r="BY57" i="1"/>
  <c r="BY56" i="1"/>
  <c r="BY55" i="1"/>
  <c r="BY54" i="1"/>
  <c r="BY51" i="1"/>
  <c r="BY50" i="1"/>
  <c r="BY47" i="1"/>
  <c r="BY46" i="1"/>
  <c r="BY45" i="1"/>
  <c r="BY44" i="1"/>
  <c r="BY41" i="1"/>
  <c r="BY40" i="1"/>
  <c r="BY39" i="1"/>
  <c r="BY38" i="1"/>
  <c r="BY37" i="1"/>
  <c r="BY36" i="1"/>
  <c r="BY35" i="1"/>
  <c r="BY34" i="1"/>
  <c r="BY33" i="1"/>
  <c r="BY32" i="1"/>
  <c r="BY31" i="1"/>
  <c r="BY30" i="1"/>
  <c r="BY29" i="1"/>
  <c r="BY28" i="1"/>
  <c r="BY27" i="1"/>
  <c r="BY26" i="1"/>
  <c r="BP61" i="1"/>
  <c r="BP60" i="1"/>
  <c r="BP59" i="1"/>
  <c r="BP58" i="1"/>
  <c r="BP57" i="1"/>
  <c r="BP56" i="1"/>
  <c r="BP55" i="1"/>
  <c r="BP54" i="1"/>
  <c r="BP51" i="1"/>
  <c r="BP50" i="1"/>
  <c r="BP47" i="1"/>
  <c r="BP46" i="1"/>
  <c r="BP45" i="1"/>
  <c r="BP44" i="1"/>
  <c r="BP41" i="1"/>
  <c r="BP40" i="1"/>
  <c r="BP39" i="1"/>
  <c r="BP38" i="1"/>
  <c r="BP37" i="1"/>
  <c r="BP36" i="1"/>
  <c r="BP35" i="1"/>
  <c r="BP34" i="1"/>
  <c r="BP33" i="1"/>
  <c r="BP32" i="1"/>
  <c r="BP31" i="1"/>
  <c r="BP30" i="1"/>
  <c r="BP29" i="1"/>
  <c r="BP28" i="1"/>
  <c r="BP27" i="1"/>
  <c r="BP26" i="1"/>
  <c r="BG61" i="1"/>
  <c r="BG60" i="1"/>
  <c r="BG59" i="1"/>
  <c r="BG58" i="1"/>
  <c r="BG57" i="1"/>
  <c r="BG56" i="1"/>
  <c r="BG55" i="1"/>
  <c r="BG54" i="1"/>
  <c r="BG51" i="1"/>
  <c r="BG50" i="1"/>
  <c r="BG47" i="1"/>
  <c r="BG46" i="1"/>
  <c r="BG45" i="1"/>
  <c r="BG44" i="1"/>
  <c r="BG41" i="1"/>
  <c r="BG40" i="1"/>
  <c r="BG39" i="1"/>
  <c r="BG38" i="1"/>
  <c r="BG37" i="1"/>
  <c r="BG36" i="1"/>
  <c r="BG35" i="1"/>
  <c r="BG34" i="1"/>
  <c r="BG33" i="1"/>
  <c r="BG32" i="1"/>
  <c r="BG31" i="1"/>
  <c r="BG30" i="1"/>
  <c r="BG29" i="1"/>
  <c r="BG28" i="1"/>
  <c r="BG27" i="1"/>
  <c r="BG26" i="1"/>
  <c r="AX61" i="1"/>
  <c r="AX60" i="1"/>
  <c r="AX59" i="1"/>
  <c r="AX58" i="1"/>
  <c r="AX57" i="1"/>
  <c r="AX56" i="1"/>
  <c r="AX55" i="1"/>
  <c r="AX54" i="1"/>
  <c r="AX51" i="1"/>
  <c r="AX50" i="1"/>
  <c r="AX47" i="1"/>
  <c r="AX46" i="1"/>
  <c r="AX45" i="1"/>
  <c r="AX44" i="1"/>
  <c r="AX41" i="1"/>
  <c r="AX40" i="1"/>
  <c r="AX39" i="1"/>
  <c r="AX38" i="1"/>
  <c r="AX37" i="1"/>
  <c r="AX36" i="1"/>
  <c r="AX35" i="1"/>
  <c r="AX34" i="1"/>
  <c r="AX33" i="1"/>
  <c r="AX32" i="1"/>
  <c r="AX31" i="1"/>
  <c r="AX30" i="1"/>
  <c r="AX29" i="1"/>
  <c r="AX28" i="1"/>
  <c r="AX27" i="1"/>
  <c r="AX26" i="1"/>
  <c r="BB26" i="1"/>
  <c r="E46" i="1"/>
  <c r="D46" i="1"/>
  <c r="C46" i="1"/>
  <c r="B46" i="1"/>
  <c r="CC26" i="1"/>
  <c r="CC27" i="1"/>
  <c r="CC28" i="1"/>
  <c r="CC29" i="1"/>
  <c r="CC30" i="1"/>
  <c r="CC31" i="1"/>
  <c r="CC32" i="1"/>
  <c r="CC33" i="1"/>
  <c r="CC34" i="1"/>
  <c r="CC35" i="1"/>
  <c r="CC36" i="1"/>
  <c r="CC37" i="1"/>
  <c r="CC38" i="1"/>
  <c r="CC39" i="1"/>
  <c r="CC40" i="1"/>
  <c r="CC41" i="1"/>
  <c r="CC44" i="1"/>
  <c r="CC45" i="1"/>
  <c r="CC46" i="1"/>
  <c r="CC47" i="1"/>
  <c r="CC50" i="1"/>
  <c r="CC51" i="1"/>
  <c r="CC54" i="1"/>
  <c r="CC55" i="1"/>
  <c r="CC56" i="1"/>
  <c r="CC57" i="1"/>
  <c r="CC58" i="1"/>
  <c r="CC59" i="1"/>
  <c r="CC60" i="1"/>
  <c r="CC61" i="1"/>
  <c r="BT26" i="1"/>
  <c r="BT27" i="1"/>
  <c r="BT28" i="1"/>
  <c r="BT29" i="1"/>
  <c r="BT30" i="1"/>
  <c r="BT31" i="1"/>
  <c r="BT32" i="1"/>
  <c r="BT33" i="1"/>
  <c r="BT34" i="1"/>
  <c r="BT35" i="1"/>
  <c r="BT36" i="1"/>
  <c r="BT37" i="1"/>
  <c r="BT38" i="1"/>
  <c r="BT39" i="1"/>
  <c r="BT40" i="1"/>
  <c r="BT41" i="1"/>
  <c r="BT44" i="1"/>
  <c r="BT45" i="1"/>
  <c r="BT46" i="1"/>
  <c r="BT47" i="1"/>
  <c r="BT50" i="1"/>
  <c r="BT51" i="1"/>
  <c r="BT54" i="1"/>
  <c r="BT55" i="1"/>
  <c r="BT56" i="1"/>
  <c r="BT57" i="1"/>
  <c r="BT58" i="1"/>
  <c r="BT59" i="1"/>
  <c r="BT60" i="1"/>
  <c r="BT61" i="1"/>
  <c r="BK26" i="1"/>
  <c r="BK27" i="1"/>
  <c r="BK28" i="1"/>
  <c r="BK29" i="1"/>
  <c r="BK30" i="1"/>
  <c r="BK31" i="1"/>
  <c r="BK32" i="1"/>
  <c r="BK33" i="1"/>
  <c r="BK34" i="1"/>
  <c r="BK35" i="1"/>
  <c r="BK36" i="1"/>
  <c r="BK37" i="1"/>
  <c r="BK38" i="1"/>
  <c r="BK39" i="1"/>
  <c r="BK40" i="1"/>
  <c r="BK41" i="1"/>
  <c r="BK44" i="1"/>
  <c r="BK45" i="1"/>
  <c r="BK46" i="1"/>
  <c r="BK47" i="1"/>
  <c r="BK50" i="1"/>
  <c r="BK51" i="1"/>
  <c r="BK54" i="1"/>
  <c r="BK55" i="1"/>
  <c r="BK56" i="1"/>
  <c r="BK57" i="1"/>
  <c r="BK58" i="1"/>
  <c r="BK59" i="1"/>
  <c r="BK60" i="1"/>
  <c r="BK61" i="1"/>
  <c r="BB27" i="1"/>
  <c r="BB28" i="1"/>
  <c r="BB29" i="1"/>
  <c r="BB30" i="1"/>
  <c r="BB31" i="1"/>
  <c r="BB32" i="1"/>
  <c r="BB33" i="1"/>
  <c r="BB34" i="1"/>
  <c r="BB35" i="1"/>
  <c r="BB36" i="1"/>
  <c r="BB37" i="1"/>
  <c r="BB38" i="1"/>
  <c r="BB39" i="1"/>
  <c r="BB40" i="1"/>
  <c r="BB41" i="1"/>
  <c r="BB44" i="1"/>
  <c r="BB45" i="1"/>
  <c r="BB46" i="1"/>
  <c r="BB47" i="1"/>
  <c r="BB50" i="1"/>
  <c r="BB51" i="1"/>
  <c r="BB54" i="1"/>
  <c r="BB55" i="1"/>
  <c r="BB56" i="1"/>
  <c r="BB57" i="1"/>
  <c r="BB58" i="1"/>
  <c r="BB59" i="1"/>
  <c r="BB60" i="1"/>
  <c r="BB61" i="1"/>
  <c r="CB61" i="1"/>
  <c r="CA61" i="1"/>
  <c r="BZ61" i="1"/>
  <c r="BX61" i="1"/>
  <c r="CB60" i="1"/>
  <c r="CA60" i="1"/>
  <c r="BZ60" i="1"/>
  <c r="BX60" i="1"/>
  <c r="AR60" i="1" s="1"/>
  <c r="CB59" i="1"/>
  <c r="CA59" i="1"/>
  <c r="BZ59" i="1"/>
  <c r="BX59" i="1"/>
  <c r="AR59" i="1" s="1"/>
  <c r="CB58" i="1"/>
  <c r="CA58" i="1"/>
  <c r="BZ58" i="1"/>
  <c r="BX58" i="1"/>
  <c r="CB57" i="1"/>
  <c r="CA57" i="1"/>
  <c r="BZ57" i="1"/>
  <c r="BX57" i="1"/>
  <c r="CB56" i="1"/>
  <c r="CA56" i="1"/>
  <c r="BZ56" i="1"/>
  <c r="BX56" i="1"/>
  <c r="AR56" i="1" s="1"/>
  <c r="CB55" i="1"/>
  <c r="CA55" i="1"/>
  <c r="BZ55" i="1"/>
  <c r="BX55" i="1"/>
  <c r="CB54" i="1"/>
  <c r="CA54" i="1"/>
  <c r="BZ54" i="1"/>
  <c r="BX54" i="1"/>
  <c r="CB51" i="1"/>
  <c r="CA51" i="1"/>
  <c r="BZ51" i="1"/>
  <c r="BX51" i="1"/>
  <c r="AR51" i="1" s="1"/>
  <c r="CB50" i="1"/>
  <c r="CA50" i="1"/>
  <c r="BZ50" i="1"/>
  <c r="BX50" i="1"/>
  <c r="CB47" i="1"/>
  <c r="CA47" i="1"/>
  <c r="BZ47" i="1"/>
  <c r="BX47" i="1"/>
  <c r="AR47" i="1" s="1"/>
  <c r="CB46" i="1"/>
  <c r="CA46" i="1"/>
  <c r="BZ46" i="1"/>
  <c r="BX46" i="1"/>
  <c r="AR46" i="1" s="1"/>
  <c r="CB45" i="1"/>
  <c r="CA45" i="1"/>
  <c r="BZ45" i="1"/>
  <c r="BX45" i="1"/>
  <c r="CB44" i="1"/>
  <c r="CA44" i="1"/>
  <c r="BZ44" i="1"/>
  <c r="BX44" i="1"/>
  <c r="AR44" i="1" s="1"/>
  <c r="CB41" i="1"/>
  <c r="CA41" i="1"/>
  <c r="BZ41" i="1"/>
  <c r="BX41" i="1"/>
  <c r="AR41" i="1" s="1"/>
  <c r="CB40" i="1"/>
  <c r="CA40" i="1"/>
  <c r="BZ40" i="1"/>
  <c r="BX40" i="1"/>
  <c r="CB39" i="1"/>
  <c r="CA39" i="1"/>
  <c r="BZ39" i="1"/>
  <c r="BX39" i="1"/>
  <c r="AR39" i="1" s="1"/>
  <c r="CB38" i="1"/>
  <c r="CA38" i="1"/>
  <c r="BZ38" i="1"/>
  <c r="BX38" i="1"/>
  <c r="AR38" i="1" s="1"/>
  <c r="CB37" i="1"/>
  <c r="CA37" i="1"/>
  <c r="BZ37" i="1"/>
  <c r="BX37" i="1"/>
  <c r="CB36" i="1"/>
  <c r="CA36" i="1"/>
  <c r="BZ36" i="1"/>
  <c r="BX36" i="1"/>
  <c r="CB35" i="1"/>
  <c r="CA35" i="1"/>
  <c r="BZ35" i="1"/>
  <c r="BX35" i="1"/>
  <c r="AR35" i="1" s="1"/>
  <c r="CB34" i="1"/>
  <c r="CA34" i="1"/>
  <c r="BZ34" i="1"/>
  <c r="BX34" i="1"/>
  <c r="CB33" i="1"/>
  <c r="CA33" i="1"/>
  <c r="BZ33" i="1"/>
  <c r="BX33" i="1"/>
  <c r="AR33" i="1" s="1"/>
  <c r="CB32" i="1"/>
  <c r="CA32" i="1"/>
  <c r="BZ32" i="1"/>
  <c r="BX32" i="1"/>
  <c r="AR32" i="1" s="1"/>
  <c r="CB31" i="1"/>
  <c r="CA31" i="1"/>
  <c r="BZ31" i="1"/>
  <c r="BX31" i="1"/>
  <c r="CB30" i="1"/>
  <c r="CA30" i="1"/>
  <c r="BZ30" i="1"/>
  <c r="BX30" i="1"/>
  <c r="AR30" i="1" s="1"/>
  <c r="CB29" i="1"/>
  <c r="CA29" i="1"/>
  <c r="BZ29" i="1"/>
  <c r="BX29" i="1"/>
  <c r="AR29" i="1" s="1"/>
  <c r="CB28" i="1"/>
  <c r="CA28" i="1"/>
  <c r="BZ28" i="1"/>
  <c r="BX28" i="1"/>
  <c r="CB27" i="1"/>
  <c r="CA27" i="1"/>
  <c r="BZ27" i="1"/>
  <c r="BX27" i="1"/>
  <c r="CB26" i="1"/>
  <c r="CA26" i="1"/>
  <c r="BZ26" i="1"/>
  <c r="BX26" i="1"/>
  <c r="AR26" i="1" s="1"/>
  <c r="BS61" i="1"/>
  <c r="BR61" i="1"/>
  <c r="BQ61" i="1"/>
  <c r="BO61" i="1"/>
  <c r="BS60" i="1"/>
  <c r="BR60" i="1"/>
  <c r="BQ60" i="1"/>
  <c r="BO60" i="1"/>
  <c r="BS59" i="1"/>
  <c r="BR59" i="1"/>
  <c r="BQ59" i="1"/>
  <c r="BO59" i="1"/>
  <c r="AI59" i="1" s="1"/>
  <c r="BS58" i="1"/>
  <c r="BR58" i="1"/>
  <c r="BQ58" i="1"/>
  <c r="BO58" i="1"/>
  <c r="BS57" i="1"/>
  <c r="BR57" i="1"/>
  <c r="BQ57" i="1"/>
  <c r="BO57" i="1"/>
  <c r="AI57" i="1" s="1"/>
  <c r="BS56" i="1"/>
  <c r="BR56" i="1"/>
  <c r="BQ56" i="1"/>
  <c r="BO56" i="1"/>
  <c r="AI56" i="1" s="1"/>
  <c r="BS55" i="1"/>
  <c r="BR55" i="1"/>
  <c r="BQ55" i="1"/>
  <c r="BO55" i="1"/>
  <c r="BS54" i="1"/>
  <c r="BR54" i="1"/>
  <c r="BQ54" i="1"/>
  <c r="BO54" i="1"/>
  <c r="AI54" i="1" s="1"/>
  <c r="BS51" i="1"/>
  <c r="BR51" i="1"/>
  <c r="BQ51" i="1"/>
  <c r="BO51" i="1"/>
  <c r="AI51" i="1" s="1"/>
  <c r="BS50" i="1"/>
  <c r="BR50" i="1"/>
  <c r="BQ50" i="1"/>
  <c r="BO50" i="1"/>
  <c r="BS47" i="1"/>
  <c r="BR47" i="1"/>
  <c r="BQ47" i="1"/>
  <c r="BO47" i="1"/>
  <c r="AI47" i="1" s="1"/>
  <c r="BS46" i="1"/>
  <c r="BR46" i="1"/>
  <c r="BQ46" i="1"/>
  <c r="BO46" i="1"/>
  <c r="AI46" i="1" s="1"/>
  <c r="BS45" i="1"/>
  <c r="BR45" i="1"/>
  <c r="BQ45" i="1"/>
  <c r="BO45" i="1"/>
  <c r="BS44" i="1"/>
  <c r="BR44" i="1"/>
  <c r="BQ44" i="1"/>
  <c r="BO44" i="1"/>
  <c r="BS41" i="1"/>
  <c r="BR41" i="1"/>
  <c r="BQ41" i="1"/>
  <c r="BO41" i="1"/>
  <c r="AI41" i="1" s="1"/>
  <c r="BS40" i="1"/>
  <c r="BR40" i="1"/>
  <c r="BQ40" i="1"/>
  <c r="BO40" i="1"/>
  <c r="BS39" i="1"/>
  <c r="BR39" i="1"/>
  <c r="BQ39" i="1"/>
  <c r="BO39" i="1"/>
  <c r="AI39" i="1" s="1"/>
  <c r="BS38" i="1"/>
  <c r="BR38" i="1"/>
  <c r="BQ38" i="1"/>
  <c r="BO38" i="1"/>
  <c r="AI38" i="1" s="1"/>
  <c r="BS37" i="1"/>
  <c r="BR37" i="1"/>
  <c r="BQ37" i="1"/>
  <c r="BO37" i="1"/>
  <c r="BS36" i="1"/>
  <c r="BR36" i="1"/>
  <c r="BQ36" i="1"/>
  <c r="BO36" i="1"/>
  <c r="AI36" i="1" s="1"/>
  <c r="BS35" i="1"/>
  <c r="BR35" i="1"/>
  <c r="BQ35" i="1"/>
  <c r="BO35" i="1"/>
  <c r="AI35" i="1" s="1"/>
  <c r="BS34" i="1"/>
  <c r="BR34" i="1"/>
  <c r="BQ34" i="1"/>
  <c r="BO34" i="1"/>
  <c r="BS33" i="1"/>
  <c r="BR33" i="1"/>
  <c r="BQ33" i="1"/>
  <c r="BO33" i="1"/>
  <c r="AI33" i="1" s="1"/>
  <c r="BS32" i="1"/>
  <c r="BR32" i="1"/>
  <c r="BQ32" i="1"/>
  <c r="BO32" i="1"/>
  <c r="AI32" i="1" s="1"/>
  <c r="BS31" i="1"/>
  <c r="BR31" i="1"/>
  <c r="BQ31" i="1"/>
  <c r="BO31" i="1"/>
  <c r="BS30" i="1"/>
  <c r="BR30" i="1"/>
  <c r="BQ30" i="1"/>
  <c r="BO30" i="1"/>
  <c r="BS29" i="1"/>
  <c r="BR29" i="1"/>
  <c r="BQ29" i="1"/>
  <c r="BO29" i="1"/>
  <c r="AI29" i="1" s="1"/>
  <c r="BS28" i="1"/>
  <c r="BR28" i="1"/>
  <c r="BQ28" i="1"/>
  <c r="BO28" i="1"/>
  <c r="BS27" i="1"/>
  <c r="BR27" i="1"/>
  <c r="BQ27" i="1"/>
  <c r="BO27" i="1"/>
  <c r="AI27" i="1" s="1"/>
  <c r="BS26" i="1"/>
  <c r="BR26" i="1"/>
  <c r="BQ26" i="1"/>
  <c r="BO26" i="1"/>
  <c r="AI26" i="1" s="1"/>
  <c r="BJ61" i="1"/>
  <c r="BI61" i="1"/>
  <c r="BH61" i="1"/>
  <c r="BF61" i="1"/>
  <c r="BJ60" i="1"/>
  <c r="BI60" i="1"/>
  <c r="BH60" i="1"/>
  <c r="BF60" i="1"/>
  <c r="Z60" i="1" s="1"/>
  <c r="BJ59" i="1"/>
  <c r="BI59" i="1"/>
  <c r="BH59" i="1"/>
  <c r="BF59" i="1"/>
  <c r="Z59" i="1" s="1"/>
  <c r="BJ58" i="1"/>
  <c r="BI58" i="1"/>
  <c r="BH58" i="1"/>
  <c r="BF58" i="1"/>
  <c r="BJ57" i="1"/>
  <c r="BI57" i="1"/>
  <c r="BH57" i="1"/>
  <c r="BF57" i="1"/>
  <c r="Z57" i="1" s="1"/>
  <c r="BJ56" i="1"/>
  <c r="BI56" i="1"/>
  <c r="BH56" i="1"/>
  <c r="BF56" i="1"/>
  <c r="Z56" i="1" s="1"/>
  <c r="BJ55" i="1"/>
  <c r="BI55" i="1"/>
  <c r="BH55" i="1"/>
  <c r="BF55" i="1"/>
  <c r="BJ54" i="1"/>
  <c r="BI54" i="1"/>
  <c r="BH54" i="1"/>
  <c r="BF54" i="1"/>
  <c r="BJ51" i="1"/>
  <c r="BI51" i="1"/>
  <c r="BH51" i="1"/>
  <c r="BF51" i="1"/>
  <c r="Z51" i="1" s="1"/>
  <c r="BJ50" i="1"/>
  <c r="BI50" i="1"/>
  <c r="BH50" i="1"/>
  <c r="BF50" i="1"/>
  <c r="BJ47" i="1"/>
  <c r="BI47" i="1"/>
  <c r="BH47" i="1"/>
  <c r="BF47" i="1"/>
  <c r="Z47" i="1" s="1"/>
  <c r="BJ46" i="1"/>
  <c r="BI46" i="1"/>
  <c r="BH46" i="1"/>
  <c r="BF46" i="1"/>
  <c r="Z46" i="1" s="1"/>
  <c r="BJ45" i="1"/>
  <c r="BI45" i="1"/>
  <c r="BH45" i="1"/>
  <c r="BF45" i="1"/>
  <c r="BJ44" i="1"/>
  <c r="BI44" i="1"/>
  <c r="BH44" i="1"/>
  <c r="BF44" i="1"/>
  <c r="Z44" i="1" s="1"/>
  <c r="BJ41" i="1"/>
  <c r="BI41" i="1"/>
  <c r="BH41" i="1"/>
  <c r="BF41" i="1"/>
  <c r="Z41" i="1" s="1"/>
  <c r="BJ40" i="1"/>
  <c r="BI40" i="1"/>
  <c r="BH40" i="1"/>
  <c r="BF40" i="1"/>
  <c r="BJ39" i="1"/>
  <c r="BI39" i="1"/>
  <c r="BH39" i="1"/>
  <c r="BF39" i="1"/>
  <c r="Z39" i="1" s="1"/>
  <c r="BJ38" i="1"/>
  <c r="BI38" i="1"/>
  <c r="BH38" i="1"/>
  <c r="BF38" i="1"/>
  <c r="Z38" i="1" s="1"/>
  <c r="BJ37" i="1"/>
  <c r="BI37" i="1"/>
  <c r="BH37" i="1"/>
  <c r="BF37" i="1"/>
  <c r="BJ36" i="1"/>
  <c r="BI36" i="1"/>
  <c r="BH36" i="1"/>
  <c r="BF36" i="1"/>
  <c r="BJ35" i="1"/>
  <c r="BI35" i="1"/>
  <c r="BH35" i="1"/>
  <c r="BF35" i="1"/>
  <c r="Z35" i="1" s="1"/>
  <c r="BJ34" i="1"/>
  <c r="BI34" i="1"/>
  <c r="BH34" i="1"/>
  <c r="BF34" i="1"/>
  <c r="BJ33" i="1"/>
  <c r="BI33" i="1"/>
  <c r="BH33" i="1"/>
  <c r="BF33" i="1"/>
  <c r="Z33" i="1" s="1"/>
  <c r="BJ32" i="1"/>
  <c r="BI32" i="1"/>
  <c r="BH32" i="1"/>
  <c r="BF32" i="1"/>
  <c r="Z32" i="1" s="1"/>
  <c r="BJ31" i="1"/>
  <c r="BI31" i="1"/>
  <c r="BH31" i="1"/>
  <c r="BF31" i="1"/>
  <c r="BJ30" i="1"/>
  <c r="BI30" i="1"/>
  <c r="BH30" i="1"/>
  <c r="BF30" i="1"/>
  <c r="Z30" i="1" s="1"/>
  <c r="BJ29" i="1"/>
  <c r="BI29" i="1"/>
  <c r="BH29" i="1"/>
  <c r="BF29" i="1"/>
  <c r="Z29" i="1" s="1"/>
  <c r="BJ28" i="1"/>
  <c r="BI28" i="1"/>
  <c r="BH28" i="1"/>
  <c r="BF28" i="1"/>
  <c r="BJ27" i="1"/>
  <c r="BI27" i="1"/>
  <c r="BH27" i="1"/>
  <c r="BF27" i="1"/>
  <c r="Z27" i="1" s="1"/>
  <c r="BJ26" i="1"/>
  <c r="BI26" i="1"/>
  <c r="BH26" i="1"/>
  <c r="BF26" i="1"/>
  <c r="Z26" i="1" s="1"/>
  <c r="AY26" i="1"/>
  <c r="AZ26" i="1"/>
  <c r="BA26" i="1"/>
  <c r="AY27" i="1"/>
  <c r="AZ27" i="1"/>
  <c r="BA27" i="1"/>
  <c r="AY28" i="1"/>
  <c r="AZ28" i="1"/>
  <c r="BA28" i="1"/>
  <c r="AY29" i="1"/>
  <c r="AZ29" i="1"/>
  <c r="BA29" i="1"/>
  <c r="AY30" i="1"/>
  <c r="AZ30" i="1"/>
  <c r="BA30" i="1"/>
  <c r="AY31" i="1"/>
  <c r="AZ31" i="1"/>
  <c r="BA31" i="1"/>
  <c r="AY32" i="1"/>
  <c r="AZ32" i="1"/>
  <c r="BA32" i="1"/>
  <c r="AY33" i="1"/>
  <c r="AZ33" i="1"/>
  <c r="BA33" i="1"/>
  <c r="AY34" i="1"/>
  <c r="AZ34" i="1"/>
  <c r="BA34" i="1"/>
  <c r="AY35" i="1"/>
  <c r="AZ35" i="1"/>
  <c r="BA35" i="1"/>
  <c r="AY36" i="1"/>
  <c r="AZ36" i="1"/>
  <c r="BA36" i="1"/>
  <c r="AY37" i="1"/>
  <c r="AZ37" i="1"/>
  <c r="BA37" i="1"/>
  <c r="AY38" i="1"/>
  <c r="AZ38" i="1"/>
  <c r="BA38" i="1"/>
  <c r="AY39" i="1"/>
  <c r="AZ39" i="1"/>
  <c r="BA39" i="1"/>
  <c r="AY40" i="1"/>
  <c r="AZ40" i="1"/>
  <c r="BA40" i="1"/>
  <c r="AY41" i="1"/>
  <c r="AZ41" i="1"/>
  <c r="BA41" i="1"/>
  <c r="AY44" i="1"/>
  <c r="AZ44" i="1"/>
  <c r="BA44" i="1"/>
  <c r="AY45" i="1"/>
  <c r="AZ45" i="1"/>
  <c r="BA45" i="1"/>
  <c r="AY46" i="1"/>
  <c r="AZ46" i="1"/>
  <c r="BA46" i="1"/>
  <c r="AY47" i="1"/>
  <c r="AZ47" i="1"/>
  <c r="BA47" i="1"/>
  <c r="AY50" i="1"/>
  <c r="AZ50" i="1"/>
  <c r="BA50" i="1"/>
  <c r="AY51" i="1"/>
  <c r="AZ51" i="1"/>
  <c r="BA51" i="1"/>
  <c r="AY54" i="1"/>
  <c r="AZ54" i="1"/>
  <c r="BA54" i="1"/>
  <c r="AY55" i="1"/>
  <c r="AZ55" i="1"/>
  <c r="BA55" i="1"/>
  <c r="AY56" i="1"/>
  <c r="AZ56" i="1"/>
  <c r="BA56" i="1"/>
  <c r="AY57" i="1"/>
  <c r="AZ57" i="1"/>
  <c r="BA57" i="1"/>
  <c r="AY58" i="1"/>
  <c r="AZ58" i="1"/>
  <c r="BA58" i="1"/>
  <c r="AY59" i="1"/>
  <c r="AZ59" i="1"/>
  <c r="BA59" i="1"/>
  <c r="AY60" i="1"/>
  <c r="AZ60" i="1"/>
  <c r="BA60" i="1"/>
  <c r="AY61" i="1"/>
  <c r="AZ61" i="1"/>
  <c r="BA61" i="1"/>
  <c r="AW27" i="1"/>
  <c r="AW28" i="1"/>
  <c r="Q28" i="1" s="1"/>
  <c r="AW29" i="1"/>
  <c r="AW30" i="1"/>
  <c r="AW31" i="1"/>
  <c r="AW32" i="1"/>
  <c r="AW33" i="1"/>
  <c r="Q33" i="1" s="1"/>
  <c r="AW34" i="1"/>
  <c r="AW35" i="1"/>
  <c r="AW36" i="1"/>
  <c r="AW37" i="1"/>
  <c r="AW38" i="1"/>
  <c r="AW39" i="1"/>
  <c r="AW40" i="1"/>
  <c r="Q40" i="1" s="1"/>
  <c r="AW41" i="1"/>
  <c r="AW44" i="1"/>
  <c r="AW45" i="1"/>
  <c r="AW46" i="1"/>
  <c r="AW47" i="1"/>
  <c r="Q47" i="1" s="1"/>
  <c r="AW50" i="1"/>
  <c r="AW51" i="1"/>
  <c r="AW54" i="1"/>
  <c r="AW55" i="1"/>
  <c r="AW56" i="1"/>
  <c r="AW57" i="1"/>
  <c r="AW58" i="1"/>
  <c r="Q58" i="1" s="1"/>
  <c r="AW59" i="1"/>
  <c r="AW60" i="1"/>
  <c r="AW61" i="1"/>
  <c r="Q50" i="1" l="1"/>
  <c r="Q34" i="1"/>
  <c r="Q46" i="1"/>
  <c r="Q45" i="1"/>
  <c r="Q44" i="1"/>
  <c r="Q59" i="1"/>
  <c r="Q41" i="1"/>
  <c r="Q29" i="1"/>
  <c r="Q31" i="1"/>
  <c r="Z36" i="1"/>
  <c r="AI60" i="1"/>
  <c r="AR36" i="1"/>
  <c r="AR54" i="1"/>
  <c r="AR57" i="1"/>
  <c r="Q26" i="1"/>
  <c r="AI30" i="1"/>
  <c r="Q57" i="1"/>
  <c r="Q39" i="1"/>
  <c r="Q27" i="1"/>
  <c r="Q30" i="1"/>
  <c r="Q38" i="1"/>
  <c r="Q32" i="1"/>
  <c r="Q60" i="1"/>
  <c r="Z54" i="1"/>
  <c r="AI44" i="1"/>
  <c r="Q56" i="1"/>
  <c r="Q55" i="1"/>
  <c r="Q37" i="1"/>
  <c r="Q61" i="1"/>
  <c r="CG61" i="1" s="1"/>
  <c r="Q36" i="1"/>
  <c r="Z28" i="1"/>
  <c r="Z34" i="1"/>
  <c r="Z40" i="1"/>
  <c r="Z45" i="1"/>
  <c r="Z50" i="1"/>
  <c r="Z55" i="1"/>
  <c r="Z61" i="1"/>
  <c r="AI28" i="1"/>
  <c r="AI31" i="1"/>
  <c r="AI34" i="1"/>
  <c r="AI37" i="1"/>
  <c r="AI40" i="1"/>
  <c r="AI45" i="1"/>
  <c r="AI50" i="1"/>
  <c r="AI55" i="1"/>
  <c r="AI58" i="1"/>
  <c r="AI61" i="1"/>
  <c r="AR28" i="1"/>
  <c r="AR31" i="1"/>
  <c r="AR34" i="1"/>
  <c r="AR37" i="1"/>
  <c r="AR40" i="1"/>
  <c r="AR45" i="1"/>
  <c r="AR50" i="1"/>
  <c r="AR55" i="1"/>
  <c r="AR58" i="1"/>
  <c r="AR61" i="1"/>
  <c r="Q54" i="1"/>
  <c r="Z31" i="1"/>
  <c r="Z37" i="1"/>
  <c r="Z58" i="1"/>
  <c r="Q51" i="1"/>
  <c r="Q35" i="1"/>
  <c r="AR27" i="1"/>
  <c r="C48" i="8"/>
  <c r="C47" i="8"/>
  <c r="C46" i="8"/>
  <c r="C45" i="8"/>
  <c r="B12" i="8"/>
  <c r="B13" i="8" s="1"/>
  <c r="BW740" i="8" l="1"/>
  <c r="BW312" i="8"/>
  <c r="BW257" i="8"/>
  <c r="BW640" i="8"/>
  <c r="BW585" i="8"/>
  <c r="BW212" i="8"/>
  <c r="BW157" i="8"/>
  <c r="BW512" i="8"/>
  <c r="BU75" i="8"/>
  <c r="CH76" i="8" s="1"/>
  <c r="BU21" i="8"/>
  <c r="CH22" i="8" s="1"/>
  <c r="BU749" i="8"/>
  <c r="BU794" i="8"/>
  <c r="BU740" i="8"/>
  <c r="BU312" i="8"/>
  <c r="BU257" i="8"/>
  <c r="BU694" i="8"/>
  <c r="BU640" i="8"/>
  <c r="BU585" i="8"/>
  <c r="BU212" i="8"/>
  <c r="BU157" i="8"/>
  <c r="BU567" i="8"/>
  <c r="BU512" i="8"/>
  <c r="BW66" i="8"/>
  <c r="DD67" i="8" s="1"/>
  <c r="BU521" i="8"/>
  <c r="BW731" i="8"/>
  <c r="BW303" i="8"/>
  <c r="BW248" i="8"/>
  <c r="BW630" i="8"/>
  <c r="BW203" i="8"/>
  <c r="DD204" i="8" s="1"/>
  <c r="BW148" i="8"/>
  <c r="BU66" i="8"/>
  <c r="CH67" i="8" s="1"/>
  <c r="BU12" i="8"/>
  <c r="CH13" i="8" s="1"/>
  <c r="BW649" i="8"/>
  <c r="X3" i="8"/>
  <c r="BW467" i="8" s="1"/>
  <c r="BU321" i="8"/>
  <c r="BU785" i="8"/>
  <c r="BU731" i="8"/>
  <c r="BU303" i="8"/>
  <c r="BU248" i="8"/>
  <c r="BU685" i="8"/>
  <c r="BU630" i="8"/>
  <c r="BU203" i="8"/>
  <c r="CH204" i="8" s="1"/>
  <c r="BU148" i="8"/>
  <c r="BU558" i="8"/>
  <c r="BU503" i="8"/>
  <c r="BW57" i="8"/>
  <c r="DD58" i="8" s="1"/>
  <c r="BU266" i="8"/>
  <c r="BU576" i="8"/>
  <c r="BW721" i="8"/>
  <c r="BW348" i="8"/>
  <c r="BW239" i="8"/>
  <c r="BW676" i="8"/>
  <c r="BW621" i="8"/>
  <c r="BW139" i="8"/>
  <c r="BW494" i="8"/>
  <c r="BU112" i="8"/>
  <c r="CH113" i="8" s="1"/>
  <c r="BU57" i="8"/>
  <c r="CH58" i="8" s="1"/>
  <c r="BW594" i="8"/>
  <c r="BW521" i="8"/>
  <c r="V3" i="8"/>
  <c r="BU467" i="8" s="1"/>
  <c r="BU776" i="8"/>
  <c r="BU721" i="8"/>
  <c r="BU348" i="8"/>
  <c r="BU294" i="8"/>
  <c r="BU239" i="8"/>
  <c r="BU676" i="8"/>
  <c r="BU621" i="8"/>
  <c r="BU139" i="8"/>
  <c r="BU549" i="8"/>
  <c r="BU494" i="8"/>
  <c r="BW103" i="8"/>
  <c r="DD104" i="8" s="1"/>
  <c r="BW48" i="8"/>
  <c r="DD49" i="8" s="1"/>
  <c r="BW221" i="8"/>
  <c r="BU166" i="8"/>
  <c r="BW712" i="8"/>
  <c r="BW667" i="8"/>
  <c r="BW612" i="8"/>
  <c r="BW130" i="8"/>
  <c r="BW539" i="8"/>
  <c r="BW485" i="8"/>
  <c r="BU103" i="8"/>
  <c r="CH104" i="8" s="1"/>
  <c r="BU48" i="8"/>
  <c r="CH49" i="8" s="1"/>
  <c r="BU803" i="8"/>
  <c r="BW75" i="8"/>
  <c r="DD76" i="8" s="1"/>
  <c r="BU767" i="8"/>
  <c r="BU712" i="8"/>
  <c r="BU339" i="8"/>
  <c r="BU285" i="8"/>
  <c r="BU667" i="8"/>
  <c r="BU612" i="8"/>
  <c r="BU185" i="8"/>
  <c r="CH186" i="8" s="1"/>
  <c r="BU130" i="8"/>
  <c r="BU539" i="8"/>
  <c r="BU485" i="8"/>
  <c r="BW94" i="8"/>
  <c r="DD95" i="8" s="1"/>
  <c r="BW749" i="8"/>
  <c r="BU84" i="8"/>
  <c r="CH85" i="8" s="1"/>
  <c r="BU594" i="8"/>
  <c r="BW812" i="8"/>
  <c r="BW703" i="8"/>
  <c r="BW658" i="8"/>
  <c r="BW230" i="8"/>
  <c r="L31" i="8"/>
  <c r="BW121" i="8" s="1"/>
  <c r="DD122" i="8" s="1"/>
  <c r="BW530" i="8"/>
  <c r="BW476" i="8"/>
  <c r="BU94" i="8"/>
  <c r="CH95" i="8" s="1"/>
  <c r="BU39" i="8"/>
  <c r="CH40" i="8" s="1"/>
  <c r="BW321" i="8"/>
  <c r="BU30" i="8"/>
  <c r="CH31" i="8" s="1"/>
  <c r="BU221" i="8"/>
  <c r="BU812" i="8"/>
  <c r="BU758" i="8"/>
  <c r="BU703" i="8"/>
  <c r="BU330" i="8"/>
  <c r="BU276" i="8"/>
  <c r="BU658" i="8"/>
  <c r="BU603" i="8"/>
  <c r="BU230" i="8"/>
  <c r="BU175" i="8"/>
  <c r="J31" i="8"/>
  <c r="BU121" i="8" s="1"/>
  <c r="CH122" i="8" s="1"/>
  <c r="BU530" i="8"/>
  <c r="BU476" i="8"/>
  <c r="BW84" i="8"/>
  <c r="DD85" i="8" s="1"/>
  <c r="BW803" i="8"/>
  <c r="BW576" i="8"/>
  <c r="BU649" i="8"/>
  <c r="BW276" i="8"/>
  <c r="BW166" i="8"/>
  <c r="BW549" i="8"/>
  <c r="BW12" i="8"/>
  <c r="DD13" i="8" s="1"/>
  <c r="BW794" i="8"/>
  <c r="BW776" i="8"/>
  <c r="BW175" i="8"/>
  <c r="BW603" i="8"/>
  <c r="BW558" i="8"/>
  <c r="BW21" i="8"/>
  <c r="DD22" i="8" s="1"/>
  <c r="BW339" i="8"/>
  <c r="BW285" i="8"/>
  <c r="BW30" i="8"/>
  <c r="DD31" i="8" s="1"/>
  <c r="BU194" i="8"/>
  <c r="CH195" i="8" s="1"/>
  <c r="J3" i="8"/>
  <c r="BU3" i="8" s="1"/>
  <c r="CH4" i="8" s="1"/>
  <c r="BW785" i="8"/>
  <c r="BW694" i="8"/>
  <c r="BW503" i="8"/>
  <c r="BW39" i="8"/>
  <c r="DD40" i="8" s="1"/>
  <c r="AD59" i="8"/>
  <c r="AH55" i="8" s="1"/>
  <c r="AD33" i="8"/>
  <c r="AT21" i="8" s="1"/>
  <c r="AD27" i="8"/>
  <c r="AK21" i="8" s="1"/>
  <c r="AD5" i="8"/>
  <c r="AE3" i="8" s="1"/>
  <c r="AD41" i="8"/>
  <c r="AE39" i="8" s="1"/>
  <c r="AD25" i="8"/>
  <c r="AH21" i="8" s="1"/>
  <c r="AD23" i="8"/>
  <c r="AE21" i="8" s="1"/>
  <c r="AD61" i="8"/>
  <c r="AK55" i="8" s="1"/>
  <c r="AD9" i="8"/>
  <c r="AK3" i="8" s="1"/>
  <c r="AD47" i="8"/>
  <c r="AN39" i="8" s="1"/>
  <c r="AD67" i="8"/>
  <c r="AT55" i="8" s="1"/>
  <c r="AD45" i="8"/>
  <c r="AK39" i="8" s="1"/>
  <c r="AD31" i="8"/>
  <c r="AQ21" i="8" s="1"/>
  <c r="AD65" i="8"/>
  <c r="AQ55" i="8" s="1"/>
  <c r="AD63" i="8"/>
  <c r="AN55" i="8" s="1"/>
  <c r="AD57" i="8"/>
  <c r="AE55" i="8" s="1"/>
  <c r="AD51" i="8"/>
  <c r="AT39" i="8" s="1"/>
  <c r="AD49" i="8"/>
  <c r="AQ39" i="8" s="1"/>
  <c r="AD29" i="8"/>
  <c r="AN21" i="8" s="1"/>
  <c r="AD11" i="8"/>
  <c r="AN3" i="8" s="1"/>
  <c r="AD7" i="8"/>
  <c r="AH3" i="8" s="1"/>
  <c r="AD43" i="8"/>
  <c r="AH39" i="8" s="1"/>
  <c r="AD15" i="8"/>
  <c r="AT3" i="8" s="1"/>
  <c r="AD13" i="8"/>
  <c r="AQ3" i="8" s="1"/>
  <c r="CH813" i="8" l="1"/>
  <c r="DD813" i="8"/>
  <c r="DD750" i="8"/>
  <c r="CH786" i="8"/>
  <c r="CH795" i="8"/>
  <c r="DD795" i="8"/>
  <c r="CH804" i="8"/>
  <c r="CH750" i="8"/>
  <c r="CH777" i="8"/>
  <c r="DD804" i="8"/>
  <c r="CH759" i="8"/>
  <c r="DD777" i="8"/>
  <c r="DD786" i="8"/>
  <c r="CH768" i="8"/>
  <c r="CH732" i="8"/>
  <c r="DD732" i="8"/>
  <c r="CH741" i="8"/>
  <c r="DD741" i="8"/>
  <c r="CH722" i="8"/>
  <c r="DD722" i="8"/>
  <c r="CH704" i="8"/>
  <c r="DD704" i="8"/>
  <c r="DD713" i="8"/>
  <c r="CH713" i="8"/>
  <c r="DD650" i="8"/>
  <c r="CH659" i="8"/>
  <c r="CH686" i="8"/>
  <c r="CH650" i="8"/>
  <c r="CH677" i="8"/>
  <c r="DD659" i="8"/>
  <c r="CH668" i="8"/>
  <c r="DD695" i="8"/>
  <c r="DD668" i="8"/>
  <c r="DD677" i="8"/>
  <c r="CH695" i="8"/>
  <c r="CH641" i="8"/>
  <c r="DD641" i="8"/>
  <c r="CH604" i="8"/>
  <c r="DD595" i="8"/>
  <c r="CH622" i="8"/>
  <c r="CH613" i="8"/>
  <c r="CH586" i="8"/>
  <c r="DD604" i="8"/>
  <c r="DD613" i="8"/>
  <c r="DD622" i="8"/>
  <c r="CH631" i="8"/>
  <c r="DD586" i="8"/>
  <c r="DD631" i="8"/>
  <c r="CH595" i="8"/>
  <c r="CH577" i="8"/>
  <c r="DD577" i="8"/>
  <c r="CH550" i="8"/>
  <c r="CH568" i="8"/>
  <c r="CH559" i="8"/>
  <c r="DD559" i="8"/>
  <c r="DD550" i="8"/>
  <c r="DD522" i="8"/>
  <c r="CH486" i="8"/>
  <c r="CH495" i="8"/>
  <c r="CH513" i="8"/>
  <c r="CH540" i="8"/>
  <c r="CH504" i="8"/>
  <c r="DD504" i="8"/>
  <c r="DD531" i="8"/>
  <c r="DD486" i="8"/>
  <c r="DD513" i="8"/>
  <c r="DD540" i="8"/>
  <c r="DD495" i="8"/>
  <c r="CH522" i="8"/>
  <c r="CH531" i="8"/>
  <c r="DD477" i="8"/>
  <c r="CH477" i="8"/>
  <c r="DD468" i="8"/>
  <c r="CH468" i="8"/>
  <c r="DD322" i="8"/>
  <c r="CH322" i="8"/>
  <c r="CH331" i="8"/>
  <c r="CH340" i="8"/>
  <c r="CH349" i="8"/>
  <c r="DD340" i="8"/>
  <c r="DD349" i="8"/>
  <c r="CH277" i="8"/>
  <c r="CH286" i="8"/>
  <c r="CH295" i="8"/>
  <c r="DD277" i="8"/>
  <c r="DD286" i="8"/>
  <c r="CH304" i="8"/>
  <c r="DD304" i="8"/>
  <c r="CH313" i="8"/>
  <c r="DD313" i="8"/>
  <c r="CH267" i="8"/>
  <c r="CH240" i="8"/>
  <c r="DD240" i="8"/>
  <c r="CH249" i="8"/>
  <c r="DD249" i="8"/>
  <c r="CH258" i="8"/>
  <c r="DD258" i="8"/>
  <c r="CH213" i="8"/>
  <c r="DD231" i="8"/>
  <c r="DD213" i="8"/>
  <c r="CH222" i="8"/>
  <c r="CH231" i="8"/>
  <c r="DD222" i="8"/>
  <c r="CH176" i="8"/>
  <c r="DD176" i="8"/>
  <c r="CH158" i="8"/>
  <c r="DD167" i="8"/>
  <c r="DD158" i="8"/>
  <c r="CH167" i="8"/>
  <c r="DD140" i="8"/>
  <c r="CH149" i="8"/>
  <c r="DD131" i="8"/>
  <c r="DD149" i="8"/>
  <c r="CH131" i="8"/>
  <c r="CH140" i="8"/>
  <c r="C22" i="1" l="1"/>
  <c r="D22" i="1"/>
  <c r="E22" i="1"/>
  <c r="B22" i="1"/>
</calcChain>
</file>

<file path=xl/sharedStrings.xml><?xml version="1.0" encoding="utf-8"?>
<sst xmlns="http://schemas.openxmlformats.org/spreadsheetml/2006/main" count="7325" uniqueCount="211">
  <si>
    <t>ZŠ Bezručova, Kolín</t>
  </si>
  <si>
    <t>ZŠ Kmochova, Kolín</t>
  </si>
  <si>
    <t>ZŠ Prokopa Velikého, Kolín</t>
  </si>
  <si>
    <t>ZŠ Lipanská, Kolín</t>
  </si>
  <si>
    <t>ZŠ Mnichovická, Kolín</t>
  </si>
  <si>
    <t>ZŠ Ovčárecká, Kolín</t>
  </si>
  <si>
    <t>ZŠ Masarykova, Kolín</t>
  </si>
  <si>
    <t>Gymnázium Kolín</t>
  </si>
  <si>
    <t>ZŠ Býchory</t>
  </si>
  <si>
    <t>ZŠ Červené Pečky</t>
  </si>
  <si>
    <t>ZŠ Pečky</t>
  </si>
  <si>
    <t>ZŠ Týnec nad Labem</t>
  </si>
  <si>
    <t>ZŠ T.G. Masaryka Velim</t>
  </si>
  <si>
    <t>Masarykova ZŠ Velký Osek</t>
  </si>
  <si>
    <t>ZŠ Zásmuky</t>
  </si>
  <si>
    <t>1-2</t>
  </si>
  <si>
    <t>3-4</t>
  </si>
  <si>
    <t>5-6</t>
  </si>
  <si>
    <t>7-9</t>
  </si>
  <si>
    <t>volejbal</t>
  </si>
  <si>
    <t>ZŠ Veltruby</t>
  </si>
  <si>
    <t>karolina.bejda@1zskolin.cz</t>
  </si>
  <si>
    <t>katerina.karova@2zskolin.cz</t>
  </si>
  <si>
    <t>oldrich.budka@3zskolin.cz</t>
  </si>
  <si>
    <t xml:space="preserve">smejkal@4zskolin.cz  </t>
  </si>
  <si>
    <t>zs5zeman@seznam.cz</t>
  </si>
  <si>
    <t xml:space="preserve">marketa.slavikova@6zskolin.cz </t>
  </si>
  <si>
    <t>lhovorkova@7zskolin.cz</t>
  </si>
  <si>
    <t>pavlina.kadlecova@gkolin.cz</t>
  </si>
  <si>
    <t xml:space="preserve">ales.jehlicka@zsmsbychory.cz </t>
  </si>
  <si>
    <t>lukas-hosek@seznam.cz</t>
  </si>
  <si>
    <t xml:space="preserve">kozakova@zspecky.cz </t>
  </si>
  <si>
    <t>rcermakova@zstynecnl.cz</t>
  </si>
  <si>
    <t>martin.kyncl22@seznam.cz</t>
  </si>
  <si>
    <t xml:space="preserve">marcela.muniova@zsvelkyosek.cz </t>
  </si>
  <si>
    <t>zs.veltruby@seznam.cz</t>
  </si>
  <si>
    <t>safrankova@zs-zasmuky.cz</t>
  </si>
  <si>
    <t>POŘADÍ ZÁPASŮ NA HŘIŠTI 1</t>
  </si>
  <si>
    <t>POŘADÍ ZÁPASŮ NA HŘIŠTI 2</t>
  </si>
  <si>
    <t>A</t>
  </si>
  <si>
    <t>skóre</t>
  </si>
  <si>
    <t>podíl</t>
  </si>
  <si>
    <t>body</t>
  </si>
  <si>
    <t>pořadí</t>
  </si>
  <si>
    <t>1. KOLO</t>
  </si>
  <si>
    <t>HŘIŠTĚ</t>
  </si>
  <si>
    <t>skupina</t>
  </si>
  <si>
    <t>:</t>
  </si>
  <si>
    <t>.  zápas</t>
  </si>
  <si>
    <t>Hřiště č.</t>
  </si>
  <si>
    <t>zápas</t>
  </si>
  <si>
    <t>2. KOLO</t>
  </si>
  <si>
    <t>tým č.</t>
  </si>
  <si>
    <t>-</t>
  </si>
  <si>
    <t>B</t>
  </si>
  <si>
    <t>3. KOLO</t>
  </si>
  <si>
    <t>Tým</t>
  </si>
  <si>
    <t>4. KOLO</t>
  </si>
  <si>
    <t>5. KOLO</t>
  </si>
  <si>
    <t>6. KOLO</t>
  </si>
  <si>
    <t>7. KOLO</t>
  </si>
  <si>
    <t>8. KOLO</t>
  </si>
  <si>
    <t>9. KOLO</t>
  </si>
  <si>
    <t>10. KOLO</t>
  </si>
  <si>
    <t>POŘADÍ ZÁPASŮ NA HŘIŠTI 3</t>
  </si>
  <si>
    <t>POŘADÍ ZÁPASŮ NA HŘIŠTI 4</t>
  </si>
  <si>
    <t>C</t>
  </si>
  <si>
    <t>D</t>
  </si>
  <si>
    <t>A1</t>
  </si>
  <si>
    <t>A2</t>
  </si>
  <si>
    <t>B1</t>
  </si>
  <si>
    <t>B2</t>
  </si>
  <si>
    <t>C1</t>
  </si>
  <si>
    <t>C2</t>
  </si>
  <si>
    <t>D1</t>
  </si>
  <si>
    <t>D2</t>
  </si>
  <si>
    <t>pořadí zápasů na HŘIŠTI 1</t>
  </si>
  <si>
    <t>pořadí zápasů na HŘIŠTI 2</t>
  </si>
  <si>
    <t>Skupina</t>
  </si>
  <si>
    <t>pořadí zápasů na HŘIŠTI 3</t>
  </si>
  <si>
    <t>pořadí zápasů na HŘIŠTI 4</t>
  </si>
  <si>
    <t/>
  </si>
  <si>
    <t>MINUT</t>
  </si>
  <si>
    <t>kolo</t>
  </si>
  <si>
    <t>POŘADÍ ZÁPASŮ NA HŘIŠTÍCH V ZÁKALDNÍ ČÁSTI</t>
  </si>
  <si>
    <t>POŘADÍ ZÁPASŮ NA HŘIŠTÍCH V NADSTAVBĚ</t>
  </si>
  <si>
    <t>N1</t>
  </si>
  <si>
    <t>N2</t>
  </si>
  <si>
    <t>N3</t>
  </si>
  <si>
    <t>Pořadí následujících zápasů bude postupně hráno na hřišti, kde se dohraje nejdříve!</t>
  </si>
  <si>
    <t>N4</t>
  </si>
  <si>
    <t>čtvrtfinále</t>
  </si>
  <si>
    <t>o umístění</t>
  </si>
  <si>
    <t>U1</t>
  </si>
  <si>
    <t>U2</t>
  </si>
  <si>
    <t>poražený N1</t>
  </si>
  <si>
    <t>poražený N3</t>
  </si>
  <si>
    <t>poražený N2</t>
  </si>
  <si>
    <t>poražený N4</t>
  </si>
  <si>
    <t>S1</t>
  </si>
  <si>
    <t>S2</t>
  </si>
  <si>
    <t>semifinále</t>
  </si>
  <si>
    <t>vítěz N1</t>
  </si>
  <si>
    <t>vítěz N3</t>
  </si>
  <si>
    <t>vítěz N2</t>
  </si>
  <si>
    <t>vítěz N4</t>
  </si>
  <si>
    <t>zápas o</t>
  </si>
  <si>
    <t>7. místo</t>
  </si>
  <si>
    <t>poražený U1</t>
  </si>
  <si>
    <t>poražený U2</t>
  </si>
  <si>
    <t>F7</t>
  </si>
  <si>
    <t>F5</t>
  </si>
  <si>
    <t>F3</t>
  </si>
  <si>
    <t>F1</t>
  </si>
  <si>
    <t>5. místo</t>
  </si>
  <si>
    <t>3. místo</t>
  </si>
  <si>
    <t>1. místo</t>
  </si>
  <si>
    <t>finále o</t>
  </si>
  <si>
    <t>vítěz U1</t>
  </si>
  <si>
    <t>vítěz U2</t>
  </si>
  <si>
    <t>poražený S1</t>
  </si>
  <si>
    <t>poražený S2</t>
  </si>
  <si>
    <t>vítěz S1</t>
  </si>
  <si>
    <t>vítěz S2</t>
  </si>
  <si>
    <t>umístění 2023</t>
  </si>
  <si>
    <t>umístění 2022</t>
  </si>
  <si>
    <t>umístění 2019</t>
  </si>
  <si>
    <t>žlutý přehazovaný 1-2</t>
  </si>
  <si>
    <t>šestkový 7-9</t>
  </si>
  <si>
    <t>oranžový s chycením 3-4</t>
  </si>
  <si>
    <t>modrý planulý 5-6</t>
  </si>
  <si>
    <t>získané body</t>
  </si>
  <si>
    <t>umístění 2018</t>
  </si>
  <si>
    <t>umístění 2017</t>
  </si>
  <si>
    <t>Kmochova "A"</t>
  </si>
  <si>
    <t>Ovčárecká "A"</t>
  </si>
  <si>
    <t>Lipanská "A"</t>
  </si>
  <si>
    <t>Mnichovická "A"</t>
  </si>
  <si>
    <t>Velim</t>
  </si>
  <si>
    <t>Kmochova "B"</t>
  </si>
  <si>
    <t>Mnichovická "B"</t>
  </si>
  <si>
    <t>Masarykova "A"</t>
  </si>
  <si>
    <t>Pečky</t>
  </si>
  <si>
    <t>Ovčárecká "B"</t>
  </si>
  <si>
    <t>Masarykova "B"</t>
  </si>
  <si>
    <t>Lipanská "B"</t>
  </si>
  <si>
    <t>Kmochova</t>
  </si>
  <si>
    <t>Masarykova</t>
  </si>
  <si>
    <t>Ovčárecká</t>
  </si>
  <si>
    <t>Prok.Velikého</t>
  </si>
  <si>
    <t>Gymnázium</t>
  </si>
  <si>
    <t>Mnichovická</t>
  </si>
  <si>
    <t>Lipanská</t>
  </si>
  <si>
    <t>Býchory</t>
  </si>
  <si>
    <t>Býchory "A"</t>
  </si>
  <si>
    <t>Býchory "B"</t>
  </si>
  <si>
    <t>Veltruby "A"</t>
  </si>
  <si>
    <t>Veltruby "B"</t>
  </si>
  <si>
    <t>ZŠ Kouřim</t>
  </si>
  <si>
    <t>umístění 2024</t>
  </si>
  <si>
    <t>nasazení 2025</t>
  </si>
  <si>
    <t>Skupina A</t>
  </si>
  <si>
    <t>Skupina B</t>
  </si>
  <si>
    <t>Skupina C</t>
  </si>
  <si>
    <t>Skupina D</t>
  </si>
  <si>
    <t>Kouřim</t>
  </si>
  <si>
    <t>Velký Osek</t>
  </si>
  <si>
    <t>Týnec n.L. "A"</t>
  </si>
  <si>
    <t>Týnec n.L. "B"</t>
  </si>
  <si>
    <t>Velim "B"</t>
  </si>
  <si>
    <t>11. KOLO</t>
  </si>
  <si>
    <t>12. KOLO</t>
  </si>
  <si>
    <t>13. KOLO</t>
  </si>
  <si>
    <t>14. KOLO</t>
  </si>
  <si>
    <t>15. KOLO</t>
  </si>
  <si>
    <t>16. KOLO</t>
  </si>
  <si>
    <t>17. KOLO</t>
  </si>
  <si>
    <t>18. KOLO</t>
  </si>
  <si>
    <t>umístění 2025</t>
  </si>
  <si>
    <t>ZŠ Bečváry</t>
  </si>
  <si>
    <t>ZŠ Plaňany</t>
  </si>
  <si>
    <t>Bezručova</t>
  </si>
  <si>
    <t>Plaňany</t>
  </si>
  <si>
    <t>Týnec n.Lab.</t>
  </si>
  <si>
    <t>19. KOLO</t>
  </si>
  <si>
    <t>20. KOLO</t>
  </si>
  <si>
    <t>Bezručova "A"</t>
  </si>
  <si>
    <t>Bezručova "B"</t>
  </si>
  <si>
    <t>Prokopa Vel. "A"</t>
  </si>
  <si>
    <t>Prokopa Vel. "B"</t>
  </si>
  <si>
    <t>Bečváry "A"</t>
  </si>
  <si>
    <t>Bečváry "B"</t>
  </si>
  <si>
    <t>Čer.Pečky "B"</t>
  </si>
  <si>
    <t>Čer.Pečky "A"</t>
  </si>
  <si>
    <t>Kouřim "A"</t>
  </si>
  <si>
    <t>Kouřim "B"</t>
  </si>
  <si>
    <t>Velký Osek "A"</t>
  </si>
  <si>
    <t>Velký Osek "B"</t>
  </si>
  <si>
    <t>Prokopa Vel."B"</t>
  </si>
  <si>
    <t>Čer. Pečky "A"</t>
  </si>
  <si>
    <t>Čer. Pečky "B"</t>
  </si>
  <si>
    <t>Velim  "A"</t>
  </si>
  <si>
    <t>Gymnázium "A"</t>
  </si>
  <si>
    <t>Gymnázium "B"</t>
  </si>
  <si>
    <t>POŘADÍ ZÁPASŮ NA HŘIŠTI 5</t>
  </si>
  <si>
    <t>POŘADÍ ZÁPASŮ NA HŘIŠTI 6</t>
  </si>
  <si>
    <t>Nadstavba modrých bude pokračovat  16. kolem v</t>
  </si>
  <si>
    <t>Nadstavba ŽLUTÝCH bude pokračovat  21 . kolem v</t>
  </si>
  <si>
    <t>Nadstavba ORANŽOVÝCH bude pokračovat  16 . kolem v</t>
  </si>
  <si>
    <t>Gympl</t>
  </si>
  <si>
    <t>Týnec n. Lab.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</si>
</sst>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
    <numFmt numFmtId="165" formatCode="0.0000"/>
  </numFmts>
  <fonts count="152" x14ac:knownFonts="1">
    <font>
      <sz val="11"/>
      <color theme="1"/>
      <name val="Calibri"/>
      <family val="2"/>
      <charset val="238"/>
      <scheme val="minor"/>
    </font>
    <font>
      <sz val="11"/>
      <color theme="0"/>
      <name val="Calibri"/>
      <family val="2"/>
      <charset val="238"/>
      <scheme val="minor"/>
    </font>
    <font>
      <b/>
      <sz val="12"/>
      <color theme="1"/>
      <name val="Calibri"/>
      <family val="2"/>
      <charset val="238"/>
      <scheme val="minor"/>
    </font>
    <font>
      <u/>
      <sz val="11"/>
      <color theme="10"/>
      <name val="Calibri"/>
      <family val="2"/>
      <charset val="238"/>
      <scheme val="minor"/>
    </font>
    <font>
      <sz val="11"/>
      <color rgb="FFFF0000"/>
      <name val="Calibri"/>
      <family val="2"/>
      <charset val="238"/>
      <scheme val="minor"/>
    </font>
    <font>
      <b/>
      <sz val="11"/>
      <color theme="1"/>
      <name val="Calibri"/>
      <family val="2"/>
      <charset val="238"/>
      <scheme val="minor"/>
    </font>
    <font>
      <sz val="11"/>
      <color theme="2" tint="-0.749992370372631"/>
      <name val="Calibri"/>
      <family val="2"/>
      <charset val="238"/>
      <scheme val="minor"/>
    </font>
    <font>
      <b/>
      <i/>
      <sz val="12"/>
      <color theme="1"/>
      <name val="Calibri"/>
      <family val="2"/>
      <charset val="238"/>
      <scheme val="minor"/>
    </font>
    <font>
      <sz val="11"/>
      <color theme="3" tint="-0.249977111117893"/>
      <name val="Calibri"/>
      <family val="2"/>
      <charset val="238"/>
      <scheme val="minor"/>
    </font>
    <font>
      <sz val="11"/>
      <color theme="0" tint="-0.14999847407452621"/>
      <name val="Calibri"/>
      <family val="2"/>
      <charset val="238"/>
      <scheme val="minor"/>
    </font>
    <font>
      <b/>
      <sz val="36"/>
      <color theme="0"/>
      <name val="Arial"/>
      <family val="2"/>
      <charset val="238"/>
    </font>
    <font>
      <b/>
      <sz val="11"/>
      <color theme="1"/>
      <name val="Arial"/>
      <family val="2"/>
      <charset val="238"/>
    </font>
    <font>
      <b/>
      <sz val="11"/>
      <color theme="0"/>
      <name val="Arial"/>
      <family val="2"/>
      <charset val="238"/>
    </font>
    <font>
      <i/>
      <sz val="11"/>
      <color theme="1"/>
      <name val="Calibri"/>
      <family val="2"/>
      <charset val="238"/>
      <scheme val="minor"/>
    </font>
    <font>
      <b/>
      <sz val="16"/>
      <color theme="1"/>
      <name val="Arial"/>
      <family val="2"/>
      <charset val="238"/>
    </font>
    <font>
      <b/>
      <sz val="14"/>
      <color theme="1"/>
      <name val="Calibri"/>
      <family val="2"/>
      <charset val="238"/>
      <scheme val="minor"/>
    </font>
    <font>
      <sz val="11"/>
      <color rgb="FF000000"/>
      <name val="Calibri"/>
      <family val="2"/>
      <charset val="238"/>
    </font>
    <font>
      <sz val="16"/>
      <color theme="1"/>
      <name val="Arial"/>
      <family val="2"/>
      <charset val="238"/>
    </font>
    <font>
      <b/>
      <sz val="8"/>
      <color theme="1"/>
      <name val="Arial"/>
      <family val="2"/>
      <charset val="238"/>
    </font>
    <font>
      <sz val="12"/>
      <color theme="1"/>
      <name val="Arial"/>
      <family val="2"/>
      <charset val="238"/>
    </font>
    <font>
      <b/>
      <sz val="9"/>
      <color theme="1"/>
      <name val="Arial"/>
      <family val="2"/>
      <charset val="238"/>
    </font>
    <font>
      <b/>
      <i/>
      <sz val="20"/>
      <color theme="1"/>
      <name val="Arial"/>
      <family val="2"/>
      <charset val="238"/>
    </font>
    <font>
      <sz val="7"/>
      <color theme="1"/>
      <name val="Arial"/>
      <family val="2"/>
      <charset val="238"/>
    </font>
    <font>
      <b/>
      <sz val="14"/>
      <color theme="1"/>
      <name val="Arial"/>
      <family val="2"/>
      <charset val="238"/>
    </font>
    <font>
      <b/>
      <sz val="12"/>
      <color theme="1"/>
      <name val="Arial"/>
      <family val="2"/>
      <charset val="238"/>
    </font>
    <font>
      <sz val="8"/>
      <color theme="0" tint="-0.499984740745262"/>
      <name val="Arial"/>
      <family val="2"/>
      <charset val="238"/>
    </font>
    <font>
      <b/>
      <i/>
      <sz val="16"/>
      <color theme="1"/>
      <name val="Calibri"/>
      <family val="2"/>
      <charset val="238"/>
      <scheme val="minor"/>
    </font>
    <font>
      <b/>
      <i/>
      <sz val="11"/>
      <color theme="1"/>
      <name val="Calibri"/>
      <family val="2"/>
      <charset val="238"/>
      <scheme val="minor"/>
    </font>
    <font>
      <b/>
      <sz val="11"/>
      <color theme="9" tint="-0.499984740745262"/>
      <name val="Arial"/>
      <family val="2"/>
      <charset val="238"/>
    </font>
    <font>
      <b/>
      <sz val="11"/>
      <color theme="5" tint="-0.249977111117893"/>
      <name val="Arial"/>
      <family val="2"/>
      <charset val="238"/>
    </font>
    <font>
      <sz val="11"/>
      <color rgb="FFFFFF00"/>
      <name val="Calibri"/>
      <family val="2"/>
      <charset val="238"/>
      <scheme val="minor"/>
    </font>
    <font>
      <b/>
      <i/>
      <sz val="14"/>
      <color theme="1"/>
      <name val="Calibri"/>
      <family val="2"/>
      <charset val="238"/>
      <scheme val="minor"/>
    </font>
    <font>
      <b/>
      <i/>
      <sz val="18"/>
      <color theme="1"/>
      <name val="Calibri"/>
      <family val="2"/>
      <charset val="238"/>
      <scheme val="minor"/>
    </font>
    <font>
      <b/>
      <sz val="12"/>
      <color theme="9" tint="-0.249977111117893"/>
      <name val="Calibri"/>
      <family val="2"/>
      <charset val="238"/>
      <scheme val="minor"/>
    </font>
    <font>
      <i/>
      <sz val="11"/>
      <color theme="9" tint="-0.499984740745262"/>
      <name val="Calibri"/>
      <family val="2"/>
      <charset val="238"/>
      <scheme val="minor"/>
    </font>
    <font>
      <b/>
      <i/>
      <sz val="14"/>
      <color theme="9" tint="-0.499984740745262"/>
      <name val="Calibri"/>
      <family val="2"/>
      <charset val="238"/>
      <scheme val="minor"/>
    </font>
    <font>
      <b/>
      <i/>
      <sz val="16"/>
      <color theme="9" tint="-0.499984740745262"/>
      <name val="Calibri"/>
      <family val="2"/>
      <charset val="238"/>
      <scheme val="minor"/>
    </font>
    <font>
      <b/>
      <i/>
      <sz val="18"/>
      <color theme="9" tint="-0.499984740745262"/>
      <name val="Calibri"/>
      <family val="2"/>
      <charset val="238"/>
      <scheme val="minor"/>
    </font>
    <font>
      <b/>
      <i/>
      <sz val="20"/>
      <color theme="9" tint="-0.499984740745262"/>
      <name val="Calibri"/>
      <family val="2"/>
      <charset val="238"/>
      <scheme val="minor"/>
    </font>
    <font>
      <sz val="11"/>
      <color theme="9" tint="-0.499984740745262"/>
      <name val="Calibri"/>
      <family val="2"/>
      <charset val="238"/>
      <scheme val="minor"/>
    </font>
    <font>
      <b/>
      <sz val="18"/>
      <color theme="9" tint="-0.499984740745262"/>
      <name val="Calibri"/>
      <family val="2"/>
      <charset val="238"/>
      <scheme val="minor"/>
    </font>
    <font>
      <b/>
      <sz val="20"/>
      <color theme="9" tint="-0.499984740745262"/>
      <name val="Arial"/>
      <family val="2"/>
      <charset val="238"/>
    </font>
    <font>
      <b/>
      <sz val="16"/>
      <color theme="9" tint="-0.499984740745262"/>
      <name val="Arial"/>
      <family val="2"/>
      <charset val="238"/>
    </font>
    <font>
      <b/>
      <sz val="24"/>
      <color theme="9" tint="-0.499984740745262"/>
      <name val="Arial"/>
      <family val="2"/>
      <charset val="238"/>
    </font>
    <font>
      <sz val="16"/>
      <color theme="9" tint="-0.499984740745262"/>
      <name val="Arial"/>
      <family val="2"/>
      <charset val="238"/>
    </font>
    <font>
      <b/>
      <sz val="11"/>
      <color theme="9" tint="-0.499984740745262"/>
      <name val="Calibri"/>
      <family val="2"/>
      <charset val="238"/>
    </font>
    <font>
      <b/>
      <sz val="14"/>
      <color theme="9" tint="-0.499984740745262"/>
      <name val="Calibri"/>
      <family val="2"/>
      <charset val="238"/>
    </font>
    <font>
      <b/>
      <sz val="18"/>
      <color theme="9" tint="-0.499984740745262"/>
      <name val="Calibri"/>
      <family val="2"/>
      <charset val="238"/>
    </font>
    <font>
      <b/>
      <sz val="16"/>
      <color theme="9" tint="-0.499984740745262"/>
      <name val="Calibri"/>
      <family val="2"/>
      <charset val="238"/>
    </font>
    <font>
      <b/>
      <sz val="18"/>
      <color theme="9" tint="-0.499984740745262"/>
      <name val="Arial"/>
      <family val="2"/>
      <charset val="238"/>
    </font>
    <font>
      <b/>
      <sz val="14"/>
      <color theme="9" tint="-0.499984740745262"/>
      <name val="Arial"/>
      <family val="2"/>
      <charset val="238"/>
    </font>
    <font>
      <b/>
      <sz val="11"/>
      <color theme="7" tint="-0.499984740745262"/>
      <name val="Arial"/>
      <family val="2"/>
      <charset val="238"/>
    </font>
    <font>
      <b/>
      <i/>
      <sz val="12"/>
      <color theme="7" tint="-0.499984740745262"/>
      <name val="Calibri"/>
      <family val="2"/>
      <charset val="238"/>
      <scheme val="minor"/>
    </font>
    <font>
      <sz val="11"/>
      <color theme="7" tint="-0.499984740745262"/>
      <name val="Calibri"/>
      <family val="2"/>
      <charset val="238"/>
      <scheme val="minor"/>
    </font>
    <font>
      <i/>
      <sz val="11"/>
      <color theme="7" tint="-0.499984740745262"/>
      <name val="Calibri"/>
      <family val="2"/>
      <charset val="238"/>
      <scheme val="minor"/>
    </font>
    <font>
      <b/>
      <i/>
      <sz val="14"/>
      <color theme="7" tint="-0.499984740745262"/>
      <name val="Calibri"/>
      <family val="2"/>
      <charset val="238"/>
      <scheme val="minor"/>
    </font>
    <font>
      <b/>
      <i/>
      <sz val="20"/>
      <color theme="7" tint="-0.499984740745262"/>
      <name val="Calibri"/>
      <family val="2"/>
      <charset val="238"/>
      <scheme val="minor"/>
    </font>
    <font>
      <sz val="16"/>
      <color theme="7" tint="-0.499984740745262"/>
      <name val="Arial"/>
      <family val="2"/>
      <charset val="238"/>
    </font>
    <font>
      <b/>
      <sz val="14"/>
      <color theme="7" tint="-0.499984740745262"/>
      <name val="Calibri"/>
      <family val="2"/>
      <charset val="238"/>
      <scheme val="minor"/>
    </font>
    <font>
      <b/>
      <sz val="12"/>
      <color theme="7" tint="-0.499984740745262"/>
      <name val="Calibri"/>
      <family val="2"/>
      <charset val="238"/>
      <scheme val="minor"/>
    </font>
    <font>
      <b/>
      <i/>
      <sz val="16"/>
      <color theme="7" tint="-0.499984740745262"/>
      <name val="Calibri"/>
      <family val="2"/>
      <charset val="238"/>
      <scheme val="minor"/>
    </font>
    <font>
      <b/>
      <sz val="14"/>
      <color theme="7" tint="-0.499984740745262"/>
      <name val="Arial"/>
      <family val="2"/>
      <charset val="238"/>
    </font>
    <font>
      <b/>
      <sz val="36"/>
      <color rgb="FF00B050"/>
      <name val="Arial"/>
      <family val="2"/>
      <charset val="238"/>
    </font>
    <font>
      <i/>
      <sz val="11"/>
      <color rgb="FFFF0000"/>
      <name val="Calibri"/>
      <family val="2"/>
      <charset val="238"/>
      <scheme val="minor"/>
    </font>
    <font>
      <b/>
      <i/>
      <sz val="16"/>
      <color rgb="FFFF0000"/>
      <name val="Calibri"/>
      <family val="2"/>
      <charset val="238"/>
      <scheme val="minor"/>
    </font>
    <font>
      <b/>
      <i/>
      <sz val="12"/>
      <color theme="8" tint="-0.249977111117893"/>
      <name val="Calibri"/>
      <family val="2"/>
      <charset val="238"/>
      <scheme val="minor"/>
    </font>
    <font>
      <sz val="11"/>
      <color theme="8" tint="-0.249977111117893"/>
      <name val="Calibri"/>
      <family val="2"/>
      <charset val="238"/>
      <scheme val="minor"/>
    </font>
    <font>
      <i/>
      <sz val="11"/>
      <color theme="8" tint="-0.249977111117893"/>
      <name val="Calibri"/>
      <family val="2"/>
      <charset val="238"/>
      <scheme val="minor"/>
    </font>
    <font>
      <b/>
      <i/>
      <sz val="14"/>
      <color theme="8" tint="-0.249977111117893"/>
      <name val="Calibri"/>
      <family val="2"/>
      <charset val="238"/>
      <scheme val="minor"/>
    </font>
    <font>
      <b/>
      <sz val="14"/>
      <color theme="8" tint="-0.249977111117893"/>
      <name val="Calibri"/>
      <family val="2"/>
      <charset val="238"/>
      <scheme val="minor"/>
    </font>
    <font>
      <b/>
      <i/>
      <sz val="16"/>
      <color theme="8" tint="-0.249977111117893"/>
      <name val="Calibri"/>
      <family val="2"/>
      <charset val="238"/>
      <scheme val="minor"/>
    </font>
    <font>
      <b/>
      <sz val="20"/>
      <color theme="8" tint="-0.249977111117893"/>
      <name val="Arial"/>
      <family val="2"/>
      <charset val="238"/>
    </font>
    <font>
      <b/>
      <sz val="16"/>
      <color theme="8" tint="-0.249977111117893"/>
      <name val="Arial"/>
      <family val="2"/>
      <charset val="238"/>
    </font>
    <font>
      <b/>
      <sz val="24"/>
      <color theme="8" tint="-0.249977111117893"/>
      <name val="Arial"/>
      <family val="2"/>
      <charset val="238"/>
    </font>
    <font>
      <sz val="16"/>
      <color theme="8" tint="-0.249977111117893"/>
      <name val="Arial"/>
      <family val="2"/>
      <charset val="238"/>
    </font>
    <font>
      <b/>
      <sz val="11"/>
      <color theme="8" tint="-0.249977111117893"/>
      <name val="Calibri"/>
      <family val="2"/>
      <charset val="238"/>
    </font>
    <font>
      <b/>
      <sz val="14"/>
      <color theme="8" tint="-0.249977111117893"/>
      <name val="Calibri"/>
      <family val="2"/>
      <charset val="238"/>
    </font>
    <font>
      <b/>
      <sz val="18"/>
      <color theme="8" tint="-0.249977111117893"/>
      <name val="Arial"/>
      <family val="2"/>
      <charset val="238"/>
    </font>
    <font>
      <b/>
      <sz val="11"/>
      <color theme="8" tint="-0.249977111117893"/>
      <name val="Arial"/>
      <family val="2"/>
      <charset val="238"/>
    </font>
    <font>
      <b/>
      <sz val="14"/>
      <color theme="8" tint="-0.249977111117893"/>
      <name val="Arial"/>
      <family val="2"/>
      <charset val="238"/>
    </font>
    <font>
      <sz val="16"/>
      <color rgb="FFFF0000"/>
      <name val="Arial"/>
      <family val="2"/>
      <charset val="238"/>
    </font>
    <font>
      <b/>
      <sz val="20"/>
      <color theme="7" tint="-0.499984740745262"/>
      <name val="Arial"/>
      <family val="2"/>
      <charset val="238"/>
    </font>
    <font>
      <b/>
      <sz val="18"/>
      <color theme="7" tint="-0.499984740745262"/>
      <name val="Calibri"/>
      <family val="2"/>
      <charset val="238"/>
      <scheme val="minor"/>
    </font>
    <font>
      <b/>
      <sz val="16"/>
      <color theme="7" tint="-0.499984740745262"/>
      <name val="Arial"/>
      <family val="2"/>
      <charset val="238"/>
    </font>
    <font>
      <b/>
      <sz val="24"/>
      <color theme="7" tint="-0.499984740745262"/>
      <name val="Arial"/>
      <family val="2"/>
      <charset val="238"/>
    </font>
    <font>
      <b/>
      <sz val="11"/>
      <color theme="7" tint="-0.499984740745262"/>
      <name val="Calibri"/>
      <family val="2"/>
      <charset val="238"/>
    </font>
    <font>
      <b/>
      <sz val="14"/>
      <color theme="7" tint="-0.499984740745262"/>
      <name val="Calibri"/>
      <family val="2"/>
      <charset val="238"/>
    </font>
    <font>
      <b/>
      <sz val="18"/>
      <color theme="7" tint="-0.499984740745262"/>
      <name val="Arial"/>
      <family val="2"/>
      <charset val="238"/>
    </font>
    <font>
      <b/>
      <i/>
      <sz val="16"/>
      <color rgb="FF00B050"/>
      <name val="Calibri"/>
      <family val="2"/>
      <charset val="238"/>
      <scheme val="minor"/>
    </font>
    <font>
      <i/>
      <sz val="11"/>
      <color rgb="FF00B050"/>
      <name val="Calibri"/>
      <family val="2"/>
      <charset val="238"/>
      <scheme val="minor"/>
    </font>
    <font>
      <b/>
      <sz val="36"/>
      <color theme="1"/>
      <name val="Arial"/>
      <family val="2"/>
      <charset val="238"/>
    </font>
    <font>
      <b/>
      <sz val="14"/>
      <name val="Arial"/>
      <family val="2"/>
      <charset val="238"/>
    </font>
    <font>
      <sz val="11"/>
      <name val="Calibri"/>
      <family val="2"/>
      <charset val="238"/>
      <scheme val="minor"/>
    </font>
    <font>
      <i/>
      <sz val="11"/>
      <color rgb="FF0070C0"/>
      <name val="Calibri"/>
      <family val="2"/>
      <charset val="238"/>
      <scheme val="minor"/>
    </font>
    <font>
      <b/>
      <i/>
      <sz val="11"/>
      <color theme="8" tint="-0.249977111117893"/>
      <name val="Calibri"/>
      <family val="2"/>
      <charset val="238"/>
      <scheme val="minor"/>
    </font>
    <font>
      <sz val="14"/>
      <color theme="0" tint="-0.14999847407452621"/>
      <name val="Arial"/>
      <family val="2"/>
      <charset val="238"/>
    </font>
    <font>
      <b/>
      <i/>
      <sz val="16"/>
      <color rgb="FF0070C0"/>
      <name val="Arial"/>
      <family val="2"/>
      <charset val="238"/>
    </font>
    <font>
      <i/>
      <sz val="16"/>
      <color rgb="FF0070C0"/>
      <name val="Arial"/>
      <family val="2"/>
      <charset val="238"/>
    </font>
    <font>
      <b/>
      <sz val="18"/>
      <color theme="8" tint="-0.249977111117893"/>
      <name val="Calibri"/>
      <family val="2"/>
      <charset val="238"/>
    </font>
    <font>
      <b/>
      <sz val="16"/>
      <color theme="8" tint="-0.249977111117893"/>
      <name val="Calibri"/>
      <family val="2"/>
      <charset val="238"/>
    </font>
    <font>
      <b/>
      <sz val="17"/>
      <color theme="8" tint="-0.249977111117893"/>
      <name val="Arial"/>
      <family val="2"/>
      <charset val="238"/>
    </font>
    <font>
      <b/>
      <sz val="18"/>
      <color theme="7" tint="-0.499984740745262"/>
      <name val="Calibri"/>
      <family val="2"/>
      <charset val="238"/>
    </font>
    <font>
      <b/>
      <sz val="16"/>
      <color theme="7" tint="-0.499984740745262"/>
      <name val="Calibri"/>
      <family val="2"/>
      <charset val="238"/>
    </font>
    <font>
      <sz val="11"/>
      <color theme="0" tint="-0.499984740745262"/>
      <name val="Calibri"/>
      <family val="2"/>
      <charset val="238"/>
      <scheme val="minor"/>
    </font>
    <font>
      <b/>
      <sz val="36"/>
      <color rgb="FFFF0000"/>
      <name val="Arial"/>
      <family val="2"/>
      <charset val="238"/>
    </font>
    <font>
      <b/>
      <sz val="36"/>
      <color rgb="FF0070C0"/>
      <name val="Arial"/>
      <family val="2"/>
      <charset val="238"/>
    </font>
    <font>
      <b/>
      <i/>
      <sz val="18"/>
      <color rgb="FFFF0000"/>
      <name val="Calibri"/>
      <family val="2"/>
      <charset val="238"/>
      <scheme val="minor"/>
    </font>
    <font>
      <b/>
      <i/>
      <sz val="18"/>
      <color rgb="FF0070C0"/>
      <name val="Calibri"/>
      <family val="2"/>
      <charset val="238"/>
      <scheme val="minor"/>
    </font>
    <font>
      <b/>
      <i/>
      <sz val="18"/>
      <color rgb="FF00B050"/>
      <name val="Calibri"/>
      <family val="2"/>
      <charset val="238"/>
      <scheme val="minor"/>
    </font>
    <font>
      <sz val="11"/>
      <color theme="0" tint="-4.9989318521683403E-2"/>
      <name val="Calibri"/>
      <family val="2"/>
      <charset val="238"/>
      <scheme val="minor"/>
    </font>
    <font>
      <sz val="11"/>
      <color theme="4" tint="0.39997558519241921"/>
      <name val="Calibri"/>
      <family val="2"/>
      <charset val="238"/>
      <scheme val="minor"/>
    </font>
    <font>
      <sz val="16"/>
      <color rgb="FF00B050"/>
      <name val="Arial"/>
      <family val="2"/>
      <charset val="238"/>
    </font>
    <font>
      <sz val="16"/>
      <color rgb="FF0070C0"/>
      <name val="Arial"/>
      <family val="2"/>
      <charset val="238"/>
    </font>
    <font>
      <b/>
      <sz val="12"/>
      <color rgb="FFC00000"/>
      <name val="Calibri"/>
      <family val="2"/>
      <charset val="238"/>
      <scheme val="minor"/>
    </font>
    <font>
      <sz val="11"/>
      <color rgb="FFC00000"/>
      <name val="Calibri"/>
      <family val="2"/>
      <charset val="238"/>
      <scheme val="minor"/>
    </font>
    <font>
      <b/>
      <sz val="18"/>
      <color rgb="FFC00000"/>
      <name val="Calibri"/>
      <family val="2"/>
      <charset val="238"/>
      <scheme val="minor"/>
    </font>
    <font>
      <b/>
      <sz val="20"/>
      <color rgb="FFC00000"/>
      <name val="Arial"/>
      <family val="2"/>
      <charset val="238"/>
    </font>
    <font>
      <b/>
      <sz val="16"/>
      <color rgb="FFC00000"/>
      <name val="Arial"/>
      <family val="2"/>
      <charset val="238"/>
    </font>
    <font>
      <b/>
      <sz val="24"/>
      <color rgb="FFC00000"/>
      <name val="Arial"/>
      <family val="2"/>
      <charset val="238"/>
    </font>
    <font>
      <sz val="16"/>
      <color rgb="FFC00000"/>
      <name val="Arial"/>
      <family val="2"/>
      <charset val="238"/>
    </font>
    <font>
      <b/>
      <sz val="11"/>
      <color rgb="FFC00000"/>
      <name val="Calibri"/>
      <family val="2"/>
      <charset val="238"/>
    </font>
    <font>
      <b/>
      <sz val="14"/>
      <color rgb="FFC00000"/>
      <name val="Calibri"/>
      <family val="2"/>
      <charset val="238"/>
    </font>
    <font>
      <b/>
      <sz val="18"/>
      <color rgb="FFC00000"/>
      <name val="Calibri"/>
      <family val="2"/>
      <charset val="238"/>
    </font>
    <font>
      <b/>
      <sz val="16"/>
      <color rgb="FFC00000"/>
      <name val="Calibri"/>
      <family val="2"/>
      <charset val="238"/>
    </font>
    <font>
      <b/>
      <sz val="18"/>
      <color rgb="FFC00000"/>
      <name val="Arial"/>
      <family val="2"/>
      <charset val="238"/>
    </font>
    <font>
      <b/>
      <sz val="11"/>
      <color rgb="FFC00000"/>
      <name val="Arial"/>
      <family val="2"/>
      <charset val="238"/>
    </font>
    <font>
      <b/>
      <sz val="14"/>
      <color rgb="FFC00000"/>
      <name val="Arial"/>
      <family val="2"/>
      <charset val="238"/>
    </font>
    <font>
      <b/>
      <i/>
      <sz val="12"/>
      <color rgb="FFC00000"/>
      <name val="Calibri"/>
      <family val="2"/>
      <charset val="238"/>
      <scheme val="minor"/>
    </font>
    <font>
      <i/>
      <sz val="11"/>
      <color rgb="FFC00000"/>
      <name val="Calibri"/>
      <family val="2"/>
      <charset val="238"/>
      <scheme val="minor"/>
    </font>
    <font>
      <b/>
      <i/>
      <sz val="14"/>
      <color rgb="FFC00000"/>
      <name val="Calibri"/>
      <family val="2"/>
      <charset val="238"/>
      <scheme val="minor"/>
    </font>
    <font>
      <b/>
      <i/>
      <sz val="20"/>
      <color rgb="FFC00000"/>
      <name val="Calibri"/>
      <family val="2"/>
      <charset val="238"/>
      <scheme val="minor"/>
    </font>
    <font>
      <b/>
      <sz val="14"/>
      <color rgb="FFC00000"/>
      <name val="Calibri"/>
      <family val="2"/>
      <charset val="238"/>
      <scheme val="minor"/>
    </font>
    <font>
      <b/>
      <i/>
      <sz val="16"/>
      <color rgb="FFC00000"/>
      <name val="Calibri"/>
      <family val="2"/>
      <charset val="238"/>
      <scheme val="minor"/>
    </font>
    <font>
      <b/>
      <sz val="14"/>
      <color rgb="FF0070C0"/>
      <name val="Calibri"/>
      <family val="2"/>
      <charset val="238"/>
      <scheme val="minor"/>
    </font>
    <font>
      <b/>
      <sz val="12"/>
      <color rgb="FF0070C0"/>
      <name val="Calibri"/>
      <family val="2"/>
      <charset val="238"/>
      <scheme val="minor"/>
    </font>
    <font>
      <b/>
      <i/>
      <sz val="20"/>
      <color rgb="FF0070C0"/>
      <name val="Calibri"/>
      <family val="2"/>
      <charset val="238"/>
      <scheme val="minor"/>
    </font>
    <font>
      <b/>
      <sz val="11"/>
      <color rgb="FF0070C0"/>
      <name val="Arial"/>
      <family val="2"/>
      <charset val="238"/>
    </font>
    <font>
      <b/>
      <sz val="14"/>
      <color rgb="FF0070C0"/>
      <name val="Arial"/>
      <family val="2"/>
      <charset val="238"/>
    </font>
    <font>
      <b/>
      <sz val="36"/>
      <color theme="4" tint="0.79998168889431442"/>
      <name val="Arial"/>
      <family val="2"/>
      <charset val="238"/>
    </font>
    <font>
      <sz val="11"/>
      <color rgb="FF0070C0"/>
      <name val="Calibri"/>
      <family val="2"/>
      <charset val="238"/>
      <scheme val="minor"/>
    </font>
    <font>
      <b/>
      <sz val="20"/>
      <color rgb="FF0070C0"/>
      <name val="Arial"/>
      <family val="2"/>
      <charset val="238"/>
    </font>
    <font>
      <b/>
      <sz val="18"/>
      <color rgb="FF0070C0"/>
      <name val="Calibri"/>
      <family val="2"/>
      <charset val="238"/>
      <scheme val="minor"/>
    </font>
    <font>
      <b/>
      <sz val="16"/>
      <color rgb="FF0070C0"/>
      <name val="Arial"/>
      <family val="2"/>
      <charset val="238"/>
    </font>
    <font>
      <b/>
      <sz val="24"/>
      <color rgb="FF0070C0"/>
      <name val="Arial"/>
      <family val="2"/>
      <charset val="238"/>
    </font>
    <font>
      <b/>
      <sz val="11"/>
      <color rgb="FF0070C0"/>
      <name val="Calibri"/>
      <family val="2"/>
      <charset val="238"/>
    </font>
    <font>
      <b/>
      <sz val="14"/>
      <color rgb="FF0070C0"/>
      <name val="Calibri"/>
      <family val="2"/>
      <charset val="238"/>
    </font>
    <font>
      <b/>
      <sz val="18"/>
      <color rgb="FF0070C0"/>
      <name val="Arial"/>
      <family val="2"/>
      <charset val="238"/>
    </font>
    <font>
      <b/>
      <sz val="10"/>
      <color rgb="FF0070C0"/>
      <name val="Arial"/>
      <family val="2"/>
      <charset val="238"/>
    </font>
    <font>
      <sz val="12"/>
      <color rgb="FF00B050"/>
      <name val="Arial"/>
      <family val="2"/>
      <charset val="238"/>
    </font>
    <font>
      <sz val="12"/>
      <color rgb="FF0070C0"/>
      <name val="Arial"/>
      <family val="2"/>
      <charset val="238"/>
    </font>
    <font>
      <sz val="12"/>
      <color rgb="FFFF0000"/>
      <name val="Arial"/>
      <family val="2"/>
      <charset val="238"/>
    </font>
    <font>
      <sz val="16"/>
      <color theme="1"/>
      <name val="Calibri"/>
      <family val="2"/>
      <charset val="238"/>
      <scheme val="minor"/>
    </font>
  </fonts>
  <fills count="27">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9" tint="0.59999389629810485"/>
        <bgColor indexed="64"/>
      </patternFill>
    </fill>
    <fill>
      <patternFill patternType="solid">
        <fgColor rgb="FFFFFFCC"/>
        <bgColor indexed="64"/>
      </patternFill>
    </fill>
    <fill>
      <patternFill patternType="solid">
        <fgColor rgb="FFFFFF99"/>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0070C0"/>
        <bgColor indexed="64"/>
      </patternFill>
    </fill>
    <fill>
      <patternFill patternType="solid">
        <fgColor theme="0" tint="-0.14999847407452621"/>
        <bgColor indexed="64"/>
      </patternFill>
    </fill>
    <fill>
      <patternFill patternType="solid">
        <fgColor theme="7" tint="-0.499984740745262"/>
        <bgColor indexed="64"/>
      </patternFill>
    </fill>
    <fill>
      <patternFill patternType="solid">
        <fgColor theme="4" tint="-0.249977111117893"/>
        <bgColor indexed="64"/>
      </patternFill>
    </fill>
    <fill>
      <patternFill patternType="solid">
        <fgColor rgb="FFCCFFCC"/>
        <bgColor indexed="64"/>
      </patternFill>
    </fill>
    <fill>
      <patternFill patternType="solid">
        <fgColor theme="6" tint="0.59999389629810485"/>
        <bgColor indexed="64"/>
      </patternFill>
    </fill>
    <fill>
      <patternFill patternType="solid">
        <fgColor theme="5" tint="-0.499984740745262"/>
        <bgColor indexed="64"/>
      </patternFill>
    </fill>
    <fill>
      <patternFill patternType="solid">
        <fgColor theme="5" tint="0.39997558519241921"/>
        <bgColor indexed="64"/>
      </patternFill>
    </fill>
    <fill>
      <patternFill patternType="solid">
        <fgColor theme="7" tint="-0.249977111117893"/>
        <bgColor indexed="64"/>
      </patternFill>
    </fill>
    <fill>
      <patternFill patternType="solid">
        <fgColor rgb="FFFF0000"/>
        <bgColor indexed="64"/>
      </patternFill>
    </fill>
  </fills>
  <borders count="155">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medium">
        <color indexed="64"/>
      </left>
      <right style="thin">
        <color indexed="64"/>
      </right>
      <top style="thin">
        <color indexed="64"/>
      </top>
      <bottom style="thin">
        <color indexed="64"/>
      </bottom>
      <diagonal/>
    </border>
    <border>
      <left style="thin">
        <color theme="0"/>
      </left>
      <right style="thin">
        <color theme="0"/>
      </right>
      <top style="thin">
        <color theme="0"/>
      </top>
      <bottom style="medium">
        <color indexed="64"/>
      </bottom>
      <diagonal/>
    </border>
    <border>
      <left/>
      <right/>
      <top/>
      <bottom style="thick">
        <color theme="3"/>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thick">
        <color auto="1"/>
      </left>
      <right/>
      <top style="thick">
        <color auto="1"/>
      </top>
      <bottom/>
      <diagonal/>
    </border>
    <border>
      <left/>
      <right style="thick">
        <color auto="1"/>
      </right>
      <top style="thick">
        <color auto="1"/>
      </top>
      <bottom/>
      <diagonal/>
    </border>
    <border>
      <left/>
      <right/>
      <top style="thick">
        <color auto="1"/>
      </top>
      <bottom/>
      <diagonal/>
    </border>
    <border>
      <left/>
      <right style="thin">
        <color auto="1"/>
      </right>
      <top style="thick">
        <color auto="1"/>
      </top>
      <bottom/>
      <diagonal/>
    </border>
    <border>
      <left style="thin">
        <color auto="1"/>
      </left>
      <right/>
      <top style="thick">
        <color auto="1"/>
      </top>
      <bottom/>
      <diagonal/>
    </border>
    <border>
      <left style="thin">
        <color auto="1"/>
      </left>
      <right style="thin">
        <color auto="1"/>
      </right>
      <top style="thick">
        <color auto="1"/>
      </top>
      <bottom/>
      <diagonal/>
    </border>
    <border>
      <left style="thick">
        <color auto="1"/>
      </left>
      <right style="thick">
        <color auto="1"/>
      </right>
      <top style="thick">
        <color auto="1"/>
      </top>
      <bottom/>
      <diagonal/>
    </border>
    <border>
      <left style="thick">
        <color theme="3"/>
      </left>
      <right style="thick">
        <color theme="3"/>
      </right>
      <top style="thick">
        <color theme="3"/>
      </top>
      <bottom style="thick">
        <color theme="3"/>
      </bottom>
      <diagonal/>
    </border>
    <border>
      <left style="thick">
        <color theme="3"/>
      </left>
      <right style="thick">
        <color theme="3"/>
      </right>
      <top style="thick">
        <color theme="3"/>
      </top>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double">
        <color auto="1"/>
      </left>
      <right/>
      <top/>
      <bottom/>
      <diagonal/>
    </border>
    <border>
      <left/>
      <right style="double">
        <color auto="1"/>
      </right>
      <top/>
      <bottom/>
      <diagonal/>
    </border>
    <border>
      <left style="thick">
        <color auto="1"/>
      </left>
      <right/>
      <top/>
      <bottom style="thick">
        <color auto="1"/>
      </bottom>
      <diagonal/>
    </border>
    <border>
      <left/>
      <right style="thick">
        <color auto="1"/>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top/>
      <bottom style="thick">
        <color auto="1"/>
      </bottom>
      <diagonal/>
    </border>
    <border>
      <left style="thin">
        <color auto="1"/>
      </left>
      <right style="thin">
        <color auto="1"/>
      </right>
      <top/>
      <bottom style="thick">
        <color auto="1"/>
      </bottom>
      <diagonal/>
    </border>
    <border>
      <left style="thick">
        <color auto="1"/>
      </left>
      <right style="thick">
        <color auto="1"/>
      </right>
      <top/>
      <bottom style="thick">
        <color auto="1"/>
      </bottom>
      <diagonal/>
    </border>
    <border>
      <left style="thick">
        <color theme="3"/>
      </left>
      <right style="thick">
        <color theme="3"/>
      </right>
      <top/>
      <bottom style="thick">
        <color theme="3"/>
      </bottom>
      <diagonal/>
    </border>
    <border>
      <left style="thick">
        <color theme="3"/>
      </left>
      <right/>
      <top/>
      <bottom style="thick">
        <color theme="3"/>
      </bottom>
      <diagonal/>
    </border>
    <border>
      <left/>
      <right style="thick">
        <color theme="3"/>
      </right>
      <top/>
      <bottom style="thick">
        <color theme="3"/>
      </bottom>
      <diagonal/>
    </border>
    <border>
      <left style="thick">
        <color auto="1"/>
      </left>
      <right/>
      <top style="thick">
        <color auto="1"/>
      </top>
      <bottom style="hair">
        <color auto="1"/>
      </bottom>
      <diagonal/>
    </border>
    <border>
      <left/>
      <right/>
      <top style="thick">
        <color auto="1"/>
      </top>
      <bottom style="hair">
        <color auto="1"/>
      </bottom>
      <diagonal/>
    </border>
    <border>
      <left/>
      <right style="thin">
        <color auto="1"/>
      </right>
      <top style="thick">
        <color auto="1"/>
      </top>
      <bottom style="hair">
        <color auto="1"/>
      </bottom>
      <diagonal/>
    </border>
    <border>
      <left style="thin">
        <color auto="1"/>
      </left>
      <right/>
      <top style="thick">
        <color auto="1"/>
      </top>
      <bottom style="hair">
        <color auto="1"/>
      </bottom>
      <diagonal/>
    </border>
    <border>
      <left/>
      <right style="thick">
        <color auto="1"/>
      </right>
      <top style="thick">
        <color auto="1"/>
      </top>
      <bottom style="hair">
        <color auto="1"/>
      </bottom>
      <diagonal/>
    </border>
    <border>
      <left style="thick">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right style="thick">
        <color auto="1"/>
      </right>
      <top style="hair">
        <color auto="1"/>
      </top>
      <bottom style="hair">
        <color auto="1"/>
      </bottom>
      <diagonal/>
    </border>
    <border>
      <left style="thick">
        <color auto="1"/>
      </left>
      <right/>
      <top/>
      <bottom style="hair">
        <color auto="1"/>
      </bottom>
      <diagonal/>
    </border>
    <border>
      <left/>
      <right/>
      <top/>
      <bottom style="hair">
        <color auto="1"/>
      </bottom>
      <diagonal/>
    </border>
    <border>
      <left style="thin">
        <color auto="1"/>
      </left>
      <right style="thin">
        <color auto="1"/>
      </right>
      <top/>
      <bottom style="hair">
        <color auto="1"/>
      </bottom>
      <diagonal/>
    </border>
    <border>
      <left/>
      <right style="thick">
        <color auto="1"/>
      </right>
      <top/>
      <bottom style="hair">
        <color auto="1"/>
      </bottom>
      <diagonal/>
    </border>
    <border>
      <left style="thick">
        <color auto="1"/>
      </left>
      <right style="thick">
        <color auto="1"/>
      </right>
      <top/>
      <bottom style="hair">
        <color auto="1"/>
      </bottom>
      <diagonal/>
    </border>
    <border>
      <left style="thick">
        <color auto="1"/>
      </left>
      <right/>
      <top style="hair">
        <color auto="1"/>
      </top>
      <bottom/>
      <diagonal/>
    </border>
    <border>
      <left/>
      <right/>
      <top style="hair">
        <color auto="1"/>
      </top>
      <bottom/>
      <diagonal/>
    </border>
    <border>
      <left style="thin">
        <color auto="1"/>
      </left>
      <right style="thin">
        <color auto="1"/>
      </right>
      <top style="hair">
        <color auto="1"/>
      </top>
      <bottom/>
      <diagonal/>
    </border>
    <border>
      <left/>
      <right style="thick">
        <color auto="1"/>
      </right>
      <top style="hair">
        <color auto="1"/>
      </top>
      <bottom/>
      <diagonal/>
    </border>
    <border>
      <left style="thick">
        <color auto="1"/>
      </left>
      <right style="thick">
        <color auto="1"/>
      </right>
      <top style="hair">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ck">
        <color auto="1"/>
      </left>
      <right/>
      <top style="hair">
        <color auto="1"/>
      </top>
      <bottom style="thick">
        <color auto="1"/>
      </bottom>
      <diagonal/>
    </border>
    <border>
      <left/>
      <right/>
      <top style="hair">
        <color auto="1"/>
      </top>
      <bottom style="thick">
        <color auto="1"/>
      </bottom>
      <diagonal/>
    </border>
    <border>
      <left/>
      <right style="thin">
        <color auto="1"/>
      </right>
      <top style="hair">
        <color auto="1"/>
      </top>
      <bottom style="thick">
        <color auto="1"/>
      </bottom>
      <diagonal/>
    </border>
    <border>
      <left style="thin">
        <color auto="1"/>
      </left>
      <right/>
      <top style="hair">
        <color auto="1"/>
      </top>
      <bottom style="thick">
        <color auto="1"/>
      </bottom>
      <diagonal/>
    </border>
    <border>
      <left/>
      <right style="thick">
        <color auto="1"/>
      </right>
      <top style="hair">
        <color auto="1"/>
      </top>
      <bottom style="thick">
        <color auto="1"/>
      </bottom>
      <diagonal/>
    </border>
    <border>
      <left/>
      <right/>
      <top style="double">
        <color auto="1"/>
      </top>
      <bottom style="double">
        <color auto="1"/>
      </bottom>
      <diagonal/>
    </border>
    <border>
      <left style="thick">
        <color auto="1"/>
      </left>
      <right/>
      <top/>
      <bottom/>
      <diagonal/>
    </border>
    <border>
      <left/>
      <right style="thick">
        <color auto="1"/>
      </right>
      <top/>
      <bottom/>
      <diagonal/>
    </border>
    <border>
      <left/>
      <right style="thin">
        <color auto="1"/>
      </right>
      <top/>
      <bottom/>
      <diagonal/>
    </border>
    <border>
      <left style="thin">
        <color auto="1"/>
      </left>
      <right/>
      <top/>
      <bottom/>
      <diagonal/>
    </border>
    <border>
      <left style="thin">
        <color auto="1"/>
      </left>
      <right style="thin">
        <color auto="1"/>
      </right>
      <top/>
      <bottom/>
      <diagonal/>
    </border>
    <border>
      <left style="thick">
        <color auto="1"/>
      </left>
      <right style="thick">
        <color auto="1"/>
      </right>
      <top/>
      <bottom/>
      <diagonal/>
    </border>
    <border>
      <left style="thin">
        <color auto="1"/>
      </left>
      <right/>
      <top style="hair">
        <color auto="1"/>
      </top>
      <bottom/>
      <diagonal/>
    </border>
    <border>
      <left/>
      <right style="thin">
        <color auto="1"/>
      </right>
      <top style="hair">
        <color auto="1"/>
      </top>
      <bottom/>
      <diagonal/>
    </border>
    <border>
      <left style="thin">
        <color auto="1"/>
      </left>
      <right/>
      <top/>
      <bottom style="hair">
        <color auto="1"/>
      </bottom>
      <diagonal/>
    </border>
    <border>
      <left/>
      <right style="thin">
        <color auto="1"/>
      </right>
      <top/>
      <bottom style="hair">
        <color auto="1"/>
      </bottom>
      <diagonal/>
    </border>
    <border>
      <left style="thin">
        <color auto="1"/>
      </left>
      <right style="thick">
        <color auto="1"/>
      </right>
      <top/>
      <bottom style="thick">
        <color auto="1"/>
      </bottom>
      <diagonal/>
    </border>
    <border>
      <left style="thick">
        <color auto="1"/>
      </left>
      <right style="thin">
        <color auto="1"/>
      </right>
      <top/>
      <bottom style="thick">
        <color auto="1"/>
      </bottom>
      <diagonal/>
    </border>
    <border>
      <left style="thick">
        <color theme="1"/>
      </left>
      <right style="thick">
        <color theme="1"/>
      </right>
      <top style="thick">
        <color theme="1"/>
      </top>
      <bottom style="thick">
        <color theme="3"/>
      </bottom>
      <diagonal/>
    </border>
    <border>
      <left style="thick">
        <color theme="1"/>
      </left>
      <right style="thick">
        <color theme="1"/>
      </right>
      <top style="thick">
        <color theme="1"/>
      </top>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thick">
        <color theme="1"/>
      </left>
      <right style="thick">
        <color theme="1"/>
      </right>
      <top style="thick">
        <color theme="3"/>
      </top>
      <bottom style="thick">
        <color theme="1"/>
      </bottom>
      <diagonal/>
    </border>
    <border>
      <left style="thick">
        <color theme="1"/>
      </left>
      <right style="thick">
        <color theme="1"/>
      </right>
      <top/>
      <bottom style="thick">
        <color theme="1"/>
      </bottom>
      <diagonal/>
    </border>
    <border>
      <left style="thick">
        <color theme="1"/>
      </left>
      <right/>
      <top/>
      <bottom style="thick">
        <color theme="1"/>
      </bottom>
      <diagonal/>
    </border>
    <border>
      <left/>
      <right/>
      <top/>
      <bottom style="thick">
        <color theme="1"/>
      </bottom>
      <diagonal/>
    </border>
    <border>
      <left/>
      <right style="thick">
        <color theme="1"/>
      </right>
      <top/>
      <bottom style="thick">
        <color theme="1"/>
      </bottom>
      <diagonal/>
    </border>
    <border>
      <left/>
      <right style="hair">
        <color auto="1"/>
      </right>
      <top style="thick">
        <color auto="1"/>
      </top>
      <bottom style="hair">
        <color auto="1"/>
      </bottom>
      <diagonal/>
    </border>
    <border>
      <left style="hair">
        <color auto="1"/>
      </left>
      <right style="hair">
        <color auto="1"/>
      </right>
      <top style="thick">
        <color auto="1"/>
      </top>
      <bottom style="hair">
        <color auto="1"/>
      </bottom>
      <diagonal/>
    </border>
    <border>
      <left style="thick">
        <color auto="1"/>
      </left>
      <right style="hair">
        <color auto="1"/>
      </right>
      <top style="hair">
        <color auto="1"/>
      </top>
      <bottom style="thick">
        <color auto="1"/>
      </bottom>
      <diagonal/>
    </border>
    <border>
      <left style="hair">
        <color auto="1"/>
      </left>
      <right style="hair">
        <color auto="1"/>
      </right>
      <top style="hair">
        <color auto="1"/>
      </top>
      <bottom style="thick">
        <color auto="1"/>
      </bottom>
      <diagonal/>
    </border>
    <border>
      <left style="thick">
        <color auto="1"/>
      </left>
      <right style="hair">
        <color auto="1"/>
      </right>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thick">
        <color auto="1"/>
      </left>
      <right style="hair">
        <color auto="1"/>
      </right>
      <top style="thick">
        <color auto="1"/>
      </top>
      <bottom style="hair">
        <color auto="1"/>
      </bottom>
      <diagonal/>
    </border>
    <border>
      <left style="thick">
        <color auto="1"/>
      </left>
      <right style="hair">
        <color auto="1"/>
      </right>
      <top style="hair">
        <color auto="1"/>
      </top>
      <bottom/>
      <diagonal/>
    </border>
    <border>
      <left style="hair">
        <color auto="1"/>
      </left>
      <right style="hair">
        <color auto="1"/>
      </right>
      <top/>
      <bottom style="hair">
        <color auto="1"/>
      </bottom>
      <diagonal/>
    </border>
    <border>
      <left style="thick">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ck">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thick">
        <color auto="1"/>
      </top>
      <bottom style="hair">
        <color auto="1"/>
      </bottom>
      <diagonal/>
    </border>
    <border>
      <left style="hair">
        <color auto="1"/>
      </left>
      <right/>
      <top style="hair">
        <color auto="1"/>
      </top>
      <bottom/>
      <diagonal/>
    </border>
    <border>
      <left style="hair">
        <color auto="1"/>
      </left>
      <right/>
      <top style="thin">
        <color auto="1"/>
      </top>
      <bottom style="hair">
        <color auto="1"/>
      </bottom>
      <diagonal/>
    </border>
    <border>
      <left style="hair">
        <color auto="1"/>
      </left>
      <right/>
      <top style="hair">
        <color auto="1"/>
      </top>
      <bottom style="thin">
        <color auto="1"/>
      </bottom>
      <diagonal/>
    </border>
    <border>
      <left style="hair">
        <color auto="1"/>
      </left>
      <right/>
      <top/>
      <bottom style="hair">
        <color auto="1"/>
      </bottom>
      <diagonal/>
    </border>
    <border>
      <left style="hair">
        <color auto="1"/>
      </left>
      <right/>
      <top style="hair">
        <color auto="1"/>
      </top>
      <bottom style="thick">
        <color auto="1"/>
      </bottom>
      <diagonal/>
    </border>
    <border>
      <left/>
      <right style="hair">
        <color auto="1"/>
      </right>
      <top style="thin">
        <color auto="1"/>
      </top>
      <bottom style="hair">
        <color auto="1"/>
      </bottom>
      <diagonal/>
    </border>
    <border>
      <left/>
      <right style="hair">
        <color auto="1"/>
      </right>
      <top style="hair">
        <color auto="1"/>
      </top>
      <bottom style="thin">
        <color auto="1"/>
      </bottom>
      <diagonal/>
    </border>
    <border>
      <left/>
      <right style="hair">
        <color auto="1"/>
      </right>
      <top/>
      <bottom style="hair">
        <color auto="1"/>
      </bottom>
      <diagonal/>
    </border>
    <border>
      <left/>
      <right style="hair">
        <color auto="1"/>
      </right>
      <top style="hair">
        <color auto="1"/>
      </top>
      <bottom style="thick">
        <color auto="1"/>
      </bottom>
      <diagonal/>
    </border>
    <border>
      <left style="thin">
        <color auto="1"/>
      </left>
      <right style="thin">
        <color auto="1"/>
      </right>
      <top style="hair">
        <color auto="1"/>
      </top>
      <bottom style="thick">
        <color auto="1"/>
      </bottom>
      <diagonal/>
    </border>
    <border>
      <left/>
      <right/>
      <top style="thin">
        <color auto="1"/>
      </top>
      <bottom style="hair">
        <color auto="1"/>
      </bottom>
      <diagonal/>
    </border>
    <border>
      <left/>
      <right/>
      <top style="hair">
        <color auto="1"/>
      </top>
      <bottom style="thin">
        <color auto="1"/>
      </bottom>
      <diagonal/>
    </border>
    <border>
      <left/>
      <right style="thick">
        <color auto="1"/>
      </right>
      <top style="thin">
        <color auto="1"/>
      </top>
      <bottom style="hair">
        <color auto="1"/>
      </bottom>
      <diagonal/>
    </border>
    <border>
      <left/>
      <right style="thick">
        <color auto="1"/>
      </right>
      <top style="hair">
        <color auto="1"/>
      </top>
      <bottom style="thin">
        <color auto="1"/>
      </bottom>
      <diagonal/>
    </border>
    <border>
      <left style="thin">
        <color auto="1"/>
      </left>
      <right style="medium">
        <color auto="1"/>
      </right>
      <top style="hair">
        <color auto="1"/>
      </top>
      <bottom/>
      <diagonal/>
    </border>
    <border>
      <left style="thin">
        <color auto="1"/>
      </left>
      <right style="medium">
        <color auto="1"/>
      </right>
      <top style="thick">
        <color auto="1"/>
      </top>
      <bottom style="hair">
        <color auto="1"/>
      </bottom>
      <diagonal/>
    </border>
    <border>
      <left style="thin">
        <color auto="1"/>
      </left>
      <right style="medium">
        <color auto="1"/>
      </right>
      <top style="thin">
        <color auto="1"/>
      </top>
      <bottom style="hair">
        <color auto="1"/>
      </bottom>
      <diagonal/>
    </border>
    <border>
      <left style="thin">
        <color auto="1"/>
      </left>
      <right style="medium">
        <color auto="1"/>
      </right>
      <top style="hair">
        <color auto="1"/>
      </top>
      <bottom style="thin">
        <color auto="1"/>
      </bottom>
      <diagonal/>
    </border>
    <border>
      <left style="thin">
        <color auto="1"/>
      </left>
      <right style="medium">
        <color auto="1"/>
      </right>
      <top/>
      <bottom style="hair">
        <color auto="1"/>
      </bottom>
      <diagonal/>
    </border>
    <border>
      <left style="thin">
        <color auto="1"/>
      </left>
      <right style="medium">
        <color auto="1"/>
      </right>
      <top style="hair">
        <color auto="1"/>
      </top>
      <bottom style="thick">
        <color auto="1"/>
      </bottom>
      <diagonal/>
    </border>
    <border>
      <left style="thin">
        <color auto="1"/>
      </left>
      <right style="thin">
        <color auto="1"/>
      </right>
      <top style="thick">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ck">
        <color auto="1"/>
      </left>
      <right style="hair">
        <color auto="1"/>
      </right>
      <top/>
      <bottom/>
      <diagonal/>
    </border>
    <border>
      <left style="hair">
        <color auto="1"/>
      </left>
      <right style="hair">
        <color auto="1"/>
      </right>
      <top/>
      <bottom/>
      <diagonal/>
    </border>
    <border>
      <left style="hair">
        <color auto="1"/>
      </left>
      <right/>
      <top/>
      <bottom/>
      <diagonal/>
    </border>
    <border>
      <left style="thin">
        <color auto="1"/>
      </left>
      <right style="medium">
        <color auto="1"/>
      </right>
      <top/>
      <bottom/>
      <diagonal/>
    </border>
    <border>
      <left/>
      <right style="hair">
        <color auto="1"/>
      </right>
      <top/>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hair">
        <color auto="1"/>
      </left>
      <right style="thin">
        <color auto="1"/>
      </right>
      <top/>
      <bottom style="thick">
        <color auto="1"/>
      </bottom>
      <diagonal/>
    </border>
    <border>
      <left style="hair">
        <color auto="1"/>
      </left>
      <right/>
      <top/>
      <bottom style="thick">
        <color auto="1"/>
      </bottom>
      <diagonal/>
    </border>
    <border>
      <left style="hair">
        <color auto="1"/>
      </left>
      <right style="thin">
        <color auto="1"/>
      </right>
      <top style="thin">
        <color auto="1"/>
      </top>
      <bottom/>
      <diagonal/>
    </border>
    <border>
      <left style="hair">
        <color auto="1"/>
      </left>
      <right style="hair">
        <color auto="1"/>
      </right>
      <top/>
      <bottom style="thick">
        <color auto="1"/>
      </bottom>
      <diagonal/>
    </border>
    <border>
      <left style="thick">
        <color theme="3"/>
      </left>
      <right/>
      <top/>
      <bottom/>
      <diagonal/>
    </border>
    <border>
      <left/>
      <right style="medium">
        <color auto="1"/>
      </right>
      <top style="thick">
        <color auto="1"/>
      </top>
      <bottom style="hair">
        <color auto="1"/>
      </bottom>
      <diagonal/>
    </border>
    <border>
      <left style="thin">
        <color auto="1"/>
      </left>
      <right/>
      <top style="thin">
        <color auto="1"/>
      </top>
      <bottom style="hair">
        <color auto="1"/>
      </bottom>
      <diagonal/>
    </border>
    <border>
      <left style="thin">
        <color auto="1"/>
      </left>
      <right/>
      <top style="hair">
        <color auto="1"/>
      </top>
      <bottom style="thin">
        <color auto="1"/>
      </bottom>
      <diagonal/>
    </border>
    <border>
      <left style="thick">
        <color auto="1"/>
      </left>
      <right style="hair">
        <color auto="1"/>
      </right>
      <top style="thick">
        <color auto="1"/>
      </top>
      <bottom/>
      <diagonal/>
    </border>
    <border>
      <left style="thick">
        <color auto="1"/>
      </left>
      <right style="hair">
        <color auto="1"/>
      </right>
      <top/>
      <bottom style="thin">
        <color auto="1"/>
      </bottom>
      <diagonal/>
    </border>
    <border>
      <left style="thick">
        <color auto="1"/>
      </left>
      <right style="hair">
        <color auto="1"/>
      </right>
      <top style="thin">
        <color auto="1"/>
      </top>
      <bottom/>
      <diagonal/>
    </border>
    <border>
      <left style="thick">
        <color auto="1"/>
      </left>
      <right style="hair">
        <color auto="1"/>
      </right>
      <top/>
      <bottom style="thick">
        <color auto="1"/>
      </bottom>
      <diagonal/>
    </border>
    <border>
      <left style="medium">
        <color auto="1"/>
      </left>
      <right/>
      <top style="thick">
        <color auto="1"/>
      </top>
      <bottom style="hair">
        <color auto="1"/>
      </bottom>
      <diagonal/>
    </border>
    <border>
      <left style="hair">
        <color auto="1"/>
      </left>
      <right style="thin">
        <color auto="1"/>
      </right>
      <top/>
      <bottom style="thin">
        <color auto="1"/>
      </bottom>
      <diagonal/>
    </border>
    <border>
      <left style="thin">
        <color auto="1"/>
      </left>
      <right style="thick">
        <color auto="1"/>
      </right>
      <top style="hair">
        <color auto="1"/>
      </top>
      <bottom/>
      <diagonal/>
    </border>
    <border>
      <left style="thin">
        <color auto="1"/>
      </left>
      <right style="thick">
        <color auto="1"/>
      </right>
      <top/>
      <bottom style="hair">
        <color auto="1"/>
      </bottom>
      <diagonal/>
    </border>
  </borders>
  <cellStyleXfs count="4">
    <xf numFmtId="0" fontId="0" fillId="0" borderId="0"/>
    <xf numFmtId="0" fontId="3" fillId="0" borderId="0" applyNumberFormat="0" applyFill="0" applyBorder="0" applyAlignment="0" applyProtection="0"/>
    <xf numFmtId="0" fontId="16" fillId="0" borderId="0"/>
    <xf numFmtId="0" fontId="16" fillId="0" borderId="0"/>
  </cellStyleXfs>
  <cellXfs count="1382">
    <xf numFmtId="0" fontId="0" fillId="0" borderId="0" xfId="0"/>
    <xf numFmtId="49" fontId="1" fillId="3" borderId="2" xfId="0" applyNumberFormat="1" applyFont="1" applyFill="1" applyBorder="1"/>
    <xf numFmtId="0" fontId="2" fillId="4" borderId="10" xfId="0" applyFont="1" applyFill="1" applyBorder="1" applyAlignment="1">
      <alignment horizontal="center"/>
    </xf>
    <xf numFmtId="0" fontId="2" fillId="4" borderId="1"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0" fillId="2" borderId="6" xfId="0" applyFill="1" applyBorder="1"/>
    <xf numFmtId="0" fontId="0" fillId="0" borderId="0" xfId="0" applyAlignment="1">
      <alignment horizontal="center"/>
    </xf>
    <xf numFmtId="0" fontId="1" fillId="3" borderId="11" xfId="0" applyFont="1" applyFill="1" applyBorder="1"/>
    <xf numFmtId="0" fontId="0" fillId="2" borderId="5" xfId="0" applyFill="1" applyBorder="1"/>
    <xf numFmtId="0" fontId="3" fillId="0" borderId="0" xfId="1"/>
    <xf numFmtId="0" fontId="1" fillId="0" borderId="0" xfId="0" applyFont="1"/>
    <xf numFmtId="0" fontId="0" fillId="0" borderId="0" xfId="0" applyAlignment="1">
      <alignment horizontal="center" vertical="center" wrapText="1"/>
    </xf>
    <xf numFmtId="0" fontId="6" fillId="0" borderId="0" xfId="0" applyFont="1"/>
    <xf numFmtId="0" fontId="8" fillId="0" borderId="0" xfId="0" applyFont="1"/>
    <xf numFmtId="0" fontId="9" fillId="0" borderId="0" xfId="0" applyFont="1" applyAlignment="1">
      <alignment horizontal="center" vertical="center"/>
    </xf>
    <xf numFmtId="0" fontId="22" fillId="0" borderId="0" xfId="0" applyFont="1"/>
    <xf numFmtId="4" fontId="25" fillId="0" borderId="0" xfId="0" applyNumberFormat="1" applyFont="1"/>
    <xf numFmtId="0" fontId="13" fillId="0" borderId="0" xfId="0" applyFont="1"/>
    <xf numFmtId="0" fontId="4" fillId="0" borderId="0" xfId="0" applyFont="1"/>
    <xf numFmtId="4" fontId="25" fillId="0" borderId="0" xfId="0" applyNumberFormat="1" applyFont="1" applyAlignment="1">
      <alignment horizontal="center"/>
    </xf>
    <xf numFmtId="20" fontId="23" fillId="0" borderId="26" xfId="0" applyNumberFormat="1" applyFont="1" applyBorder="1" applyAlignment="1">
      <alignment horizontal="left"/>
    </xf>
    <xf numFmtId="0" fontId="9" fillId="0" borderId="0" xfId="0" applyFont="1"/>
    <xf numFmtId="0" fontId="23" fillId="0" borderId="0" xfId="0" applyFont="1" applyAlignment="1">
      <alignment horizontal="right"/>
    </xf>
    <xf numFmtId="20" fontId="23" fillId="0" borderId="0" xfId="0" applyNumberFormat="1" applyFont="1" applyAlignment="1">
      <alignment horizontal="left"/>
    </xf>
    <xf numFmtId="20" fontId="0" fillId="0" borderId="0" xfId="0" applyNumberFormat="1"/>
    <xf numFmtId="0" fontId="30" fillId="0" borderId="0" xfId="0" applyFont="1"/>
    <xf numFmtId="0" fontId="11" fillId="0" borderId="0" xfId="0" applyFont="1" applyAlignment="1">
      <alignment horizontal="center" vertical="center"/>
    </xf>
    <xf numFmtId="0" fontId="0" fillId="0" borderId="0" xfId="0" applyAlignment="1">
      <alignment horizontal="center" vertical="center"/>
    </xf>
    <xf numFmtId="164" fontId="0" fillId="0" borderId="0" xfId="0" applyNumberFormat="1" applyAlignment="1">
      <alignment horizontal="center"/>
    </xf>
    <xf numFmtId="0" fontId="18" fillId="0" borderId="0" xfId="0" applyFont="1" applyAlignment="1">
      <alignment horizontal="center" vertical="center" wrapText="1"/>
    </xf>
    <xf numFmtId="0" fontId="12" fillId="0" borderId="0" xfId="0" applyFont="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vertical="center" textRotation="90" wrapText="1"/>
    </xf>
    <xf numFmtId="0" fontId="17" fillId="0" borderId="0" xfId="0" applyFont="1" applyAlignment="1">
      <alignment horizontal="center" vertical="center"/>
    </xf>
    <xf numFmtId="3" fontId="21" fillId="0" borderId="0" xfId="0" applyNumberFormat="1" applyFont="1" applyAlignment="1">
      <alignment horizontal="center" vertical="center"/>
    </xf>
    <xf numFmtId="0" fontId="6" fillId="0" borderId="0" xfId="0" applyFont="1" applyAlignment="1">
      <alignment horizontal="center"/>
    </xf>
    <xf numFmtId="0" fontId="1" fillId="0" borderId="0" xfId="0" applyFont="1" applyAlignment="1">
      <alignment horizontal="center" vertical="center" wrapText="1"/>
    </xf>
    <xf numFmtId="0" fontId="17" fillId="14" borderId="25" xfId="0" applyFont="1" applyFill="1" applyBorder="1" applyAlignment="1">
      <alignment horizontal="center"/>
    </xf>
    <xf numFmtId="0" fontId="17" fillId="14" borderId="26" xfId="0" applyFont="1" applyFill="1" applyBorder="1" applyAlignment="1">
      <alignment horizontal="center"/>
    </xf>
    <xf numFmtId="0" fontId="34" fillId="7" borderId="24" xfId="0" applyFont="1" applyFill="1" applyBorder="1" applyAlignment="1">
      <alignment horizontal="center" vertical="center"/>
    </xf>
    <xf numFmtId="0" fontId="35" fillId="7" borderId="24" xfId="0" applyFont="1" applyFill="1" applyBorder="1" applyAlignment="1">
      <alignment horizontal="center" vertical="center"/>
    </xf>
    <xf numFmtId="3" fontId="34" fillId="7" borderId="25" xfId="0" applyNumberFormat="1" applyFont="1" applyFill="1" applyBorder="1" applyAlignment="1">
      <alignment horizontal="center" vertical="center"/>
    </xf>
    <xf numFmtId="0" fontId="34" fillId="7" borderId="25" xfId="0" applyFont="1" applyFill="1" applyBorder="1" applyAlignment="1">
      <alignment horizontal="center" vertical="center"/>
    </xf>
    <xf numFmtId="0" fontId="35" fillId="7" borderId="37" xfId="0" applyFont="1" applyFill="1" applyBorder="1" applyAlignment="1">
      <alignment horizontal="center" vertical="center"/>
    </xf>
    <xf numFmtId="0" fontId="34" fillId="7" borderId="37" xfId="0" applyFont="1" applyFill="1" applyBorder="1" applyAlignment="1">
      <alignment horizontal="center" vertical="center"/>
    </xf>
    <xf numFmtId="0" fontId="36" fillId="7" borderId="38" xfId="0" applyFont="1" applyFill="1" applyBorder="1" applyAlignment="1">
      <alignment horizontal="center" vertical="center"/>
    </xf>
    <xf numFmtId="0" fontId="37" fillId="7" borderId="38" xfId="0" applyFont="1" applyFill="1" applyBorder="1" applyAlignment="1">
      <alignment horizontal="center" vertical="center"/>
    </xf>
    <xf numFmtId="0" fontId="39" fillId="8" borderId="13" xfId="0" applyFont="1" applyFill="1" applyBorder="1"/>
    <xf numFmtId="0" fontId="39" fillId="8" borderId="14" xfId="0" applyFont="1" applyFill="1" applyBorder="1"/>
    <xf numFmtId="0" fontId="40" fillId="8" borderId="14" xfId="0" applyFont="1" applyFill="1" applyBorder="1" applyAlignment="1">
      <alignment horizontal="left" vertical="center"/>
    </xf>
    <xf numFmtId="0" fontId="39" fillId="8" borderId="15" xfId="0" applyFont="1" applyFill="1" applyBorder="1"/>
    <xf numFmtId="0" fontId="39" fillId="8" borderId="28" xfId="0" applyFont="1" applyFill="1" applyBorder="1"/>
    <xf numFmtId="0" fontId="41" fillId="8" borderId="0" xfId="2" applyFont="1" applyFill="1" applyAlignment="1">
      <alignment vertical="center"/>
    </xf>
    <xf numFmtId="0" fontId="42" fillId="8" borderId="0" xfId="2" applyFont="1" applyFill="1" applyAlignment="1">
      <alignment vertical="center"/>
    </xf>
    <xf numFmtId="0" fontId="44" fillId="8" borderId="0" xfId="0" applyFont="1" applyFill="1" applyAlignment="1">
      <alignment vertical="center"/>
    </xf>
    <xf numFmtId="0" fontId="39" fillId="8" borderId="29" xfId="0" applyFont="1" applyFill="1" applyBorder="1"/>
    <xf numFmtId="0" fontId="45" fillId="8" borderId="0" xfId="2" applyFont="1" applyFill="1"/>
    <xf numFmtId="0" fontId="47" fillId="8" borderId="0" xfId="2" applyFont="1" applyFill="1" applyAlignment="1">
      <alignment vertical="center"/>
    </xf>
    <xf numFmtId="0" fontId="48" fillId="8" borderId="0" xfId="2" applyFont="1" applyFill="1" applyAlignment="1">
      <alignment horizontal="center" vertical="center"/>
    </xf>
    <xf numFmtId="0" fontId="39" fillId="8" borderId="0" xfId="0" applyFont="1" applyFill="1"/>
    <xf numFmtId="0" fontId="28" fillId="8" borderId="60" xfId="2" applyFont="1" applyFill="1" applyBorder="1"/>
    <xf numFmtId="0" fontId="50" fillId="8" borderId="46" xfId="2" applyFont="1" applyFill="1" applyBorder="1" applyAlignment="1">
      <alignment horizontal="center" vertical="center"/>
    </xf>
    <xf numFmtId="0" fontId="41" fillId="8" borderId="61" xfId="2" applyFont="1" applyFill="1" applyBorder="1" applyAlignment="1">
      <alignment horizontal="left" vertical="center"/>
    </xf>
    <xf numFmtId="0" fontId="50" fillId="8" borderId="62" xfId="2" applyFont="1" applyFill="1" applyBorder="1" applyAlignment="1">
      <alignment horizontal="center"/>
    </xf>
    <xf numFmtId="0" fontId="50" fillId="8" borderId="62" xfId="0" applyFont="1" applyFill="1" applyBorder="1" applyAlignment="1">
      <alignment horizontal="center"/>
    </xf>
    <xf numFmtId="0" fontId="28" fillId="8" borderId="0" xfId="2" applyFont="1" applyFill="1"/>
    <xf numFmtId="0" fontId="50" fillId="8" borderId="0" xfId="2" applyFont="1" applyFill="1" applyAlignment="1">
      <alignment horizontal="center" vertical="center"/>
    </xf>
    <xf numFmtId="0" fontId="50" fillId="8" borderId="0" xfId="2" applyFont="1" applyFill="1"/>
    <xf numFmtId="0" fontId="50" fillId="8" borderId="0" xfId="0" applyFont="1" applyFill="1"/>
    <xf numFmtId="0" fontId="28" fillId="8" borderId="60" xfId="0" applyFont="1" applyFill="1" applyBorder="1"/>
    <xf numFmtId="0" fontId="50" fillId="8" borderId="46" xfId="0" applyFont="1" applyFill="1" applyBorder="1" applyAlignment="1">
      <alignment horizontal="center" vertical="center"/>
    </xf>
    <xf numFmtId="0" fontId="41" fillId="8" borderId="61" xfId="0" applyFont="1" applyFill="1" applyBorder="1" applyAlignment="1">
      <alignment horizontal="left" vertical="center"/>
    </xf>
    <xf numFmtId="0" fontId="39" fillId="8" borderId="63" xfId="0" applyFont="1" applyFill="1" applyBorder="1"/>
    <xf numFmtId="0" fontId="39" fillId="8" borderId="64" xfId="0" applyFont="1" applyFill="1" applyBorder="1"/>
    <xf numFmtId="0" fontId="39" fillId="8" borderId="65" xfId="0" applyFont="1" applyFill="1" applyBorder="1"/>
    <xf numFmtId="0" fontId="39" fillId="0" borderId="0" xfId="0" applyFont="1"/>
    <xf numFmtId="0" fontId="49" fillId="7" borderId="0" xfId="2" applyFont="1" applyFill="1" applyAlignment="1">
      <alignment vertical="center"/>
    </xf>
    <xf numFmtId="0" fontId="5" fillId="0" borderId="0" xfId="0" applyFont="1"/>
    <xf numFmtId="0" fontId="5" fillId="0" borderId="0" xfId="0" applyFont="1" applyAlignment="1">
      <alignment horizontal="center"/>
    </xf>
    <xf numFmtId="0" fontId="0" fillId="0" borderId="99" xfId="0" applyBorder="1" applyAlignment="1">
      <alignment horizontal="center" vertical="center" textRotation="90"/>
    </xf>
    <xf numFmtId="0" fontId="0" fillId="0" borderId="100" xfId="0" applyBorder="1" applyAlignment="1">
      <alignment horizontal="center" vertical="center" textRotation="90"/>
    </xf>
    <xf numFmtId="0" fontId="5" fillId="0" borderId="58" xfId="0" applyFont="1" applyBorder="1" applyAlignment="1">
      <alignment horizontal="center" vertical="center" textRotation="90"/>
    </xf>
    <xf numFmtId="0" fontId="0" fillId="5" borderId="102" xfId="0" applyFill="1" applyBorder="1" applyAlignment="1">
      <alignment horizontal="center" vertical="center" textRotation="90"/>
    </xf>
    <xf numFmtId="0" fontId="0" fillId="5" borderId="100" xfId="0" applyFill="1" applyBorder="1" applyAlignment="1">
      <alignment horizontal="center" vertical="center" textRotation="90"/>
    </xf>
    <xf numFmtId="0" fontId="0" fillId="15" borderId="100" xfId="0" applyFill="1" applyBorder="1" applyAlignment="1">
      <alignment horizontal="center" vertical="center" textRotation="90"/>
    </xf>
    <xf numFmtId="0" fontId="0" fillId="9" borderId="99" xfId="0" applyFill="1" applyBorder="1" applyAlignment="1">
      <alignment horizontal="center" vertical="center" textRotation="90"/>
    </xf>
    <xf numFmtId="0" fontId="0" fillId="9" borderId="100" xfId="0" applyFill="1" applyBorder="1" applyAlignment="1">
      <alignment horizontal="center" vertical="center" textRotation="90"/>
    </xf>
    <xf numFmtId="0" fontId="5" fillId="9" borderId="56" xfId="0" applyFont="1" applyFill="1" applyBorder="1" applyAlignment="1">
      <alignment horizontal="center" vertical="center" textRotation="90"/>
    </xf>
    <xf numFmtId="0" fontId="5" fillId="15" borderId="123" xfId="0" applyFont="1" applyFill="1" applyBorder="1" applyAlignment="1">
      <alignment horizontal="center" vertical="center" textRotation="90"/>
    </xf>
    <xf numFmtId="0" fontId="0" fillId="5" borderId="101" xfId="0" applyFill="1" applyBorder="1" applyAlignment="1">
      <alignment horizontal="center" vertical="center"/>
    </xf>
    <xf numFmtId="0" fontId="0" fillId="5" borderId="95" xfId="0" applyFill="1" applyBorder="1" applyAlignment="1">
      <alignment horizontal="center" vertical="center"/>
    </xf>
    <xf numFmtId="0" fontId="0" fillId="5" borderId="108" xfId="0" applyFill="1" applyBorder="1" applyAlignment="1">
      <alignment horizontal="center" vertical="center"/>
    </xf>
    <xf numFmtId="0" fontId="0" fillId="9" borderId="94" xfId="0" applyFill="1" applyBorder="1" applyAlignment="1">
      <alignment horizontal="center" vertical="center"/>
    </xf>
    <xf numFmtId="0" fontId="0" fillId="9" borderId="95" xfId="0" applyFill="1" applyBorder="1" applyAlignment="1">
      <alignment horizontal="center" vertical="center"/>
    </xf>
    <xf numFmtId="0" fontId="0" fillId="15" borderId="95" xfId="0" applyFill="1" applyBorder="1" applyAlignment="1">
      <alignment horizontal="center" vertical="center"/>
    </xf>
    <xf numFmtId="0" fontId="0" fillId="15" borderId="108" xfId="0" applyFill="1" applyBorder="1" applyAlignment="1">
      <alignment horizontal="center" vertical="center"/>
    </xf>
    <xf numFmtId="0" fontId="0" fillId="5" borderId="102" xfId="0" applyFill="1" applyBorder="1" applyAlignment="1">
      <alignment horizontal="center" vertical="center"/>
    </xf>
    <xf numFmtId="0" fontId="0" fillId="5" borderId="100" xfId="0" applyFill="1" applyBorder="1" applyAlignment="1">
      <alignment horizontal="center" vertical="center"/>
    </xf>
    <xf numFmtId="0" fontId="0" fillId="5" borderId="109" xfId="0" applyFill="1" applyBorder="1" applyAlignment="1">
      <alignment horizontal="center" vertical="center"/>
    </xf>
    <xf numFmtId="0" fontId="0" fillId="9" borderId="99" xfId="0" applyFill="1" applyBorder="1" applyAlignment="1">
      <alignment horizontal="center" vertical="center"/>
    </xf>
    <xf numFmtId="0" fontId="0" fillId="9" borderId="100" xfId="0" applyFill="1" applyBorder="1" applyAlignment="1">
      <alignment horizontal="center" vertical="center"/>
    </xf>
    <xf numFmtId="0" fontId="0" fillId="15" borderId="100" xfId="0" applyFill="1" applyBorder="1" applyAlignment="1">
      <alignment horizontal="center" vertical="center"/>
    </xf>
    <xf numFmtId="0" fontId="0" fillId="15" borderId="109" xfId="0" applyFill="1" applyBorder="1" applyAlignment="1">
      <alignment horizontal="center" vertical="center"/>
    </xf>
    <xf numFmtId="0" fontId="0" fillId="15" borderId="123" xfId="0" applyFill="1" applyBorder="1" applyAlignment="1">
      <alignment horizontal="center" vertical="center"/>
    </xf>
    <xf numFmtId="0" fontId="0" fillId="5" borderId="104" xfId="0" applyFill="1" applyBorder="1" applyAlignment="1">
      <alignment horizontal="center" vertical="center"/>
    </xf>
    <xf numFmtId="0" fontId="0" fillId="5" borderId="105" xfId="0" applyFill="1" applyBorder="1" applyAlignment="1">
      <alignment horizontal="center" vertical="center"/>
    </xf>
    <xf numFmtId="0" fontId="0" fillId="5" borderId="110" xfId="0" applyFill="1" applyBorder="1" applyAlignment="1">
      <alignment horizontal="center" vertical="center"/>
    </xf>
    <xf numFmtId="0" fontId="0" fillId="9" borderId="114" xfId="0" applyFill="1" applyBorder="1" applyAlignment="1">
      <alignment horizontal="center" vertical="center"/>
    </xf>
    <xf numFmtId="0" fontId="0" fillId="9" borderId="105" xfId="0" applyFill="1" applyBorder="1" applyAlignment="1">
      <alignment horizontal="center" vertical="center"/>
    </xf>
    <xf numFmtId="0" fontId="0" fillId="9" borderId="119" xfId="0" applyFill="1" applyBorder="1" applyAlignment="1">
      <alignment horizontal="center" vertical="center"/>
    </xf>
    <xf numFmtId="0" fontId="0" fillId="15" borderId="105" xfId="0" applyFill="1" applyBorder="1" applyAlignment="1">
      <alignment horizontal="center" vertical="center"/>
    </xf>
    <xf numFmtId="0" fontId="0" fillId="15" borderId="110" xfId="0" applyFill="1" applyBorder="1" applyAlignment="1">
      <alignment horizontal="center" vertical="center"/>
    </xf>
    <xf numFmtId="0" fontId="0" fillId="15" borderId="125" xfId="0" applyFill="1" applyBorder="1" applyAlignment="1">
      <alignment horizontal="center" vertical="center"/>
    </xf>
    <xf numFmtId="0" fontId="0" fillId="5" borderId="106" xfId="0" applyFill="1" applyBorder="1" applyAlignment="1">
      <alignment horizontal="center" vertical="center"/>
    </xf>
    <xf numFmtId="0" fontId="0" fillId="5" borderId="107" xfId="0" applyFill="1" applyBorder="1" applyAlignment="1">
      <alignment horizontal="center" vertical="center"/>
    </xf>
    <xf numFmtId="0" fontId="0" fillId="5" borderId="111" xfId="0" applyFill="1" applyBorder="1" applyAlignment="1">
      <alignment horizontal="center" vertical="center"/>
    </xf>
    <xf numFmtId="0" fontId="0" fillId="9" borderId="115" xfId="0" applyFill="1" applyBorder="1" applyAlignment="1">
      <alignment horizontal="center" vertical="center"/>
    </xf>
    <xf numFmtId="0" fontId="0" fillId="9" borderId="107" xfId="0" applyFill="1" applyBorder="1" applyAlignment="1">
      <alignment horizontal="center" vertical="center"/>
    </xf>
    <xf numFmtId="0" fontId="0" fillId="9" borderId="120" xfId="0" applyFill="1" applyBorder="1" applyAlignment="1">
      <alignment horizontal="center" vertical="center"/>
    </xf>
    <xf numFmtId="0" fontId="0" fillId="15" borderId="107" xfId="0" applyFill="1" applyBorder="1" applyAlignment="1">
      <alignment horizontal="center" vertical="center"/>
    </xf>
    <xf numFmtId="0" fontId="0" fillId="15" borderId="111" xfId="0" applyFill="1" applyBorder="1" applyAlignment="1">
      <alignment horizontal="center" vertical="center"/>
    </xf>
    <xf numFmtId="0" fontId="0" fillId="15" borderId="126" xfId="0" applyFill="1" applyBorder="1" applyAlignment="1">
      <alignment horizontal="center" vertical="center"/>
    </xf>
    <xf numFmtId="0" fontId="0" fillId="5" borderId="98" xfId="0" applyFill="1" applyBorder="1" applyAlignment="1">
      <alignment horizontal="center" vertical="center"/>
    </xf>
    <xf numFmtId="0" fontId="0" fillId="5" borderId="103" xfId="0" applyFill="1" applyBorder="1" applyAlignment="1">
      <alignment horizontal="center" vertical="center"/>
    </xf>
    <xf numFmtId="0" fontId="0" fillId="5" borderId="112" xfId="0" applyFill="1" applyBorder="1" applyAlignment="1">
      <alignment horizontal="center" vertical="center"/>
    </xf>
    <xf numFmtId="0" fontId="0" fillId="9" borderId="116" xfId="0" applyFill="1" applyBorder="1" applyAlignment="1">
      <alignment horizontal="center" vertical="center"/>
    </xf>
    <xf numFmtId="0" fontId="0" fillId="9" borderId="103" xfId="0" applyFill="1" applyBorder="1" applyAlignment="1">
      <alignment horizontal="center" vertical="center"/>
    </xf>
    <xf numFmtId="0" fontId="0" fillId="15" borderId="103" xfId="0" applyFill="1" applyBorder="1" applyAlignment="1">
      <alignment horizontal="center" vertical="center"/>
    </xf>
    <xf numFmtId="0" fontId="0" fillId="15" borderId="112" xfId="0" applyFill="1" applyBorder="1" applyAlignment="1">
      <alignment horizontal="center" vertical="center"/>
    </xf>
    <xf numFmtId="0" fontId="0" fillId="5" borderId="96" xfId="0" applyFill="1" applyBorder="1" applyAlignment="1">
      <alignment horizontal="center" vertical="center"/>
    </xf>
    <xf numFmtId="0" fontId="0" fillId="5" borderId="97" xfId="0" applyFill="1" applyBorder="1" applyAlignment="1">
      <alignment horizontal="center" vertical="center"/>
    </xf>
    <xf numFmtId="0" fontId="0" fillId="5" borderId="113" xfId="0" applyFill="1" applyBorder="1" applyAlignment="1">
      <alignment horizontal="center" vertical="center"/>
    </xf>
    <xf numFmtId="0" fontId="0" fillId="9" borderId="117" xfId="0" applyFill="1" applyBorder="1" applyAlignment="1">
      <alignment horizontal="center" vertical="center"/>
    </xf>
    <xf numFmtId="0" fontId="0" fillId="9" borderId="97" xfId="0" applyFill="1" applyBorder="1" applyAlignment="1">
      <alignment horizontal="center" vertical="center"/>
    </xf>
    <xf numFmtId="0" fontId="0" fillId="15" borderId="97" xfId="0" applyFill="1" applyBorder="1" applyAlignment="1">
      <alignment horizontal="center" vertical="center"/>
    </xf>
    <xf numFmtId="0" fontId="0" fillId="15" borderId="113" xfId="0" applyFill="1" applyBorder="1" applyAlignment="1">
      <alignment horizontal="center" vertical="center"/>
    </xf>
    <xf numFmtId="0" fontId="0" fillId="15" borderId="128" xfId="0" applyFill="1" applyBorder="1" applyAlignment="1">
      <alignment horizontal="center" vertical="center"/>
    </xf>
    <xf numFmtId="0" fontId="0" fillId="5" borderId="109" xfId="0" applyFill="1" applyBorder="1" applyAlignment="1">
      <alignment horizontal="center" vertical="center" textRotation="90"/>
    </xf>
    <xf numFmtId="0" fontId="0" fillId="9" borderId="109" xfId="0" applyFill="1" applyBorder="1" applyAlignment="1">
      <alignment horizontal="center" vertical="center" textRotation="90"/>
    </xf>
    <xf numFmtId="0" fontId="0" fillId="9" borderId="108" xfId="0" applyFill="1" applyBorder="1" applyAlignment="1">
      <alignment horizontal="center" vertical="center"/>
    </xf>
    <xf numFmtId="0" fontId="0" fillId="9" borderId="109" xfId="0" applyFill="1" applyBorder="1" applyAlignment="1">
      <alignment horizontal="center" vertical="center"/>
    </xf>
    <xf numFmtId="0" fontId="0" fillId="9" borderId="110" xfId="0" applyFill="1" applyBorder="1" applyAlignment="1">
      <alignment horizontal="center" vertical="center"/>
    </xf>
    <xf numFmtId="0" fontId="0" fillId="9" borderId="111" xfId="0" applyFill="1" applyBorder="1" applyAlignment="1">
      <alignment horizontal="center" vertical="center"/>
    </xf>
    <xf numFmtId="0" fontId="0" fillId="9" borderId="112" xfId="0" applyFill="1" applyBorder="1" applyAlignment="1">
      <alignment horizontal="center" vertical="center"/>
    </xf>
    <xf numFmtId="0" fontId="0" fillId="9" borderId="113" xfId="0" applyFill="1" applyBorder="1" applyAlignment="1">
      <alignment horizontal="center" vertical="center"/>
    </xf>
    <xf numFmtId="0" fontId="0" fillId="15" borderId="109" xfId="0" applyFill="1" applyBorder="1" applyAlignment="1">
      <alignment horizontal="center" vertical="center" textRotation="90"/>
    </xf>
    <xf numFmtId="0" fontId="0" fillId="0" borderId="109" xfId="0" applyBorder="1" applyAlignment="1">
      <alignment horizontal="center" vertical="center" textRotation="90"/>
    </xf>
    <xf numFmtId="0" fontId="13" fillId="5" borderId="57" xfId="0" applyFont="1" applyFill="1" applyBorder="1" applyAlignment="1">
      <alignment horizontal="center" vertical="center" textRotation="90"/>
    </xf>
    <xf numFmtId="0" fontId="13" fillId="9" borderId="57" xfId="0" applyFont="1" applyFill="1" applyBorder="1" applyAlignment="1">
      <alignment horizontal="center" vertical="center" textRotation="90"/>
    </xf>
    <xf numFmtId="0" fontId="0" fillId="9" borderId="129" xfId="0" applyFill="1" applyBorder="1" applyAlignment="1">
      <alignment horizontal="center" vertical="center"/>
    </xf>
    <xf numFmtId="0" fontId="0" fillId="9" borderId="57" xfId="0" applyFill="1" applyBorder="1" applyAlignment="1">
      <alignment horizontal="center" vertical="center"/>
    </xf>
    <xf numFmtId="0" fontId="0" fillId="9" borderId="130" xfId="0" applyFill="1" applyBorder="1" applyAlignment="1">
      <alignment horizontal="center" vertical="center"/>
    </xf>
    <xf numFmtId="0" fontId="0" fillId="9" borderId="131" xfId="0" applyFill="1" applyBorder="1" applyAlignment="1">
      <alignment horizontal="center" vertical="center"/>
    </xf>
    <xf numFmtId="0" fontId="0" fillId="9" borderId="52" xfId="0" applyFill="1" applyBorder="1" applyAlignment="1">
      <alignment horizontal="center" vertical="center"/>
    </xf>
    <xf numFmtId="0" fontId="0" fillId="9" borderId="118" xfId="0" applyFill="1" applyBorder="1" applyAlignment="1">
      <alignment horizontal="center" vertical="center"/>
    </xf>
    <xf numFmtId="0" fontId="13" fillId="15" borderId="57" xfId="0" applyFont="1" applyFill="1" applyBorder="1" applyAlignment="1">
      <alignment horizontal="center" vertical="center" textRotation="90"/>
    </xf>
    <xf numFmtId="0" fontId="0" fillId="15" borderId="129" xfId="0" applyFill="1" applyBorder="1" applyAlignment="1">
      <alignment horizontal="center" vertical="center"/>
    </xf>
    <xf numFmtId="0" fontId="0" fillId="15" borderId="57" xfId="0" applyFill="1" applyBorder="1" applyAlignment="1">
      <alignment horizontal="center" vertical="center"/>
    </xf>
    <xf numFmtId="0" fontId="0" fillId="15" borderId="130" xfId="0" applyFill="1" applyBorder="1" applyAlignment="1">
      <alignment horizontal="center" vertical="center"/>
    </xf>
    <xf numFmtId="0" fontId="0" fillId="15" borderId="131" xfId="0" applyFill="1" applyBorder="1" applyAlignment="1">
      <alignment horizontal="center" vertical="center"/>
    </xf>
    <xf numFmtId="0" fontId="0" fillId="15" borderId="52" xfId="0" applyFill="1" applyBorder="1" applyAlignment="1">
      <alignment horizontal="center" vertical="center"/>
    </xf>
    <xf numFmtId="0" fontId="0" fillId="15" borderId="118" xfId="0" applyFill="1" applyBorder="1" applyAlignment="1">
      <alignment horizontal="center" vertical="center"/>
    </xf>
    <xf numFmtId="0" fontId="13" fillId="0" borderId="57" xfId="0" applyFont="1" applyBorder="1" applyAlignment="1">
      <alignment horizontal="center" vertical="center" textRotation="90"/>
    </xf>
    <xf numFmtId="0" fontId="0" fillId="5" borderId="132" xfId="0" applyFill="1" applyBorder="1" applyAlignment="1">
      <alignment horizontal="center" vertical="center"/>
    </xf>
    <xf numFmtId="0" fontId="0" fillId="5" borderId="133" xfId="0" applyFill="1" applyBorder="1" applyAlignment="1">
      <alignment horizontal="center" vertical="center"/>
    </xf>
    <xf numFmtId="0" fontId="0" fillId="5" borderId="134" xfId="0" applyFill="1" applyBorder="1" applyAlignment="1">
      <alignment horizontal="center" vertical="center"/>
    </xf>
    <xf numFmtId="0" fontId="13" fillId="5" borderId="76" xfId="0" applyFont="1" applyFill="1" applyBorder="1" applyAlignment="1">
      <alignment horizontal="center" vertical="center"/>
    </xf>
    <xf numFmtId="0" fontId="0" fillId="9" borderId="136" xfId="0" applyFill="1" applyBorder="1" applyAlignment="1">
      <alignment horizontal="center" vertical="center"/>
    </xf>
    <xf numFmtId="0" fontId="0" fillId="9" borderId="133" xfId="0" applyFill="1" applyBorder="1" applyAlignment="1">
      <alignment horizontal="center" vertical="center"/>
    </xf>
    <xf numFmtId="0" fontId="0" fillId="9" borderId="134" xfId="0" applyFill="1" applyBorder="1" applyAlignment="1">
      <alignment horizontal="center" vertical="center"/>
    </xf>
    <xf numFmtId="0" fontId="13" fillId="9" borderId="76" xfId="0" applyFont="1" applyFill="1" applyBorder="1" applyAlignment="1">
      <alignment horizontal="center" vertical="center"/>
    </xf>
    <xf numFmtId="0" fontId="5" fillId="9" borderId="0" xfId="0" applyFont="1" applyFill="1" applyAlignment="1">
      <alignment horizontal="center" vertical="center"/>
    </xf>
    <xf numFmtId="0" fontId="0" fillId="15" borderId="133" xfId="0" applyFill="1" applyBorder="1" applyAlignment="1">
      <alignment horizontal="center" vertical="center"/>
    </xf>
    <xf numFmtId="0" fontId="0" fillId="15" borderId="134" xfId="0" applyFill="1" applyBorder="1" applyAlignment="1">
      <alignment horizontal="center" vertical="center"/>
    </xf>
    <xf numFmtId="0" fontId="13" fillId="15" borderId="76" xfId="0" applyFont="1" applyFill="1" applyBorder="1" applyAlignment="1">
      <alignment horizontal="center" vertical="center"/>
    </xf>
    <xf numFmtId="0" fontId="5" fillId="15" borderId="135" xfId="0" applyFont="1" applyFill="1" applyBorder="1" applyAlignment="1">
      <alignment horizontal="center" vertical="center"/>
    </xf>
    <xf numFmtId="0" fontId="0" fillId="0" borderId="136" xfId="0" applyBorder="1" applyAlignment="1">
      <alignment horizontal="center" vertical="center"/>
    </xf>
    <xf numFmtId="0" fontId="0" fillId="0" borderId="133" xfId="0" applyBorder="1" applyAlignment="1">
      <alignment horizontal="center" vertical="center"/>
    </xf>
    <xf numFmtId="0" fontId="0" fillId="0" borderId="134" xfId="0" applyBorder="1" applyAlignment="1">
      <alignment horizontal="center" vertical="center"/>
    </xf>
    <xf numFmtId="0" fontId="13" fillId="0" borderId="76" xfId="0" applyFont="1" applyBorder="1" applyAlignment="1">
      <alignment horizontal="center" vertical="center"/>
    </xf>
    <xf numFmtId="0" fontId="5" fillId="0" borderId="73" xfId="0" applyFont="1" applyBorder="1" applyAlignment="1">
      <alignment horizontal="center" vertical="center"/>
    </xf>
    <xf numFmtId="0" fontId="5" fillId="12" borderId="16" xfId="0" applyFont="1" applyFill="1" applyBorder="1"/>
    <xf numFmtId="0" fontId="5" fillId="12" borderId="18" xfId="0" applyFont="1" applyFill="1" applyBorder="1"/>
    <xf numFmtId="0" fontId="5" fillId="12" borderId="72" xfId="0" applyFont="1" applyFill="1" applyBorder="1"/>
    <xf numFmtId="0" fontId="5" fillId="12" borderId="0" xfId="0" applyFont="1" applyFill="1"/>
    <xf numFmtId="0" fontId="5" fillId="0" borderId="108" xfId="0" applyFont="1" applyBorder="1" applyAlignment="1">
      <alignment horizontal="center" vertical="center"/>
    </xf>
    <xf numFmtId="0" fontId="5" fillId="0" borderId="109" xfId="0" applyFont="1" applyBorder="1" applyAlignment="1">
      <alignment horizontal="center" vertical="center"/>
    </xf>
    <xf numFmtId="0" fontId="5" fillId="0" borderId="110" xfId="0" applyFont="1" applyBorder="1" applyAlignment="1">
      <alignment horizontal="center" vertical="center"/>
    </xf>
    <xf numFmtId="0" fontId="5" fillId="0" borderId="111" xfId="0" applyFont="1" applyBorder="1" applyAlignment="1">
      <alignment horizontal="center" vertical="center"/>
    </xf>
    <xf numFmtId="0" fontId="5" fillId="0" borderId="112" xfId="0" applyFont="1" applyBorder="1" applyAlignment="1">
      <alignment horizontal="center" vertical="center"/>
    </xf>
    <xf numFmtId="0" fontId="5" fillId="0" borderId="113" xfId="0" applyFont="1" applyBorder="1" applyAlignment="1">
      <alignment horizontal="center" vertical="center"/>
    </xf>
    <xf numFmtId="2" fontId="0" fillId="5" borderId="129" xfId="0" applyNumberFormat="1" applyFill="1" applyBorder="1" applyAlignment="1">
      <alignment horizontal="center" vertical="center"/>
    </xf>
    <xf numFmtId="2" fontId="0" fillId="5" borderId="57" xfId="0" applyNumberFormat="1" applyFill="1" applyBorder="1" applyAlignment="1">
      <alignment horizontal="center" vertical="center"/>
    </xf>
    <xf numFmtId="2" fontId="0" fillId="5" borderId="130" xfId="0" applyNumberFormat="1" applyFill="1" applyBorder="1" applyAlignment="1">
      <alignment horizontal="center" vertical="center"/>
    </xf>
    <xf numFmtId="2" fontId="0" fillId="5" borderId="131" xfId="0" applyNumberFormat="1" applyFill="1" applyBorder="1" applyAlignment="1">
      <alignment horizontal="center" vertical="center"/>
    </xf>
    <xf numFmtId="2" fontId="0" fillId="5" borderId="52" xfId="0" applyNumberFormat="1" applyFill="1" applyBorder="1" applyAlignment="1">
      <alignment horizontal="center" vertical="center"/>
    </xf>
    <xf numFmtId="2" fontId="0" fillId="5" borderId="118" xfId="0" applyNumberFormat="1" applyFill="1" applyBorder="1" applyAlignment="1">
      <alignment horizontal="center" vertical="center"/>
    </xf>
    <xf numFmtId="0" fontId="0" fillId="11" borderId="56" xfId="0" applyFill="1" applyBorder="1" applyAlignment="1">
      <alignment horizontal="center" vertical="center"/>
    </xf>
    <xf numFmtId="0" fontId="0" fillId="11" borderId="119" xfId="0" applyFill="1" applyBorder="1" applyAlignment="1">
      <alignment horizontal="center" vertical="center"/>
    </xf>
    <xf numFmtId="0" fontId="0" fillId="11" borderId="120" xfId="0" applyFill="1" applyBorder="1" applyAlignment="1">
      <alignment horizontal="center" vertical="center"/>
    </xf>
    <xf numFmtId="0" fontId="0" fillId="11" borderId="51" xfId="0" applyFill="1" applyBorder="1" applyAlignment="1">
      <alignment horizontal="center" vertical="center"/>
    </xf>
    <xf numFmtId="0" fontId="0" fillId="16" borderId="123" xfId="0" applyFill="1" applyBorder="1" applyAlignment="1">
      <alignment horizontal="center" vertical="center"/>
    </xf>
    <xf numFmtId="0" fontId="0" fillId="16" borderId="125" xfId="0" applyFill="1" applyBorder="1" applyAlignment="1">
      <alignment horizontal="center" vertical="center"/>
    </xf>
    <xf numFmtId="0" fontId="0" fillId="16" borderId="126" xfId="0" applyFill="1" applyBorder="1" applyAlignment="1">
      <alignment horizontal="center" vertical="center"/>
    </xf>
    <xf numFmtId="0" fontId="0" fillId="16" borderId="127" xfId="0" applyFill="1" applyBorder="1" applyAlignment="1">
      <alignment horizontal="center" vertical="center"/>
    </xf>
    <xf numFmtId="0" fontId="23" fillId="14" borderId="38" xfId="0" applyFont="1" applyFill="1" applyBorder="1" applyAlignment="1">
      <alignment horizontal="center" wrapText="1"/>
    </xf>
    <xf numFmtId="0" fontId="23" fillId="14" borderId="12" xfId="0" applyFont="1" applyFill="1" applyBorder="1" applyAlignment="1">
      <alignment horizontal="center" wrapText="1"/>
    </xf>
    <xf numFmtId="0" fontId="0" fillId="0" borderId="140" xfId="0" applyBorder="1" applyAlignment="1">
      <alignment horizontal="center" vertical="center"/>
    </xf>
    <xf numFmtId="0" fontId="0" fillId="0" borderId="139" xfId="0" applyBorder="1" applyAlignment="1">
      <alignment horizontal="center" vertical="center"/>
    </xf>
    <xf numFmtId="0" fontId="0" fillId="0" borderId="5" xfId="0" applyBorder="1"/>
    <xf numFmtId="0" fontId="5" fillId="4" borderId="10" xfId="0" applyFont="1" applyFill="1" applyBorder="1" applyAlignment="1">
      <alignment horizontal="center"/>
    </xf>
    <xf numFmtId="0" fontId="5" fillId="4" borderId="1" xfId="0" applyFont="1" applyFill="1" applyBorder="1" applyAlignment="1">
      <alignment horizontal="center"/>
    </xf>
    <xf numFmtId="0" fontId="5" fillId="4" borderId="3" xfId="0" applyFont="1" applyFill="1" applyBorder="1" applyAlignment="1">
      <alignment horizontal="center"/>
    </xf>
    <xf numFmtId="0" fontId="0" fillId="2" borderId="0" xfId="0" applyFill="1" applyAlignment="1">
      <alignment horizontal="center"/>
    </xf>
    <xf numFmtId="0" fontId="0" fillId="10" borderId="0" xfId="0" applyFill="1" applyAlignment="1">
      <alignment horizontal="center"/>
    </xf>
    <xf numFmtId="0" fontId="0" fillId="17" borderId="0" xfId="0" applyFill="1" applyAlignment="1">
      <alignment horizontal="center"/>
    </xf>
    <xf numFmtId="0" fontId="0" fillId="3" borderId="0" xfId="0" applyFill="1" applyAlignment="1">
      <alignment horizontal="center"/>
    </xf>
    <xf numFmtId="0" fontId="0" fillId="15" borderId="99" xfId="0" applyFill="1" applyBorder="1" applyAlignment="1">
      <alignment horizontal="center" vertical="center" textRotation="90"/>
    </xf>
    <xf numFmtId="0" fontId="0" fillId="15" borderId="136" xfId="0" applyFill="1" applyBorder="1" applyAlignment="1">
      <alignment horizontal="center" vertical="center"/>
    </xf>
    <xf numFmtId="0" fontId="0" fillId="15" borderId="94" xfId="0" applyFill="1" applyBorder="1" applyAlignment="1">
      <alignment horizontal="center" vertical="center"/>
    </xf>
    <xf numFmtId="0" fontId="0" fillId="15" borderId="99" xfId="0" applyFill="1" applyBorder="1" applyAlignment="1">
      <alignment horizontal="center" vertical="center"/>
    </xf>
    <xf numFmtId="0" fontId="0" fillId="15" borderId="114" xfId="0" applyFill="1" applyBorder="1" applyAlignment="1">
      <alignment horizontal="center" vertical="center"/>
    </xf>
    <xf numFmtId="0" fontId="0" fillId="15" borderId="115" xfId="0" applyFill="1" applyBorder="1" applyAlignment="1">
      <alignment horizontal="center" vertical="center"/>
    </xf>
    <xf numFmtId="0" fontId="0" fillId="15" borderId="116" xfId="0" applyFill="1" applyBorder="1" applyAlignment="1">
      <alignment horizontal="center" vertical="center"/>
    </xf>
    <xf numFmtId="0" fontId="0" fillId="15" borderId="117" xfId="0" applyFill="1" applyBorder="1" applyAlignment="1">
      <alignment horizontal="center" vertical="center"/>
    </xf>
    <xf numFmtId="0" fontId="0" fillId="5" borderId="99" xfId="0" applyFill="1" applyBorder="1" applyAlignment="1">
      <alignment horizontal="center" vertical="center" textRotation="90"/>
    </xf>
    <xf numFmtId="0" fontId="0" fillId="5" borderId="94" xfId="0" applyFill="1" applyBorder="1" applyAlignment="1">
      <alignment horizontal="center" vertical="center"/>
    </xf>
    <xf numFmtId="0" fontId="0" fillId="5" borderId="99" xfId="0" applyFill="1" applyBorder="1" applyAlignment="1">
      <alignment horizontal="center" vertical="center"/>
    </xf>
    <xf numFmtId="0" fontId="0" fillId="5" borderId="114" xfId="0" applyFill="1" applyBorder="1" applyAlignment="1">
      <alignment horizontal="center" vertical="center"/>
    </xf>
    <xf numFmtId="0" fontId="0" fillId="5" borderId="115" xfId="0" applyFill="1" applyBorder="1" applyAlignment="1">
      <alignment horizontal="center" vertical="center"/>
    </xf>
    <xf numFmtId="0" fontId="0" fillId="5" borderId="116" xfId="0" applyFill="1" applyBorder="1" applyAlignment="1">
      <alignment horizontal="center" vertical="center"/>
    </xf>
    <xf numFmtId="0" fontId="0" fillId="5" borderId="117" xfId="0" applyFill="1" applyBorder="1" applyAlignment="1">
      <alignment horizontal="center" vertical="center"/>
    </xf>
    <xf numFmtId="4" fontId="25" fillId="0" borderId="0" xfId="0" applyNumberFormat="1" applyFont="1" applyAlignment="1">
      <alignment horizontal="center" vertical="center"/>
    </xf>
    <xf numFmtId="0" fontId="17" fillId="9" borderId="25" xfId="0" applyFont="1" applyFill="1" applyBorder="1" applyAlignment="1">
      <alignment horizontal="center"/>
    </xf>
    <xf numFmtId="0" fontId="17" fillId="9" borderId="26" xfId="0" applyFont="1" applyFill="1" applyBorder="1" applyAlignment="1">
      <alignment horizontal="center"/>
    </xf>
    <xf numFmtId="0" fontId="19" fillId="0" borderId="0" xfId="0" applyFont="1" applyAlignment="1">
      <alignment horizontal="center" vertical="center"/>
    </xf>
    <xf numFmtId="0" fontId="14" fillId="0" borderId="0" xfId="0" applyFont="1" applyAlignment="1">
      <alignment horizontal="center" vertical="center" wrapText="1"/>
    </xf>
    <xf numFmtId="0" fontId="66" fillId="0" borderId="0" xfId="0" applyFont="1"/>
    <xf numFmtId="0" fontId="67" fillId="7" borderId="24" xfId="0" applyFont="1" applyFill="1" applyBorder="1" applyAlignment="1">
      <alignment horizontal="center" vertical="center"/>
    </xf>
    <xf numFmtId="0" fontId="68" fillId="7" borderId="24" xfId="0" applyFont="1" applyFill="1" applyBorder="1" applyAlignment="1">
      <alignment horizontal="center" vertical="center"/>
    </xf>
    <xf numFmtId="3" fontId="67" fillId="7" borderId="25" xfId="0" applyNumberFormat="1" applyFont="1" applyFill="1" applyBorder="1" applyAlignment="1">
      <alignment horizontal="center" vertical="center"/>
    </xf>
    <xf numFmtId="0" fontId="68" fillId="7" borderId="37" xfId="0" applyFont="1" applyFill="1" applyBorder="1" applyAlignment="1">
      <alignment horizontal="center" vertical="center"/>
    </xf>
    <xf numFmtId="0" fontId="70" fillId="7" borderId="38" xfId="0" applyFont="1" applyFill="1" applyBorder="1" applyAlignment="1">
      <alignment horizontal="center" vertical="center"/>
    </xf>
    <xf numFmtId="0" fontId="41" fillId="8" borderId="0" xfId="2" applyFont="1" applyFill="1" applyAlignment="1">
      <alignment horizontal="left" vertical="center"/>
    </xf>
    <xf numFmtId="0" fontId="33" fillId="0" borderId="24" xfId="0" applyFont="1" applyBorder="1" applyAlignment="1">
      <alignment horizontal="center" vertical="center"/>
    </xf>
    <xf numFmtId="0" fontId="33" fillId="0" borderId="37" xfId="0" applyFont="1" applyBorder="1" applyAlignment="1">
      <alignment horizontal="center" vertical="center"/>
    </xf>
    <xf numFmtId="0" fontId="0" fillId="2" borderId="0" xfId="0" applyFill="1"/>
    <xf numFmtId="0" fontId="67" fillId="7" borderId="37" xfId="0" applyFont="1" applyFill="1" applyBorder="1" applyAlignment="1">
      <alignment horizontal="center" vertical="center"/>
    </xf>
    <xf numFmtId="0" fontId="79" fillId="7" borderId="46" xfId="0" applyFont="1" applyFill="1" applyBorder="1" applyAlignment="1">
      <alignment horizontal="center" vertical="center"/>
    </xf>
    <xf numFmtId="0" fontId="79" fillId="7" borderId="46" xfId="2" applyFont="1" applyFill="1" applyBorder="1" applyAlignment="1">
      <alignment horizontal="center" vertical="center"/>
    </xf>
    <xf numFmtId="3" fontId="0" fillId="0" borderId="0" xfId="0" applyNumberFormat="1" applyAlignment="1">
      <alignment horizontal="center"/>
    </xf>
    <xf numFmtId="0" fontId="91" fillId="0" borderId="0" xfId="0" applyFont="1" applyAlignment="1">
      <alignment horizontal="right"/>
    </xf>
    <xf numFmtId="0" fontId="92" fillId="0" borderId="0" xfId="0" applyFont="1"/>
    <xf numFmtId="0" fontId="4" fillId="16" borderId="123" xfId="0" applyFont="1" applyFill="1" applyBorder="1" applyAlignment="1">
      <alignment horizontal="center" vertical="center"/>
    </xf>
    <xf numFmtId="0" fontId="17" fillId="15" borderId="86" xfId="0" applyFont="1" applyFill="1" applyBorder="1" applyAlignment="1">
      <alignment horizontal="center"/>
    </xf>
    <xf numFmtId="0" fontId="17" fillId="15" borderId="88" xfId="0" applyFont="1" applyFill="1" applyBorder="1" applyAlignment="1">
      <alignment horizontal="center"/>
    </xf>
    <xf numFmtId="0" fontId="14" fillId="15" borderId="91" xfId="0" applyFont="1" applyFill="1" applyBorder="1" applyAlignment="1">
      <alignment horizontal="center"/>
    </xf>
    <xf numFmtId="0" fontId="14" fillId="15" borderId="93" xfId="0" applyFont="1" applyFill="1" applyBorder="1" applyAlignment="1">
      <alignment horizontal="center"/>
    </xf>
    <xf numFmtId="20" fontId="65" fillId="0" borderId="85" xfId="0" applyNumberFormat="1" applyFont="1" applyBorder="1" applyAlignment="1">
      <alignment horizontal="center" vertical="center"/>
    </xf>
    <xf numFmtId="0" fontId="70" fillId="0" borderId="85" xfId="0" applyFont="1" applyBorder="1" applyAlignment="1">
      <alignment horizontal="center" vertical="center"/>
    </xf>
    <xf numFmtId="3" fontId="67" fillId="0" borderId="85" xfId="0" applyNumberFormat="1" applyFont="1" applyBorder="1" applyAlignment="1">
      <alignment horizontal="center" vertical="center"/>
    </xf>
    <xf numFmtId="0" fontId="94" fillId="0" borderId="90" xfId="0" applyFont="1" applyBorder="1" applyAlignment="1">
      <alignment horizontal="center" vertical="center"/>
    </xf>
    <xf numFmtId="0" fontId="67" fillId="0" borderId="90" xfId="0" applyFont="1" applyBorder="1" applyAlignment="1">
      <alignment horizontal="center" vertical="center"/>
    </xf>
    <xf numFmtId="0" fontId="70" fillId="0" borderId="90" xfId="0" applyFont="1" applyBorder="1" applyAlignment="1">
      <alignment horizontal="center" vertical="center"/>
    </xf>
    <xf numFmtId="164" fontId="95" fillId="0" borderId="0" xfId="0" applyNumberFormat="1" applyFont="1" applyAlignment="1">
      <alignment horizontal="right"/>
    </xf>
    <xf numFmtId="0" fontId="97" fillId="0" borderId="0" xfId="0" applyFont="1"/>
    <xf numFmtId="0" fontId="66" fillId="7" borderId="14" xfId="0" applyFont="1" applyFill="1" applyBorder="1"/>
    <xf numFmtId="0" fontId="69" fillId="7" borderId="14" xfId="0" applyFont="1" applyFill="1" applyBorder="1"/>
    <xf numFmtId="0" fontId="66" fillId="7" borderId="15" xfId="0" applyFont="1" applyFill="1" applyBorder="1"/>
    <xf numFmtId="0" fontId="66" fillId="7" borderId="28" xfId="0" applyFont="1" applyFill="1" applyBorder="1"/>
    <xf numFmtId="0" fontId="72" fillId="7" borderId="0" xfId="2" applyFont="1" applyFill="1" applyAlignment="1">
      <alignment vertical="center"/>
    </xf>
    <xf numFmtId="0" fontId="74" fillId="7" borderId="0" xfId="0" applyFont="1" applyFill="1" applyAlignment="1">
      <alignment vertical="center"/>
    </xf>
    <xf numFmtId="0" fontId="66" fillId="7" borderId="29" xfId="0" applyFont="1" applyFill="1" applyBorder="1"/>
    <xf numFmtId="0" fontId="75" fillId="7" borderId="0" xfId="2" applyFont="1" applyFill="1"/>
    <xf numFmtId="0" fontId="98" fillId="7" borderId="0" xfId="2" applyFont="1" applyFill="1" applyAlignment="1">
      <alignment vertical="center"/>
    </xf>
    <xf numFmtId="0" fontId="99" fillId="7" borderId="0" xfId="2" applyFont="1" applyFill="1" applyAlignment="1">
      <alignment horizontal="center" vertical="center"/>
    </xf>
    <xf numFmtId="0" fontId="66" fillId="7" borderId="0" xfId="0" applyFont="1" applyFill="1"/>
    <xf numFmtId="0" fontId="78" fillId="7" borderId="60" xfId="2" applyFont="1" applyFill="1" applyBorder="1"/>
    <xf numFmtId="0" fontId="71" fillId="7" borderId="61" xfId="2" applyFont="1" applyFill="1" applyBorder="1" applyAlignment="1">
      <alignment horizontal="left" vertical="center"/>
    </xf>
    <xf numFmtId="0" fontId="78" fillId="7" borderId="0" xfId="2" applyFont="1" applyFill="1"/>
    <xf numFmtId="0" fontId="79" fillId="7" borderId="0" xfId="2" applyFont="1" applyFill="1" applyAlignment="1">
      <alignment horizontal="center" vertical="center"/>
    </xf>
    <xf numFmtId="0" fontId="71" fillId="7" borderId="0" xfId="2" applyFont="1" applyFill="1" applyAlignment="1">
      <alignment horizontal="left" vertical="center"/>
    </xf>
    <xf numFmtId="0" fontId="79" fillId="7" borderId="0" xfId="2" applyFont="1" applyFill="1"/>
    <xf numFmtId="0" fontId="79" fillId="7" borderId="0" xfId="0" applyFont="1" applyFill="1"/>
    <xf numFmtId="0" fontId="78" fillId="7" borderId="60" xfId="0" applyFont="1" applyFill="1" applyBorder="1"/>
    <xf numFmtId="0" fontId="71" fillId="7" borderId="61" xfId="0" applyFont="1" applyFill="1" applyBorder="1" applyAlignment="1">
      <alignment horizontal="left" vertical="center"/>
    </xf>
    <xf numFmtId="0" fontId="66" fillId="7" borderId="63" xfId="0" applyFont="1" applyFill="1" applyBorder="1"/>
    <xf numFmtId="0" fontId="66" fillId="7" borderId="64" xfId="0" applyFont="1" applyFill="1" applyBorder="1"/>
    <xf numFmtId="0" fontId="66" fillId="7" borderId="65" xfId="0" applyFont="1" applyFill="1" applyBorder="1"/>
    <xf numFmtId="0" fontId="100" fillId="7" borderId="62" xfId="2" applyFont="1" applyFill="1" applyBorder="1" applyAlignment="1">
      <alignment horizontal="center"/>
    </xf>
    <xf numFmtId="0" fontId="100" fillId="7" borderId="62" xfId="0" applyFont="1" applyFill="1" applyBorder="1" applyAlignment="1">
      <alignment horizontal="center"/>
    </xf>
    <xf numFmtId="0" fontId="29" fillId="0" borderId="0" xfId="0" applyFont="1" applyAlignment="1">
      <alignment horizontal="center" vertical="center" wrapText="1"/>
    </xf>
    <xf numFmtId="0" fontId="0" fillId="21" borderId="0" xfId="0" applyFill="1" applyAlignment="1">
      <alignment horizontal="center" vertical="center"/>
    </xf>
    <xf numFmtId="0" fontId="103" fillId="0" borderId="0" xfId="0" applyFont="1"/>
    <xf numFmtId="0" fontId="103" fillId="0" borderId="0" xfId="0" applyFont="1" applyAlignment="1">
      <alignment horizontal="center" vertical="center" wrapText="1"/>
    </xf>
    <xf numFmtId="0" fontId="0" fillId="5" borderId="136" xfId="0" applyFill="1" applyBorder="1" applyAlignment="1">
      <alignment horizontal="center" vertical="center"/>
    </xf>
    <xf numFmtId="0" fontId="0" fillId="9" borderId="102" xfId="0" applyFill="1" applyBorder="1" applyAlignment="1">
      <alignment horizontal="center" vertical="center" textRotation="90"/>
    </xf>
    <xf numFmtId="0" fontId="0" fillId="9" borderId="132" xfId="0" applyFill="1" applyBorder="1" applyAlignment="1">
      <alignment horizontal="center" vertical="center"/>
    </xf>
    <xf numFmtId="0" fontId="0" fillId="9" borderId="101" xfId="0" applyFill="1" applyBorder="1" applyAlignment="1">
      <alignment horizontal="center" vertical="center"/>
    </xf>
    <xf numFmtId="0" fontId="0" fillId="9" borderId="102" xfId="0" applyFill="1" applyBorder="1" applyAlignment="1">
      <alignment horizontal="center" vertical="center"/>
    </xf>
    <xf numFmtId="0" fontId="0" fillId="9" borderId="104" xfId="0" applyFill="1" applyBorder="1" applyAlignment="1">
      <alignment horizontal="center" vertical="center"/>
    </xf>
    <xf numFmtId="0" fontId="0" fillId="9" borderId="106" xfId="0" applyFill="1" applyBorder="1" applyAlignment="1">
      <alignment horizontal="center" vertical="center"/>
    </xf>
    <xf numFmtId="0" fontId="0" fillId="9" borderId="98" xfId="0" applyFill="1" applyBorder="1" applyAlignment="1">
      <alignment horizontal="center" vertical="center"/>
    </xf>
    <xf numFmtId="0" fontId="0" fillId="9" borderId="96" xfId="0" applyFill="1" applyBorder="1" applyAlignment="1">
      <alignment horizontal="center" vertical="center"/>
    </xf>
    <xf numFmtId="0" fontId="5" fillId="5" borderId="78" xfId="0" applyFont="1" applyFill="1" applyBorder="1" applyAlignment="1">
      <alignment horizontal="center" vertical="center" textRotation="90"/>
    </xf>
    <xf numFmtId="0" fontId="5" fillId="5" borderId="75" xfId="0" applyFont="1" applyFill="1" applyBorder="1" applyAlignment="1">
      <alignment horizontal="center" vertical="center"/>
    </xf>
    <xf numFmtId="0" fontId="0" fillId="2" borderId="145" xfId="0" applyFill="1" applyBorder="1" applyAlignment="1">
      <alignment horizontal="center" vertical="center"/>
    </xf>
    <xf numFmtId="0" fontId="0" fillId="2" borderId="146" xfId="0" applyFill="1" applyBorder="1" applyAlignment="1">
      <alignment horizontal="center" vertical="center"/>
    </xf>
    <xf numFmtId="0" fontId="0" fillId="2" borderId="80" xfId="0" applyFill="1" applyBorder="1" applyAlignment="1">
      <alignment horizontal="center" vertical="center"/>
    </xf>
    <xf numFmtId="0" fontId="0" fillId="2" borderId="78" xfId="0" applyFill="1" applyBorder="1" applyAlignment="1">
      <alignment horizontal="center" vertical="center"/>
    </xf>
    <xf numFmtId="0" fontId="0" fillId="5" borderId="145" xfId="0" applyFill="1" applyBorder="1" applyAlignment="1">
      <alignment horizontal="center" vertical="center"/>
    </xf>
    <xf numFmtId="0" fontId="0" fillId="5" borderId="146" xfId="0" applyFill="1" applyBorder="1" applyAlignment="1">
      <alignment horizontal="center" vertical="center"/>
    </xf>
    <xf numFmtId="0" fontId="0" fillId="5" borderId="78" xfId="0" applyFill="1" applyBorder="1" applyAlignment="1">
      <alignment horizontal="center" vertical="center"/>
    </xf>
    <xf numFmtId="0" fontId="0" fillId="15" borderId="102" xfId="0" applyFill="1" applyBorder="1" applyAlignment="1">
      <alignment horizontal="center" vertical="center" textRotation="90"/>
    </xf>
    <xf numFmtId="0" fontId="0" fillId="15" borderId="132" xfId="0" applyFill="1" applyBorder="1" applyAlignment="1">
      <alignment horizontal="center" vertical="center"/>
    </xf>
    <xf numFmtId="0" fontId="0" fillId="15" borderId="101" xfId="0" applyFill="1" applyBorder="1" applyAlignment="1">
      <alignment horizontal="center" vertical="center"/>
    </xf>
    <xf numFmtId="0" fontId="0" fillId="15" borderId="102" xfId="0" applyFill="1" applyBorder="1" applyAlignment="1">
      <alignment horizontal="center" vertical="center"/>
    </xf>
    <xf numFmtId="0" fontId="0" fillId="15" borderId="104" xfId="0" applyFill="1" applyBorder="1" applyAlignment="1">
      <alignment horizontal="center" vertical="center"/>
    </xf>
    <xf numFmtId="0" fontId="0" fillId="15" borderId="106" xfId="0" applyFill="1" applyBorder="1" applyAlignment="1">
      <alignment horizontal="center" vertical="center"/>
    </xf>
    <xf numFmtId="0" fontId="0" fillId="15" borderId="98" xfId="0" applyFill="1" applyBorder="1" applyAlignment="1">
      <alignment horizontal="center" vertical="center"/>
    </xf>
    <xf numFmtId="0" fontId="0" fillId="15" borderId="96" xfId="0" applyFill="1" applyBorder="1" applyAlignment="1">
      <alignment horizontal="center" vertical="center"/>
    </xf>
    <xf numFmtId="0" fontId="0" fillId="0" borderId="102" xfId="0" applyBorder="1" applyAlignment="1">
      <alignment horizontal="center" vertical="center" textRotation="90"/>
    </xf>
    <xf numFmtId="0" fontId="0" fillId="0" borderId="132" xfId="0" applyBorder="1" applyAlignment="1">
      <alignment horizontal="center" vertical="center"/>
    </xf>
    <xf numFmtId="0" fontId="0" fillId="5" borderId="0" xfId="0" applyFill="1" applyAlignment="1">
      <alignment horizontal="center"/>
    </xf>
    <xf numFmtId="0" fontId="0" fillId="9" borderId="0" xfId="0" applyFill="1" applyAlignment="1">
      <alignment horizontal="center"/>
    </xf>
    <xf numFmtId="0" fontId="0" fillId="15" borderId="0" xfId="0" applyFill="1" applyAlignment="1">
      <alignment horizontal="center"/>
    </xf>
    <xf numFmtId="0" fontId="0" fillId="2" borderId="43" xfId="0" applyFill="1" applyBorder="1" applyAlignment="1">
      <alignment horizontal="center" vertical="center"/>
    </xf>
    <xf numFmtId="0" fontId="0" fillId="9" borderId="56" xfId="0" applyFill="1" applyBorder="1" applyAlignment="1">
      <alignment horizontal="center" vertical="center"/>
    </xf>
    <xf numFmtId="0" fontId="0" fillId="16" borderId="124" xfId="0" applyFill="1" applyBorder="1" applyAlignment="1">
      <alignment horizontal="center" vertical="center"/>
    </xf>
    <xf numFmtId="0" fontId="0" fillId="2" borderId="69" xfId="0" applyFill="1" applyBorder="1" applyAlignment="1">
      <alignment horizontal="center" vertical="center"/>
    </xf>
    <xf numFmtId="0" fontId="0" fillId="11" borderId="67" xfId="0" applyFill="1" applyBorder="1" applyAlignment="1">
      <alignment horizontal="center" vertical="center"/>
    </xf>
    <xf numFmtId="0" fontId="0" fillId="5" borderId="80" xfId="0" applyFill="1" applyBorder="1" applyAlignment="1">
      <alignment horizontal="center" vertical="center"/>
    </xf>
    <xf numFmtId="2" fontId="0" fillId="0" borderId="0" xfId="0" applyNumberFormat="1"/>
    <xf numFmtId="2" fontId="30" fillId="5" borderId="52" xfId="0" applyNumberFormat="1" applyFont="1" applyFill="1" applyBorder="1" applyAlignment="1">
      <alignment horizontal="center" vertical="center"/>
    </xf>
    <xf numFmtId="0" fontId="0" fillId="11" borderId="41" xfId="0" applyFill="1" applyBorder="1" applyAlignment="1">
      <alignment horizontal="center" vertical="center"/>
    </xf>
    <xf numFmtId="0" fontId="4" fillId="11" borderId="56" xfId="0" applyFont="1" applyFill="1" applyBorder="1" applyAlignment="1">
      <alignment horizontal="center" vertical="center"/>
    </xf>
    <xf numFmtId="0" fontId="4" fillId="11" borderId="51" xfId="0" applyFont="1" applyFill="1" applyBorder="1" applyAlignment="1">
      <alignment horizontal="center" vertical="center"/>
    </xf>
    <xf numFmtId="0" fontId="4" fillId="2" borderId="78" xfId="0" applyFont="1" applyFill="1" applyBorder="1" applyAlignment="1">
      <alignment horizontal="center" vertical="center"/>
    </xf>
    <xf numFmtId="0" fontId="4" fillId="2" borderId="146" xfId="0" applyFont="1" applyFill="1" applyBorder="1" applyAlignment="1">
      <alignment horizontal="center" vertical="center"/>
    </xf>
    <xf numFmtId="0" fontId="4" fillId="5" borderId="0" xfId="0" applyFont="1" applyFill="1" applyAlignment="1">
      <alignment horizontal="center"/>
    </xf>
    <xf numFmtId="0" fontId="4" fillId="9" borderId="0" xfId="0" applyFont="1" applyFill="1" applyAlignment="1">
      <alignment horizontal="center"/>
    </xf>
    <xf numFmtId="0" fontId="110" fillId="15" borderId="57" xfId="0" applyFont="1" applyFill="1" applyBorder="1" applyAlignment="1">
      <alignment horizontal="center" vertical="center"/>
    </xf>
    <xf numFmtId="0" fontId="110" fillId="15" borderId="130" xfId="0" applyFont="1" applyFill="1" applyBorder="1" applyAlignment="1">
      <alignment horizontal="center" vertical="center"/>
    </xf>
    <xf numFmtId="0" fontId="4" fillId="16" borderId="126" xfId="0" applyFont="1" applyFill="1" applyBorder="1" applyAlignment="1">
      <alignment horizontal="center" vertical="center"/>
    </xf>
    <xf numFmtId="0" fontId="4" fillId="16" borderId="127" xfId="0" applyFont="1" applyFill="1" applyBorder="1" applyAlignment="1">
      <alignment horizontal="center" vertical="center"/>
    </xf>
    <xf numFmtId="0" fontId="4" fillId="15" borderId="0" xfId="0" applyFont="1" applyFill="1" applyAlignment="1">
      <alignment horizontal="center"/>
    </xf>
    <xf numFmtId="0" fontId="39" fillId="0" borderId="71" xfId="0" applyFont="1" applyBorder="1"/>
    <xf numFmtId="0" fontId="49" fillId="8" borderId="0" xfId="2" applyFont="1" applyFill="1" applyAlignment="1">
      <alignment vertical="center"/>
    </xf>
    <xf numFmtId="21" fontId="30" fillId="0" borderId="0" xfId="0" applyNumberFormat="1" applyFont="1"/>
    <xf numFmtId="0" fontId="103" fillId="0" borderId="0" xfId="0" applyFont="1" applyAlignment="1">
      <alignment horizontal="center" vertical="center"/>
    </xf>
    <xf numFmtId="0" fontId="114" fillId="0" borderId="14" xfId="0" applyFont="1" applyBorder="1"/>
    <xf numFmtId="0" fontId="115" fillId="0" borderId="14" xfId="0" applyFont="1" applyBorder="1" applyAlignment="1">
      <alignment vertical="center"/>
    </xf>
    <xf numFmtId="0" fontId="114" fillId="0" borderId="15" xfId="0" applyFont="1" applyBorder="1"/>
    <xf numFmtId="0" fontId="114" fillId="0" borderId="28" xfId="0" applyFont="1" applyBorder="1"/>
    <xf numFmtId="0" fontId="117" fillId="0" borderId="0" xfId="2" applyFont="1" applyAlignment="1">
      <alignment vertical="center"/>
    </xf>
    <xf numFmtId="0" fontId="119" fillId="0" borderId="0" xfId="0" applyFont="1" applyAlignment="1">
      <alignment vertical="center"/>
    </xf>
    <xf numFmtId="0" fontId="114" fillId="0" borderId="29" xfId="0" applyFont="1" applyBorder="1"/>
    <xf numFmtId="0" fontId="120" fillId="0" borderId="0" xfId="2" applyFont="1"/>
    <xf numFmtId="0" fontId="122" fillId="0" borderId="0" xfId="2" applyFont="1" applyAlignment="1">
      <alignment vertical="center"/>
    </xf>
    <xf numFmtId="0" fontId="123" fillId="0" borderId="0" xfId="2" applyFont="1" applyAlignment="1">
      <alignment horizontal="center" vertical="center"/>
    </xf>
    <xf numFmtId="0" fontId="114" fillId="0" borderId="0" xfId="0" applyFont="1"/>
    <xf numFmtId="0" fontId="116" fillId="0" borderId="61" xfId="2" applyFont="1" applyBorder="1" applyAlignment="1">
      <alignment horizontal="left" vertical="center"/>
    </xf>
    <xf numFmtId="0" fontId="126" fillId="0" borderId="62" xfId="2" applyFont="1" applyBorder="1" applyAlignment="1">
      <alignment horizontal="center"/>
    </xf>
    <xf numFmtId="0" fontId="126" fillId="0" borderId="62" xfId="0" applyFont="1" applyBorder="1" applyAlignment="1">
      <alignment horizontal="center"/>
    </xf>
    <xf numFmtId="0" fontId="125" fillId="0" borderId="0" xfId="2" applyFont="1"/>
    <xf numFmtId="0" fontId="126" fillId="0" borderId="0" xfId="2" applyFont="1" applyAlignment="1">
      <alignment horizontal="center" vertical="center"/>
    </xf>
    <xf numFmtId="0" fontId="116" fillId="0" borderId="0" xfId="2" applyFont="1" applyAlignment="1">
      <alignment horizontal="left" vertical="center"/>
    </xf>
    <xf numFmtId="0" fontId="126" fillId="0" borderId="0" xfId="2" applyFont="1"/>
    <xf numFmtId="0" fontId="126" fillId="0" borderId="0" xfId="0" applyFont="1"/>
    <xf numFmtId="0" fontId="116" fillId="0" borderId="61" xfId="0" applyFont="1" applyBorder="1" applyAlignment="1">
      <alignment horizontal="left" vertical="center"/>
    </xf>
    <xf numFmtId="0" fontId="114" fillId="0" borderId="63" xfId="0" applyFont="1" applyBorder="1"/>
    <xf numFmtId="0" fontId="114" fillId="0" borderId="64" xfId="0" applyFont="1" applyBorder="1"/>
    <xf numFmtId="0" fontId="114" fillId="0" borderId="65" xfId="0" applyFont="1" applyBorder="1"/>
    <xf numFmtId="0" fontId="114" fillId="0" borderId="71" xfId="0" applyFont="1" applyBorder="1"/>
    <xf numFmtId="0" fontId="114" fillId="8" borderId="14" xfId="0" applyFont="1" applyFill="1" applyBorder="1"/>
    <xf numFmtId="0" fontId="115" fillId="8" borderId="14" xfId="0" applyFont="1" applyFill="1" applyBorder="1" applyAlignment="1">
      <alignment horizontal="left" vertical="center"/>
    </xf>
    <xf numFmtId="0" fontId="114" fillId="8" borderId="15" xfId="0" applyFont="1" applyFill="1" applyBorder="1"/>
    <xf numFmtId="0" fontId="114" fillId="8" borderId="28" xfId="0" applyFont="1" applyFill="1" applyBorder="1"/>
    <xf numFmtId="0" fontId="117" fillId="8" borderId="0" xfId="2" applyFont="1" applyFill="1" applyAlignment="1">
      <alignment vertical="center"/>
    </xf>
    <xf numFmtId="0" fontId="119" fillId="8" borderId="0" xfId="0" applyFont="1" applyFill="1" applyAlignment="1">
      <alignment vertical="center"/>
    </xf>
    <xf numFmtId="0" fontId="114" fillId="8" borderId="29" xfId="0" applyFont="1" applyFill="1" applyBorder="1"/>
    <xf numFmtId="0" fontId="116" fillId="8" borderId="0" xfId="2" applyFont="1" applyFill="1" applyAlignment="1">
      <alignment vertical="center"/>
    </xf>
    <xf numFmtId="0" fontId="120" fillId="8" borderId="0" xfId="2" applyFont="1" applyFill="1"/>
    <xf numFmtId="0" fontId="114" fillId="8" borderId="0" xfId="0" applyFont="1" applyFill="1"/>
    <xf numFmtId="0" fontId="125" fillId="8" borderId="60" xfId="2" applyFont="1" applyFill="1" applyBorder="1"/>
    <xf numFmtId="0" fontId="126" fillId="8" borderId="62" xfId="2" applyFont="1" applyFill="1" applyBorder="1" applyAlignment="1">
      <alignment horizontal="center"/>
    </xf>
    <xf numFmtId="0" fontId="126" fillId="7" borderId="62" xfId="2" applyFont="1" applyFill="1" applyBorder="1" applyAlignment="1">
      <alignment horizontal="center"/>
    </xf>
    <xf numFmtId="0" fontId="125" fillId="8" borderId="0" xfId="2" applyFont="1" applyFill="1"/>
    <xf numFmtId="0" fontId="126" fillId="8" borderId="0" xfId="2" applyFont="1" applyFill="1" applyAlignment="1">
      <alignment horizontal="center" vertical="center"/>
    </xf>
    <xf numFmtId="0" fontId="126" fillId="8" borderId="0" xfId="2" applyFont="1" applyFill="1"/>
    <xf numFmtId="0" fontId="126" fillId="8" borderId="0" xfId="0" applyFont="1" applyFill="1"/>
    <xf numFmtId="0" fontId="125" fillId="8" borderId="60" xfId="0" applyFont="1" applyFill="1" applyBorder="1"/>
    <xf numFmtId="0" fontId="114" fillId="8" borderId="63" xfId="0" applyFont="1" applyFill="1" applyBorder="1"/>
    <xf numFmtId="0" fontId="114" fillId="8" borderId="64" xfId="0" applyFont="1" applyFill="1" applyBorder="1"/>
    <xf numFmtId="0" fontId="114" fillId="8" borderId="65" xfId="0" applyFont="1" applyFill="1" applyBorder="1"/>
    <xf numFmtId="0" fontId="125" fillId="9" borderId="60" xfId="2" applyFont="1" applyFill="1" applyBorder="1"/>
    <xf numFmtId="0" fontId="126" fillId="9" borderId="46" xfId="2" applyFont="1" applyFill="1" applyBorder="1" applyAlignment="1">
      <alignment horizontal="center" vertical="center"/>
    </xf>
    <xf numFmtId="0" fontId="125" fillId="9" borderId="60" xfId="0" applyFont="1" applyFill="1" applyBorder="1"/>
    <xf numFmtId="0" fontId="126" fillId="9" borderId="46" xfId="0" applyFont="1" applyFill="1" applyBorder="1" applyAlignment="1">
      <alignment horizontal="center" vertical="center"/>
    </xf>
    <xf numFmtId="0" fontId="31" fillId="11" borderId="24" xfId="0" applyFont="1" applyFill="1" applyBorder="1" applyAlignment="1">
      <alignment horizontal="center" vertical="center"/>
    </xf>
    <xf numFmtId="3" fontId="13" fillId="11" borderId="25" xfId="0" applyNumberFormat="1" applyFont="1" applyFill="1" applyBorder="1" applyAlignment="1">
      <alignment horizontal="center" vertical="center"/>
    </xf>
    <xf numFmtId="0" fontId="93" fillId="11" borderId="25" xfId="0" applyFont="1" applyFill="1" applyBorder="1" applyAlignment="1">
      <alignment horizontal="center" vertical="center"/>
    </xf>
    <xf numFmtId="0" fontId="13" fillId="11" borderId="37" xfId="0" applyFont="1" applyFill="1" applyBorder="1" applyAlignment="1">
      <alignment horizontal="center" vertical="center"/>
    </xf>
    <xf numFmtId="0" fontId="26" fillId="11" borderId="38" xfId="0" applyFont="1" applyFill="1" applyBorder="1" applyAlignment="1">
      <alignment horizontal="center" vertical="center"/>
    </xf>
    <xf numFmtId="0" fontId="107" fillId="11" borderId="38" xfId="0" applyFont="1" applyFill="1" applyBorder="1" applyAlignment="1">
      <alignment horizontal="center" vertical="center"/>
    </xf>
    <xf numFmtId="0" fontId="89" fillId="11" borderId="25" xfId="0" applyFont="1" applyFill="1" applyBorder="1" applyAlignment="1">
      <alignment horizontal="center" vertical="center"/>
    </xf>
    <xf numFmtId="0" fontId="108" fillId="11" borderId="38" xfId="0" applyFont="1" applyFill="1" applyBorder="1" applyAlignment="1">
      <alignment horizontal="center" vertical="center"/>
    </xf>
    <xf numFmtId="0" fontId="63" fillId="11" borderId="25" xfId="0" applyFont="1" applyFill="1" applyBorder="1" applyAlignment="1">
      <alignment horizontal="center" vertical="center"/>
    </xf>
    <xf numFmtId="0" fontId="106" fillId="11" borderId="38" xfId="0" applyFont="1" applyFill="1" applyBorder="1" applyAlignment="1">
      <alignment horizontal="center" vertical="center"/>
    </xf>
    <xf numFmtId="0" fontId="13" fillId="11" borderId="25" xfId="0" applyFont="1" applyFill="1" applyBorder="1" applyAlignment="1">
      <alignment horizontal="center" vertical="center"/>
    </xf>
    <xf numFmtId="0" fontId="32" fillId="11" borderId="38" xfId="0" applyFont="1" applyFill="1" applyBorder="1" applyAlignment="1">
      <alignment horizontal="center" vertical="center"/>
    </xf>
    <xf numFmtId="0" fontId="14" fillId="9" borderId="38" xfId="0" applyFont="1" applyFill="1" applyBorder="1" applyAlignment="1">
      <alignment horizontal="center" wrapText="1"/>
    </xf>
    <xf numFmtId="0" fontId="14" fillId="9" borderId="12" xfId="0" applyFont="1" applyFill="1" applyBorder="1" applyAlignment="1">
      <alignment horizontal="center" wrapText="1"/>
    </xf>
    <xf numFmtId="20" fontId="23" fillId="9" borderId="26" xfId="0" applyNumberFormat="1" applyFont="1" applyFill="1" applyBorder="1" applyAlignment="1">
      <alignment horizontal="left"/>
    </xf>
    <xf numFmtId="0" fontId="15" fillId="9" borderId="0" xfId="0" applyFont="1" applyFill="1" applyAlignment="1">
      <alignment horizontal="center" vertical="center"/>
    </xf>
    <xf numFmtId="0" fontId="0" fillId="9" borderId="0" xfId="0" applyFill="1"/>
    <xf numFmtId="0" fontId="13" fillId="9" borderId="0" xfId="0" applyFont="1" applyFill="1" applyAlignment="1">
      <alignment horizontal="center" vertical="center"/>
    </xf>
    <xf numFmtId="0" fontId="19" fillId="9" borderId="0" xfId="0" applyFont="1" applyFill="1" applyAlignment="1">
      <alignment horizontal="center" wrapText="1"/>
    </xf>
    <xf numFmtId="0" fontId="11" fillId="9" borderId="0" xfId="0" applyFont="1" applyFill="1" applyAlignment="1">
      <alignment horizontal="center" vertical="center"/>
    </xf>
    <xf numFmtId="164" fontId="23" fillId="9" borderId="26" xfId="0" applyNumberFormat="1" applyFont="1" applyFill="1" applyBorder="1" applyAlignment="1">
      <alignment horizontal="left"/>
    </xf>
    <xf numFmtId="0" fontId="111" fillId="9" borderId="25" xfId="0" applyFont="1" applyFill="1" applyBorder="1" applyAlignment="1">
      <alignment horizontal="center"/>
    </xf>
    <xf numFmtId="0" fontId="112" fillId="9" borderId="26" xfId="0" applyFont="1" applyFill="1" applyBorder="1" applyAlignment="1">
      <alignment horizontal="center"/>
    </xf>
    <xf numFmtId="0" fontId="112" fillId="9" borderId="25" xfId="0" applyFont="1" applyFill="1" applyBorder="1" applyAlignment="1">
      <alignment horizontal="center"/>
    </xf>
    <xf numFmtId="0" fontId="80" fillId="9" borderId="26" xfId="0" applyFont="1" applyFill="1" applyBorder="1" applyAlignment="1">
      <alignment horizontal="center"/>
    </xf>
    <xf numFmtId="0" fontId="80" fillId="9" borderId="25" xfId="0" applyFont="1" applyFill="1" applyBorder="1" applyAlignment="1">
      <alignment horizontal="center"/>
    </xf>
    <xf numFmtId="0" fontId="111" fillId="9" borderId="26" xfId="0" applyFont="1" applyFill="1" applyBorder="1" applyAlignment="1">
      <alignment horizontal="center"/>
    </xf>
    <xf numFmtId="0" fontId="128" fillId="7" borderId="24" xfId="0" applyFont="1" applyFill="1" applyBorder="1" applyAlignment="1">
      <alignment horizontal="center" vertical="center"/>
    </xf>
    <xf numFmtId="0" fontId="129" fillId="7" borderId="24" xfId="0" applyFont="1" applyFill="1" applyBorder="1" applyAlignment="1">
      <alignment horizontal="center" vertical="center"/>
    </xf>
    <xf numFmtId="3" fontId="128" fillId="7" borderId="25" xfId="0" applyNumberFormat="1" applyFont="1" applyFill="1" applyBorder="1" applyAlignment="1">
      <alignment horizontal="center" vertical="center"/>
    </xf>
    <xf numFmtId="0" fontId="119" fillId="9" borderId="25" xfId="0" applyFont="1" applyFill="1" applyBorder="1" applyAlignment="1">
      <alignment horizontal="center"/>
    </xf>
    <xf numFmtId="0" fontId="119" fillId="9" borderId="26" xfId="0" applyFont="1" applyFill="1" applyBorder="1" applyAlignment="1">
      <alignment horizontal="center"/>
    </xf>
    <xf numFmtId="0" fontId="129" fillId="7" borderId="37" xfId="0" applyFont="1" applyFill="1" applyBorder="1" applyAlignment="1">
      <alignment horizontal="center" vertical="center"/>
    </xf>
    <xf numFmtId="0" fontId="128" fillId="7" borderId="37" xfId="0" applyFont="1" applyFill="1" applyBorder="1" applyAlignment="1">
      <alignment horizontal="center" vertical="center"/>
    </xf>
    <xf numFmtId="0" fontId="132" fillId="7" borderId="38" xfId="0" applyFont="1" applyFill="1" applyBorder="1" applyAlignment="1">
      <alignment horizontal="center" vertical="center"/>
    </xf>
    <xf numFmtId="0" fontId="126" fillId="9" borderId="38" xfId="0" applyFont="1" applyFill="1" applyBorder="1" applyAlignment="1">
      <alignment horizontal="center" wrapText="1"/>
    </xf>
    <xf numFmtId="0" fontId="126" fillId="9" borderId="12" xfId="0" applyFont="1" applyFill="1" applyBorder="1" applyAlignment="1">
      <alignment horizontal="center" wrapText="1"/>
    </xf>
    <xf numFmtId="0" fontId="124" fillId="9" borderId="0" xfId="2" applyFont="1" applyFill="1" applyAlignment="1">
      <alignment vertical="center"/>
    </xf>
    <xf numFmtId="3" fontId="13" fillId="0" borderId="85" xfId="0" applyNumberFormat="1" applyFont="1" applyBorder="1" applyAlignment="1">
      <alignment horizontal="center" vertical="center"/>
    </xf>
    <xf numFmtId="0" fontId="26" fillId="0" borderId="90" xfId="0" applyFont="1" applyBorder="1" applyAlignment="1">
      <alignment horizontal="center" vertical="center"/>
    </xf>
    <xf numFmtId="0" fontId="17" fillId="15" borderId="25" xfId="0" applyFont="1" applyFill="1" applyBorder="1" applyAlignment="1">
      <alignment horizontal="center"/>
    </xf>
    <xf numFmtId="0" fontId="17" fillId="15" borderId="26" xfId="0" applyFont="1" applyFill="1" applyBorder="1" applyAlignment="1">
      <alignment horizontal="center"/>
    </xf>
    <xf numFmtId="3" fontId="63" fillId="0" borderId="85" xfId="0" applyNumberFormat="1" applyFont="1" applyBorder="1" applyAlignment="1">
      <alignment horizontal="center" vertical="center"/>
    </xf>
    <xf numFmtId="0" fontId="64" fillId="0" borderId="90" xfId="0" applyFont="1" applyBorder="1" applyAlignment="1">
      <alignment horizontal="center" vertical="center"/>
    </xf>
    <xf numFmtId="0" fontId="111" fillId="15" borderId="25" xfId="0" applyFont="1" applyFill="1" applyBorder="1" applyAlignment="1">
      <alignment horizontal="center"/>
    </xf>
    <xf numFmtId="0" fontId="112" fillId="15" borderId="26" xfId="0" applyFont="1" applyFill="1" applyBorder="1" applyAlignment="1">
      <alignment horizontal="center"/>
    </xf>
    <xf numFmtId="0" fontId="126" fillId="15" borderId="38" xfId="0" applyFont="1" applyFill="1" applyBorder="1" applyAlignment="1">
      <alignment horizontal="center" wrapText="1"/>
    </xf>
    <xf numFmtId="0" fontId="126" fillId="15" borderId="12" xfId="0" applyFont="1" applyFill="1" applyBorder="1" applyAlignment="1">
      <alignment horizontal="center" wrapText="1"/>
    </xf>
    <xf numFmtId="0" fontId="112" fillId="15" borderId="25" xfId="0" applyFont="1" applyFill="1" applyBorder="1" applyAlignment="1">
      <alignment horizontal="center"/>
    </xf>
    <xf numFmtId="0" fontId="80" fillId="15" borderId="26" xfId="0" applyFont="1" applyFill="1" applyBorder="1" applyAlignment="1">
      <alignment horizontal="center"/>
    </xf>
    <xf numFmtId="0" fontId="80" fillId="15" borderId="25" xfId="0" applyFont="1" applyFill="1" applyBorder="1" applyAlignment="1">
      <alignment horizontal="center"/>
    </xf>
    <xf numFmtId="0" fontId="111" fillId="15" borderId="26" xfId="0" applyFont="1" applyFill="1" applyBorder="1" applyAlignment="1">
      <alignment horizontal="center"/>
    </xf>
    <xf numFmtId="0" fontId="137" fillId="15" borderId="38" xfId="0" applyFont="1" applyFill="1" applyBorder="1" applyAlignment="1">
      <alignment horizontal="center" wrapText="1"/>
    </xf>
    <xf numFmtId="0" fontId="137" fillId="15" borderId="12" xfId="0" applyFont="1" applyFill="1" applyBorder="1" applyAlignment="1">
      <alignment horizontal="center" wrapText="1"/>
    </xf>
    <xf numFmtId="3" fontId="89" fillId="0" borderId="85" xfId="0" applyNumberFormat="1" applyFont="1" applyBorder="1" applyAlignment="1">
      <alignment horizontal="center" vertical="center"/>
    </xf>
    <xf numFmtId="0" fontId="88" fillId="0" borderId="90" xfId="0" applyFont="1" applyBorder="1" applyAlignment="1">
      <alignment horizontal="center" vertical="center"/>
    </xf>
    <xf numFmtId="0" fontId="19" fillId="15" borderId="20" xfId="0" applyFont="1" applyFill="1" applyBorder="1"/>
    <xf numFmtId="0" fontId="19" fillId="15" borderId="18" xfId="0" applyFont="1" applyFill="1" applyBorder="1"/>
    <xf numFmtId="0" fontId="19" fillId="15" borderId="17" xfId="0" applyFont="1" applyFill="1" applyBorder="1"/>
    <xf numFmtId="0" fontId="19" fillId="15" borderId="75" xfId="0" applyFont="1" applyFill="1" applyBorder="1"/>
    <xf numFmtId="0" fontId="19" fillId="15" borderId="0" xfId="0" applyFont="1" applyFill="1"/>
    <xf numFmtId="0" fontId="19" fillId="15" borderId="73" xfId="0" applyFont="1" applyFill="1" applyBorder="1"/>
    <xf numFmtId="0" fontId="19" fillId="15" borderId="34" xfId="0" applyFont="1" applyFill="1" applyBorder="1"/>
    <xf numFmtId="0" fontId="19" fillId="15" borderId="32" xfId="0" applyFont="1" applyFill="1" applyBorder="1"/>
    <xf numFmtId="0" fontId="19" fillId="15" borderId="31" xfId="0" applyFont="1" applyFill="1" applyBorder="1"/>
    <xf numFmtId="0" fontId="4" fillId="15" borderId="0" xfId="0" applyFont="1" applyFill="1"/>
    <xf numFmtId="0" fontId="69" fillId="15" borderId="14" xfId="0" applyFont="1" applyFill="1" applyBorder="1"/>
    <xf numFmtId="0" fontId="66" fillId="15" borderId="14" xfId="0" applyFont="1" applyFill="1" applyBorder="1"/>
    <xf numFmtId="0" fontId="66" fillId="15" borderId="15" xfId="0" applyFont="1" applyFill="1" applyBorder="1"/>
    <xf numFmtId="0" fontId="139" fillId="8" borderId="14" xfId="0" applyFont="1" applyFill="1" applyBorder="1"/>
    <xf numFmtId="0" fontId="141" fillId="8" borderId="14" xfId="0" applyFont="1" applyFill="1" applyBorder="1" applyAlignment="1">
      <alignment horizontal="left" vertical="center"/>
    </xf>
    <xf numFmtId="0" fontId="139" fillId="8" borderId="15" xfId="0" applyFont="1" applyFill="1" applyBorder="1"/>
    <xf numFmtId="0" fontId="139" fillId="8" borderId="28" xfId="0" applyFont="1" applyFill="1" applyBorder="1"/>
    <xf numFmtId="0" fontId="142" fillId="8" borderId="0" xfId="2" applyFont="1" applyFill="1" applyAlignment="1">
      <alignment vertical="center"/>
    </xf>
    <xf numFmtId="0" fontId="112" fillId="8" borderId="0" xfId="0" applyFont="1" applyFill="1" applyAlignment="1">
      <alignment vertical="center"/>
    </xf>
    <xf numFmtId="0" fontId="139" fillId="8" borderId="29" xfId="0" applyFont="1" applyFill="1" applyBorder="1"/>
    <xf numFmtId="0" fontId="140" fillId="8" borderId="0" xfId="2" applyFont="1" applyFill="1" applyAlignment="1">
      <alignment vertical="center"/>
    </xf>
    <xf numFmtId="0" fontId="144" fillId="8" borderId="0" xfId="2" applyFont="1" applyFill="1"/>
    <xf numFmtId="0" fontId="139" fillId="8" borderId="0" xfId="0" applyFont="1" applyFill="1"/>
    <xf numFmtId="0" fontId="136" fillId="8" borderId="60" xfId="2" applyFont="1" applyFill="1" applyBorder="1"/>
    <xf numFmtId="0" fontId="137" fillId="8" borderId="62" xfId="2" applyFont="1" applyFill="1" applyBorder="1" applyAlignment="1">
      <alignment horizontal="center"/>
    </xf>
    <xf numFmtId="0" fontId="137" fillId="7" borderId="62" xfId="2" applyFont="1" applyFill="1" applyBorder="1" applyAlignment="1">
      <alignment horizontal="center"/>
    </xf>
    <xf numFmtId="0" fontId="136" fillId="8" borderId="0" xfId="2" applyFont="1" applyFill="1"/>
    <xf numFmtId="0" fontId="137" fillId="8" borderId="0" xfId="2" applyFont="1" applyFill="1" applyAlignment="1">
      <alignment horizontal="center" vertical="center"/>
    </xf>
    <xf numFmtId="0" fontId="140" fillId="8" borderId="0" xfId="2" applyFont="1" applyFill="1" applyAlignment="1">
      <alignment horizontal="left" vertical="center"/>
    </xf>
    <xf numFmtId="0" fontId="137" fillId="8" borderId="0" xfId="2" applyFont="1" applyFill="1"/>
    <xf numFmtId="0" fontId="137" fillId="8" borderId="0" xfId="0" applyFont="1" applyFill="1"/>
    <xf numFmtId="0" fontId="136" fillId="8" borderId="60" xfId="0" applyFont="1" applyFill="1" applyBorder="1"/>
    <xf numFmtId="0" fontId="139" fillId="8" borderId="63" xfId="0" applyFont="1" applyFill="1" applyBorder="1"/>
    <xf numFmtId="0" fontId="139" fillId="8" borderId="64" xfId="0" applyFont="1" applyFill="1" applyBorder="1"/>
    <xf numFmtId="0" fontId="139" fillId="8" borderId="65" xfId="0" applyFont="1" applyFill="1" applyBorder="1"/>
    <xf numFmtId="0" fontId="146" fillId="15" borderId="0" xfId="2" applyFont="1" applyFill="1" applyAlignment="1">
      <alignment vertical="center"/>
    </xf>
    <xf numFmtId="0" fontId="4" fillId="16" borderId="125" xfId="0" applyFont="1" applyFill="1" applyBorder="1" applyAlignment="1">
      <alignment horizontal="center" vertical="center"/>
    </xf>
    <xf numFmtId="0" fontId="116" fillId="8" borderId="0" xfId="2" applyFont="1" applyFill="1" applyAlignment="1">
      <alignment horizontal="left" vertical="center"/>
    </xf>
    <xf numFmtId="0" fontId="0" fillId="8" borderId="145" xfId="0" applyFill="1" applyBorder="1" applyAlignment="1">
      <alignment horizontal="center" vertical="center"/>
    </xf>
    <xf numFmtId="0" fontId="0" fillId="8" borderId="146" xfId="0" applyFill="1" applyBorder="1" applyAlignment="1">
      <alignment horizontal="center" vertical="center"/>
    </xf>
    <xf numFmtId="0" fontId="0" fillId="8" borderId="119" xfId="0" applyFill="1" applyBorder="1" applyAlignment="1">
      <alignment horizontal="center" vertical="center"/>
    </xf>
    <xf numFmtId="0" fontId="0" fillId="8" borderId="120" xfId="0" applyFill="1" applyBorder="1" applyAlignment="1">
      <alignment horizontal="center" vertical="center"/>
    </xf>
    <xf numFmtId="0" fontId="0" fillId="8" borderId="0" xfId="0" applyFill="1" applyAlignment="1">
      <alignment horizontal="center"/>
    </xf>
    <xf numFmtId="0" fontId="0" fillId="25" borderId="0" xfId="0" applyFill="1"/>
    <xf numFmtId="0" fontId="74" fillId="15" borderId="86" xfId="0" applyFont="1" applyFill="1" applyBorder="1" applyAlignment="1">
      <alignment horizontal="center"/>
    </xf>
    <xf numFmtId="0" fontId="74" fillId="15" borderId="88" xfId="0" applyFont="1" applyFill="1" applyBorder="1" applyAlignment="1">
      <alignment horizontal="center"/>
    </xf>
    <xf numFmtId="0" fontId="111" fillId="15" borderId="86" xfId="0" applyFont="1" applyFill="1" applyBorder="1" applyAlignment="1">
      <alignment horizontal="center"/>
    </xf>
    <xf numFmtId="0" fontId="111" fillId="15" borderId="88" xfId="0" applyFont="1" applyFill="1" applyBorder="1" applyAlignment="1">
      <alignment horizontal="center"/>
    </xf>
    <xf numFmtId="0" fontId="80" fillId="15" borderId="86" xfId="0" applyFont="1" applyFill="1" applyBorder="1" applyAlignment="1">
      <alignment horizontal="center"/>
    </xf>
    <xf numFmtId="0" fontId="80" fillId="15" borderId="88" xfId="0" applyFont="1" applyFill="1" applyBorder="1" applyAlignment="1">
      <alignment horizontal="center"/>
    </xf>
    <xf numFmtId="0" fontId="116" fillId="8" borderId="0" xfId="2" applyFont="1" applyFill="1" applyAlignment="1">
      <alignment horizontal="right" vertical="center"/>
    </xf>
    <xf numFmtId="0" fontId="118" fillId="8" borderId="0" xfId="2" applyFont="1" applyFill="1" applyAlignment="1">
      <alignment horizontal="right" vertical="center"/>
    </xf>
    <xf numFmtId="0" fontId="126" fillId="7" borderId="46" xfId="2" applyFont="1" applyFill="1" applyBorder="1" applyAlignment="1">
      <alignment horizontal="center" vertical="center"/>
    </xf>
    <xf numFmtId="0" fontId="126" fillId="7" borderId="61" xfId="2" applyFont="1" applyFill="1" applyBorder="1" applyAlignment="1">
      <alignment horizontal="center" vertical="center"/>
    </xf>
    <xf numFmtId="0" fontId="126" fillId="8" borderId="46" xfId="0" applyFont="1" applyFill="1" applyBorder="1" applyAlignment="1">
      <alignment horizontal="center" vertical="center"/>
    </xf>
    <xf numFmtId="0" fontId="126" fillId="7" borderId="46" xfId="0" applyFont="1" applyFill="1" applyBorder="1" applyAlignment="1">
      <alignment horizontal="center" vertical="center"/>
    </xf>
    <xf numFmtId="0" fontId="126" fillId="7" borderId="61" xfId="0" applyFont="1" applyFill="1" applyBorder="1" applyAlignment="1">
      <alignment horizontal="center" vertical="center"/>
    </xf>
    <xf numFmtId="0" fontId="116" fillId="8" borderId="14" xfId="2" applyFont="1" applyFill="1" applyBorder="1" applyAlignment="1">
      <alignment horizontal="left"/>
    </xf>
    <xf numFmtId="0" fontId="116" fillId="8" borderId="0" xfId="2" applyFont="1" applyFill="1" applyAlignment="1">
      <alignment horizontal="left"/>
    </xf>
    <xf numFmtId="0" fontId="115" fillId="8" borderId="14" xfId="0" applyFont="1" applyFill="1" applyBorder="1" applyAlignment="1">
      <alignment horizontal="right" vertical="center"/>
    </xf>
    <xf numFmtId="0" fontId="121" fillId="8" borderId="0" xfId="2" applyFont="1" applyFill="1" applyAlignment="1">
      <alignment horizontal="center" vertical="center"/>
    </xf>
    <xf numFmtId="164" fontId="113" fillId="9" borderId="13" xfId="0" applyNumberFormat="1" applyFont="1" applyFill="1" applyBorder="1" applyAlignment="1">
      <alignment horizontal="center"/>
    </xf>
    <xf numFmtId="0" fontId="113" fillId="9" borderId="14" xfId="0" applyFont="1" applyFill="1" applyBorder="1" applyAlignment="1">
      <alignment horizontal="center"/>
    </xf>
    <xf numFmtId="0" fontId="116" fillId="8" borderId="0" xfId="2" applyFont="1" applyFill="1" applyAlignment="1">
      <alignment horizontal="left" vertical="center"/>
    </xf>
    <xf numFmtId="0" fontId="115" fillId="0" borderId="14" xfId="0" applyFont="1" applyBorder="1" applyAlignment="1">
      <alignment horizontal="center" vertical="center"/>
    </xf>
    <xf numFmtId="0" fontId="116" fillId="0" borderId="0" xfId="2" applyFont="1" applyAlignment="1">
      <alignment horizontal="center" vertical="center"/>
    </xf>
    <xf numFmtId="0" fontId="124" fillId="0" borderId="0" xfId="2" applyFont="1" applyAlignment="1">
      <alignment horizontal="left" vertical="center"/>
    </xf>
    <xf numFmtId="0" fontId="126" fillId="8" borderId="46" xfId="2" applyFont="1" applyFill="1" applyBorder="1" applyAlignment="1">
      <alignment horizontal="center" vertical="center"/>
    </xf>
    <xf numFmtId="0" fontId="27" fillId="11" borderId="24" xfId="0" applyFont="1" applyFill="1" applyBorder="1" applyAlignment="1">
      <alignment horizontal="center" vertical="center"/>
    </xf>
    <xf numFmtId="0" fontId="27" fillId="11" borderId="37" xfId="0" applyFont="1" applyFill="1" applyBorder="1" applyAlignment="1">
      <alignment horizontal="center" vertical="center"/>
    </xf>
    <xf numFmtId="164" fontId="13" fillId="11" borderId="24" xfId="0" applyNumberFormat="1" applyFont="1" applyFill="1" applyBorder="1" applyAlignment="1">
      <alignment horizontal="center" vertical="center"/>
    </xf>
    <xf numFmtId="164" fontId="13" fillId="11" borderId="37" xfId="0" applyNumberFormat="1" applyFont="1" applyFill="1" applyBorder="1" applyAlignment="1">
      <alignment horizontal="center" vertical="center"/>
    </xf>
    <xf numFmtId="0" fontId="11" fillId="9" borderId="26" xfId="0" applyFont="1" applyFill="1" applyBorder="1" applyAlignment="1">
      <alignment horizontal="center" vertical="center"/>
    </xf>
    <xf numFmtId="0" fontId="11" fillId="9" borderId="12" xfId="0" applyFont="1" applyFill="1" applyBorder="1" applyAlignment="1">
      <alignment horizontal="center" vertical="center"/>
    </xf>
    <xf numFmtId="0" fontId="15" fillId="0" borderId="25" xfId="0" applyFont="1" applyBorder="1" applyAlignment="1">
      <alignment horizontal="center" vertical="center"/>
    </xf>
    <xf numFmtId="0" fontId="15" fillId="0" borderId="38" xfId="0" applyFont="1" applyBorder="1" applyAlignment="1">
      <alignment horizontal="center" vertical="center"/>
    </xf>
    <xf numFmtId="0" fontId="15" fillId="0" borderId="26" xfId="0" applyFont="1" applyBorder="1" applyAlignment="1">
      <alignment horizontal="center" vertical="center"/>
    </xf>
    <xf numFmtId="0" fontId="15" fillId="0" borderId="12" xfId="0" applyFont="1" applyBorder="1" applyAlignment="1">
      <alignment horizontal="center" vertical="center"/>
    </xf>
    <xf numFmtId="0" fontId="15" fillId="0" borderId="27" xfId="0" applyFont="1" applyBorder="1" applyAlignment="1">
      <alignment horizontal="center" vertical="center"/>
    </xf>
    <xf numFmtId="0" fontId="15" fillId="0" borderId="39" xfId="0" applyFont="1" applyBorder="1" applyAlignment="1">
      <alignment horizontal="center" vertical="center"/>
    </xf>
    <xf numFmtId="0" fontId="121" fillId="0" borderId="0" xfId="2" applyFont="1" applyAlignment="1">
      <alignment horizontal="center" vertical="center"/>
    </xf>
    <xf numFmtId="0" fontId="118" fillId="0" borderId="0" xfId="2" applyFont="1" applyAlignment="1">
      <alignment horizontal="right" vertical="center"/>
    </xf>
    <xf numFmtId="0" fontId="116" fillId="0" borderId="0" xfId="2" applyFont="1" applyAlignment="1">
      <alignment horizontal="left" vertical="center"/>
    </xf>
    <xf numFmtId="0" fontId="117" fillId="9" borderId="0" xfId="0" applyFont="1" applyFill="1" applyAlignment="1">
      <alignment horizontal="center" vertical="center"/>
    </xf>
    <xf numFmtId="0" fontId="116" fillId="9" borderId="0" xfId="0" applyFont="1" applyFill="1" applyAlignment="1">
      <alignment horizontal="center" vertical="center"/>
    </xf>
    <xf numFmtId="0" fontId="117" fillId="8" borderId="0" xfId="0" applyFont="1" applyFill="1" applyAlignment="1">
      <alignment horizontal="center" vertical="center"/>
    </xf>
    <xf numFmtId="0" fontId="116" fillId="8" borderId="0" xfId="0" applyFont="1" applyFill="1" applyAlignment="1">
      <alignment horizontal="center" vertical="center"/>
    </xf>
    <xf numFmtId="20" fontId="128" fillId="7" borderId="24" xfId="0" applyNumberFormat="1" applyFont="1" applyFill="1" applyBorder="1" applyAlignment="1">
      <alignment horizontal="center" vertical="center"/>
    </xf>
    <xf numFmtId="0" fontId="128" fillId="7" borderId="37" xfId="0" applyFont="1" applyFill="1" applyBorder="1" applyAlignment="1">
      <alignment horizontal="center" vertical="center"/>
    </xf>
    <xf numFmtId="0" fontId="130" fillId="7" borderId="24" xfId="0" applyFont="1" applyFill="1" applyBorder="1" applyAlignment="1">
      <alignment horizontal="center" vertical="center"/>
    </xf>
    <xf numFmtId="0" fontId="130" fillId="7" borderId="37" xfId="0" applyFont="1" applyFill="1" applyBorder="1" applyAlignment="1">
      <alignment horizontal="center" vertical="center"/>
    </xf>
    <xf numFmtId="0" fontId="125" fillId="9" borderId="26" xfId="0" applyFont="1" applyFill="1" applyBorder="1" applyAlignment="1">
      <alignment horizontal="center" vertical="center"/>
    </xf>
    <xf numFmtId="0" fontId="125" fillId="9" borderId="12" xfId="0" applyFont="1" applyFill="1" applyBorder="1" applyAlignment="1">
      <alignment horizontal="center" vertical="center"/>
    </xf>
    <xf numFmtId="0" fontId="131" fillId="0" borderId="25" xfId="0" applyFont="1" applyBorder="1" applyAlignment="1">
      <alignment horizontal="center" vertical="center"/>
    </xf>
    <xf numFmtId="0" fontId="131" fillId="0" borderId="38" xfId="0" applyFont="1" applyBorder="1" applyAlignment="1">
      <alignment horizontal="center" vertical="center"/>
    </xf>
    <xf numFmtId="0" fontId="131" fillId="0" borderId="26" xfId="0" applyFont="1" applyBorder="1" applyAlignment="1">
      <alignment horizontal="center" vertical="center"/>
    </xf>
    <xf numFmtId="0" fontId="131" fillId="0" borderId="12" xfId="0" applyFont="1" applyBorder="1" applyAlignment="1">
      <alignment horizontal="center" vertical="center"/>
    </xf>
    <xf numFmtId="0" fontId="131" fillId="0" borderId="27" xfId="0" applyFont="1" applyBorder="1" applyAlignment="1">
      <alignment horizontal="center" vertical="center"/>
    </xf>
    <xf numFmtId="0" fontId="131" fillId="0" borderId="39" xfId="0" applyFont="1" applyBorder="1" applyAlignment="1">
      <alignment horizontal="center" vertical="center"/>
    </xf>
    <xf numFmtId="0" fontId="113" fillId="0" borderId="143" xfId="0" applyFont="1" applyBorder="1" applyAlignment="1">
      <alignment horizontal="center" vertical="center"/>
    </xf>
    <xf numFmtId="0" fontId="113" fillId="0" borderId="0" xfId="0" applyFont="1" applyAlignment="1">
      <alignment horizontal="center" vertical="center"/>
    </xf>
    <xf numFmtId="0" fontId="23" fillId="9" borderId="26" xfId="0" applyFont="1" applyFill="1" applyBorder="1" applyAlignment="1">
      <alignment horizontal="center"/>
    </xf>
    <xf numFmtId="0" fontId="29" fillId="8" borderId="50" xfId="0" applyFont="1" applyFill="1" applyBorder="1" applyAlignment="1">
      <alignment horizontal="center" vertical="center" wrapText="1"/>
    </xf>
    <xf numFmtId="0" fontId="29" fillId="8" borderId="66" xfId="0" applyFont="1" applyFill="1" applyBorder="1" applyAlignment="1">
      <alignment horizontal="center" vertical="center" wrapText="1"/>
    </xf>
    <xf numFmtId="0" fontId="51" fillId="8" borderId="51" xfId="0" applyFont="1" applyFill="1" applyBorder="1" applyAlignment="1">
      <alignment horizontal="center" vertical="center" wrapText="1"/>
    </xf>
    <xf numFmtId="0" fontId="51" fillId="8" borderId="67" xfId="0" applyFont="1" applyFill="1" applyBorder="1" applyAlignment="1">
      <alignment horizontal="center" vertical="center" wrapText="1"/>
    </xf>
    <xf numFmtId="0" fontId="29" fillId="8" borderId="51" xfId="0" applyFont="1" applyFill="1" applyBorder="1" applyAlignment="1">
      <alignment horizontal="center" vertical="center" wrapText="1"/>
    </xf>
    <xf numFmtId="0" fontId="29" fillId="8" borderId="67" xfId="0" applyFont="1" applyFill="1" applyBorder="1" applyAlignment="1">
      <alignment horizontal="center" vertical="center" wrapText="1"/>
    </xf>
    <xf numFmtId="0" fontId="29" fillId="8" borderId="80" xfId="0" applyFont="1" applyFill="1" applyBorder="1" applyAlignment="1">
      <alignment horizontal="center" vertical="center" wrapText="1"/>
    </xf>
    <xf numFmtId="0" fontId="29" fillId="8" borderId="69" xfId="0" applyFont="1" applyFill="1" applyBorder="1" applyAlignment="1">
      <alignment horizontal="center" vertical="center" wrapText="1"/>
    </xf>
    <xf numFmtId="0" fontId="29" fillId="8" borderId="81" xfId="0" applyFont="1" applyFill="1" applyBorder="1" applyAlignment="1">
      <alignment horizontal="center" vertical="center" wrapText="1"/>
    </xf>
    <xf numFmtId="0" fontId="29" fillId="8" borderId="68" xfId="0" applyFont="1" applyFill="1" applyBorder="1" applyAlignment="1">
      <alignment horizontal="center" vertical="center" wrapText="1"/>
    </xf>
    <xf numFmtId="0" fontId="28" fillId="24" borderId="80" xfId="0" applyFont="1" applyFill="1" applyBorder="1" applyAlignment="1">
      <alignment horizontal="center" vertical="center" wrapText="1"/>
    </xf>
    <xf numFmtId="0" fontId="28" fillId="24" borderId="51" xfId="0" applyFont="1" applyFill="1" applyBorder="1" applyAlignment="1">
      <alignment horizontal="center" vertical="center" wrapText="1"/>
    </xf>
    <xf numFmtId="0" fontId="28" fillId="24" borderId="69" xfId="0" applyFont="1" applyFill="1" applyBorder="1" applyAlignment="1">
      <alignment horizontal="center" vertical="center" wrapText="1"/>
    </xf>
    <xf numFmtId="0" fontId="28" fillId="24" borderId="67" xfId="0" applyFont="1" applyFill="1" applyBorder="1" applyAlignment="1">
      <alignment horizontal="center" vertical="center" wrapText="1"/>
    </xf>
    <xf numFmtId="0" fontId="11" fillId="24" borderId="55" xfId="0" applyFont="1" applyFill="1" applyBorder="1" applyAlignment="1">
      <alignment horizontal="center" vertical="center" wrapText="1"/>
    </xf>
    <xf numFmtId="0" fontId="11" fillId="24" borderId="30" xfId="0" applyFont="1" applyFill="1" applyBorder="1" applyAlignment="1">
      <alignment horizontal="center" vertical="center" wrapText="1"/>
    </xf>
    <xf numFmtId="0" fontId="11" fillId="24" borderId="56" xfId="0" applyFont="1" applyFill="1" applyBorder="1" applyAlignment="1">
      <alignment horizontal="center" vertical="center" wrapText="1"/>
    </xf>
    <xf numFmtId="0" fontId="11" fillId="24" borderId="32" xfId="0" applyFont="1" applyFill="1" applyBorder="1" applyAlignment="1">
      <alignment horizontal="center" vertical="center" wrapText="1"/>
    </xf>
    <xf numFmtId="0" fontId="11" fillId="24" borderId="58" xfId="0" applyFont="1" applyFill="1" applyBorder="1" applyAlignment="1">
      <alignment horizontal="center" vertical="center" wrapText="1"/>
    </xf>
    <xf numFmtId="0" fontId="11" fillId="24" borderId="31" xfId="0" applyFont="1" applyFill="1" applyBorder="1" applyAlignment="1">
      <alignment horizontal="center" vertical="center" wrapText="1"/>
    </xf>
    <xf numFmtId="3" fontId="21" fillId="0" borderId="59" xfId="0" applyNumberFormat="1" applyFont="1" applyBorder="1" applyAlignment="1">
      <alignment horizontal="center" vertical="center"/>
    </xf>
    <xf numFmtId="3" fontId="21" fillId="0" borderId="36" xfId="0" applyNumberFormat="1" applyFont="1" applyBorder="1" applyAlignment="1">
      <alignment horizontal="center" vertical="center"/>
    </xf>
    <xf numFmtId="0" fontId="14" fillId="9" borderId="46" xfId="0" applyFont="1" applyFill="1" applyBorder="1" applyAlignment="1">
      <alignment horizontal="center" vertical="center" wrapText="1"/>
    </xf>
    <xf numFmtId="0" fontId="14" fillId="9" borderId="67" xfId="0" applyFont="1" applyFill="1" applyBorder="1" applyAlignment="1">
      <alignment horizontal="center" vertical="center" wrapText="1"/>
    </xf>
    <xf numFmtId="0" fontId="29" fillId="8" borderId="46" xfId="0" applyFont="1" applyFill="1" applyBorder="1" applyAlignment="1">
      <alignment horizontal="center" vertical="center" wrapText="1"/>
    </xf>
    <xf numFmtId="0" fontId="51" fillId="8" borderId="46" xfId="0" applyFont="1" applyFill="1" applyBorder="1" applyAlignment="1">
      <alignment horizontal="center" vertical="center" wrapText="1"/>
    </xf>
    <xf numFmtId="0" fontId="29" fillId="8" borderId="48" xfId="0" applyFont="1" applyFill="1" applyBorder="1" applyAlignment="1">
      <alignment horizontal="center" vertical="center" wrapText="1"/>
    </xf>
    <xf numFmtId="0" fontId="14" fillId="9" borderId="41" xfId="0" applyFont="1" applyFill="1" applyBorder="1" applyAlignment="1">
      <alignment horizontal="center" vertical="center" wrapText="1"/>
    </xf>
    <xf numFmtId="0" fontId="28" fillId="24" borderId="40" xfId="0" applyFont="1" applyFill="1" applyBorder="1" applyAlignment="1">
      <alignment horizontal="center" vertical="center" wrapText="1"/>
    </xf>
    <xf numFmtId="0" fontId="28" fillId="24" borderId="41" xfId="0" applyFont="1" applyFill="1" applyBorder="1" applyAlignment="1">
      <alignment horizontal="center" vertical="center" wrapText="1"/>
    </xf>
    <xf numFmtId="0" fontId="28" fillId="24" borderId="42" xfId="0" applyFont="1" applyFill="1" applyBorder="1" applyAlignment="1">
      <alignment horizontal="center" vertical="center" wrapText="1"/>
    </xf>
    <xf numFmtId="0" fontId="28" fillId="24" borderId="45" xfId="0" applyFont="1" applyFill="1" applyBorder="1" applyAlignment="1">
      <alignment horizontal="center" vertical="center" wrapText="1"/>
    </xf>
    <xf numFmtId="0" fontId="28" fillId="24" borderId="46" xfId="0" applyFont="1" applyFill="1" applyBorder="1" applyAlignment="1">
      <alignment horizontal="center" vertical="center" wrapText="1"/>
    </xf>
    <xf numFmtId="0" fontId="28" fillId="24" borderId="47" xfId="0" applyFont="1" applyFill="1" applyBorder="1" applyAlignment="1">
      <alignment horizontal="center" vertical="center" wrapText="1"/>
    </xf>
    <xf numFmtId="0" fontId="149" fillId="9" borderId="45" xfId="0" applyFont="1" applyFill="1" applyBorder="1" applyAlignment="1">
      <alignment horizontal="center" vertical="center"/>
    </xf>
    <xf numFmtId="0" fontId="29" fillId="8" borderId="45" xfId="0" applyFont="1" applyFill="1" applyBorder="1" applyAlignment="1">
      <alignment horizontal="center" vertical="center" wrapText="1"/>
    </xf>
    <xf numFmtId="0" fontId="7" fillId="0" borderId="12" xfId="0" applyFont="1" applyBorder="1" applyAlignment="1">
      <alignment horizontal="center"/>
    </xf>
    <xf numFmtId="0" fontId="11" fillId="7" borderId="80" xfId="0" applyFont="1" applyFill="1" applyBorder="1" applyAlignment="1">
      <alignment horizontal="center" vertical="center" wrapText="1"/>
    </xf>
    <xf numFmtId="0" fontId="11" fillId="7" borderId="48" xfId="0" applyFont="1" applyFill="1" applyBorder="1" applyAlignment="1">
      <alignment horizontal="center" vertical="center" wrapText="1"/>
    </xf>
    <xf numFmtId="0" fontId="11" fillId="7" borderId="51" xfId="0" applyFont="1" applyFill="1" applyBorder="1" applyAlignment="1">
      <alignment horizontal="center" vertical="center" wrapText="1"/>
    </xf>
    <xf numFmtId="0" fontId="11" fillId="7" borderId="46" xfId="0" applyFont="1" applyFill="1" applyBorder="1" applyAlignment="1">
      <alignment horizontal="center" vertical="center" wrapText="1"/>
    </xf>
    <xf numFmtId="0" fontId="11" fillId="24" borderId="50" xfId="0" applyFont="1" applyFill="1" applyBorder="1" applyAlignment="1">
      <alignment horizontal="center" vertical="center" wrapText="1"/>
    </xf>
    <xf numFmtId="3" fontId="21" fillId="0" borderId="54" xfId="0" applyNumberFormat="1" applyFont="1" applyBorder="1" applyAlignment="1">
      <alignment horizontal="center" vertical="center"/>
    </xf>
    <xf numFmtId="3" fontId="21" fillId="0" borderId="77" xfId="0" applyNumberFormat="1" applyFont="1" applyBorder="1" applyAlignment="1">
      <alignment horizontal="center" vertical="center"/>
    </xf>
    <xf numFmtId="0" fontId="149" fillId="9" borderId="66" xfId="0" applyFont="1" applyFill="1" applyBorder="1" applyAlignment="1">
      <alignment horizontal="center" vertical="center"/>
    </xf>
    <xf numFmtId="0" fontId="29" fillId="8" borderId="47" xfId="0" applyFont="1" applyFill="1" applyBorder="1" applyAlignment="1">
      <alignment horizontal="center" vertical="center" wrapText="1"/>
    </xf>
    <xf numFmtId="0" fontId="28" fillId="24" borderId="48" xfId="0" applyFont="1" applyFill="1" applyBorder="1" applyAlignment="1">
      <alignment horizontal="center" vertical="center" wrapText="1"/>
    </xf>
    <xf numFmtId="0" fontId="149" fillId="9" borderId="55" xfId="0" applyFont="1" applyFill="1" applyBorder="1" applyAlignment="1">
      <alignment horizontal="center" vertical="center"/>
    </xf>
    <xf numFmtId="0" fontId="11" fillId="7" borderId="43" xfId="0" applyFont="1" applyFill="1" applyBorder="1" applyAlignment="1">
      <alignment horizontal="center" vertical="center" wrapText="1"/>
    </xf>
    <xf numFmtId="0" fontId="11" fillId="7" borderId="78" xfId="0" applyFont="1" applyFill="1" applyBorder="1" applyAlignment="1">
      <alignment horizontal="center" vertical="center" wrapText="1"/>
    </xf>
    <xf numFmtId="0" fontId="11" fillId="7" borderId="41" xfId="0" applyFont="1" applyFill="1" applyBorder="1" applyAlignment="1">
      <alignment horizontal="center" vertical="center" wrapText="1"/>
    </xf>
    <xf numFmtId="0" fontId="11" fillId="7" borderId="56" xfId="0" applyFont="1" applyFill="1" applyBorder="1" applyAlignment="1">
      <alignment horizontal="center" vertical="center" wrapText="1"/>
    </xf>
    <xf numFmtId="0" fontId="11" fillId="24" borderId="16" xfId="0" applyFont="1" applyFill="1" applyBorder="1" applyAlignment="1">
      <alignment horizontal="center" vertical="center" wrapText="1"/>
    </xf>
    <xf numFmtId="0" fontId="11" fillId="24" borderId="72" xfId="0" applyFont="1" applyFill="1" applyBorder="1" applyAlignment="1">
      <alignment horizontal="center" vertical="center" wrapText="1"/>
    </xf>
    <xf numFmtId="3" fontId="21" fillId="0" borderId="22" xfId="0" applyNumberFormat="1" applyFont="1" applyBorder="1" applyAlignment="1">
      <alignment horizontal="center" vertical="center"/>
    </xf>
    <xf numFmtId="0" fontId="23" fillId="9" borderId="75" xfId="0" applyFont="1" applyFill="1" applyBorder="1" applyAlignment="1">
      <alignment horizontal="center" vertical="center" wrapText="1"/>
    </xf>
    <xf numFmtId="0" fontId="23" fillId="9" borderId="0" xfId="0" applyFont="1" applyFill="1" applyAlignment="1">
      <alignment horizontal="center" vertical="center" wrapText="1"/>
    </xf>
    <xf numFmtId="0" fontId="23" fillId="9" borderId="34" xfId="0" applyFont="1" applyFill="1" applyBorder="1" applyAlignment="1">
      <alignment horizontal="center" vertical="center" wrapText="1"/>
    </xf>
    <xf numFmtId="0" fontId="23" fillId="9" borderId="32" xfId="0" applyFont="1" applyFill="1" applyBorder="1" applyAlignment="1">
      <alignment horizontal="center" vertical="center" wrapText="1"/>
    </xf>
    <xf numFmtId="0" fontId="11" fillId="24" borderId="17" xfId="0" applyFont="1" applyFill="1" applyBorder="1" applyAlignment="1">
      <alignment horizontal="center" vertical="center" wrapText="1"/>
    </xf>
    <xf numFmtId="0" fontId="11" fillId="24" borderId="73" xfId="0" applyFont="1" applyFill="1" applyBorder="1" applyAlignment="1">
      <alignment horizontal="center" vertical="center" wrapText="1"/>
    </xf>
    <xf numFmtId="0" fontId="12" fillId="23" borderId="22" xfId="0" applyFont="1" applyFill="1" applyBorder="1" applyAlignment="1">
      <alignment horizontal="center" vertical="center"/>
    </xf>
    <xf numFmtId="0" fontId="12" fillId="23" borderId="77" xfId="0" applyFont="1" applyFill="1" applyBorder="1" applyAlignment="1">
      <alignment horizontal="center" vertical="center"/>
    </xf>
    <xf numFmtId="0" fontId="12" fillId="23" borderId="36" xfId="0" applyFont="1" applyFill="1" applyBorder="1" applyAlignment="1">
      <alignment horizontal="center" vertical="center"/>
    </xf>
    <xf numFmtId="0" fontId="149" fillId="9" borderId="20" xfId="0" applyFont="1" applyFill="1" applyBorder="1" applyAlignment="1">
      <alignment horizontal="center"/>
    </xf>
    <xf numFmtId="0" fontId="149" fillId="9" borderId="18" xfId="0" applyFont="1" applyFill="1" applyBorder="1" applyAlignment="1">
      <alignment horizontal="center"/>
    </xf>
    <xf numFmtId="0" fontId="11" fillId="24" borderId="16" xfId="0" applyFont="1" applyFill="1" applyBorder="1" applyAlignment="1">
      <alignment horizontal="center" vertical="center"/>
    </xf>
    <xf numFmtId="0" fontId="11" fillId="24" borderId="18" xfId="0" applyFont="1" applyFill="1" applyBorder="1" applyAlignment="1">
      <alignment horizontal="center" vertical="center"/>
    </xf>
    <xf numFmtId="0" fontId="11" fillId="24" borderId="17" xfId="0" applyFont="1" applyFill="1" applyBorder="1" applyAlignment="1">
      <alignment horizontal="center" vertical="center"/>
    </xf>
    <xf numFmtId="0" fontId="11" fillId="24" borderId="72" xfId="0" applyFont="1" applyFill="1" applyBorder="1" applyAlignment="1">
      <alignment horizontal="center" vertical="center"/>
    </xf>
    <xf numFmtId="0" fontId="11" fillId="24" borderId="0" xfId="0" applyFont="1" applyFill="1" applyAlignment="1">
      <alignment horizontal="center" vertical="center"/>
    </xf>
    <xf numFmtId="0" fontId="11" fillId="24" borderId="73" xfId="0" applyFont="1" applyFill="1" applyBorder="1" applyAlignment="1">
      <alignment horizontal="center" vertical="center"/>
    </xf>
    <xf numFmtId="0" fontId="11" fillId="24" borderId="30" xfId="0" applyFont="1" applyFill="1" applyBorder="1" applyAlignment="1">
      <alignment horizontal="center" vertical="center"/>
    </xf>
    <xf numFmtId="0" fontId="11" fillId="24" borderId="32" xfId="0" applyFont="1" applyFill="1" applyBorder="1" applyAlignment="1">
      <alignment horizontal="center" vertical="center"/>
    </xf>
    <xf numFmtId="0" fontId="11" fillId="24" borderId="31" xfId="0" applyFont="1" applyFill="1" applyBorder="1" applyAlignment="1">
      <alignment horizontal="center" vertical="center"/>
    </xf>
    <xf numFmtId="0" fontId="11" fillId="24" borderId="22" xfId="0" applyFont="1" applyFill="1" applyBorder="1" applyAlignment="1">
      <alignment horizontal="center" vertical="center" textRotation="90"/>
    </xf>
    <xf numFmtId="0" fontId="11" fillId="24" borderId="77" xfId="0" applyFont="1" applyFill="1" applyBorder="1" applyAlignment="1">
      <alignment horizontal="center" vertical="center" textRotation="90"/>
    </xf>
    <xf numFmtId="0" fontId="11" fillId="24" borderId="36" xfId="0" applyFont="1" applyFill="1" applyBorder="1" applyAlignment="1">
      <alignment horizontal="center" vertical="center" textRotation="90"/>
    </xf>
    <xf numFmtId="0" fontId="11" fillId="24" borderId="22" xfId="0" applyFont="1" applyFill="1" applyBorder="1" applyAlignment="1">
      <alignment horizontal="center" vertical="center"/>
    </xf>
    <xf numFmtId="0" fontId="11" fillId="24" borderId="77" xfId="0" applyFont="1" applyFill="1" applyBorder="1" applyAlignment="1">
      <alignment horizontal="center" vertical="center"/>
    </xf>
    <xf numFmtId="0" fontId="11" fillId="24" borderId="36" xfId="0" applyFont="1" applyFill="1" applyBorder="1" applyAlignment="1">
      <alignment horizontal="center" vertical="center"/>
    </xf>
    <xf numFmtId="0" fontId="11" fillId="24" borderId="18" xfId="0" applyFont="1" applyFill="1" applyBorder="1" applyAlignment="1">
      <alignment horizontal="center" vertical="center" wrapText="1"/>
    </xf>
    <xf numFmtId="0" fontId="11" fillId="24" borderId="0" xfId="0" applyFont="1" applyFill="1" applyAlignment="1">
      <alignment horizontal="center" vertical="center" wrapText="1"/>
    </xf>
    <xf numFmtId="0" fontId="11" fillId="24" borderId="53" xfId="0" applyFont="1" applyFill="1" applyBorder="1" applyAlignment="1">
      <alignment horizontal="center" vertical="center" wrapText="1"/>
    </xf>
    <xf numFmtId="0" fontId="150" fillId="9" borderId="18" xfId="0" applyFont="1" applyFill="1" applyBorder="1" applyAlignment="1">
      <alignment horizontal="center"/>
    </xf>
    <xf numFmtId="0" fontId="150" fillId="9" borderId="20" xfId="0" applyFont="1" applyFill="1" applyBorder="1" applyAlignment="1">
      <alignment horizontal="center"/>
    </xf>
    <xf numFmtId="0" fontId="150" fillId="9" borderId="50" xfId="0" applyFont="1" applyFill="1" applyBorder="1" applyAlignment="1">
      <alignment horizontal="center" vertical="center"/>
    </xf>
    <xf numFmtId="0" fontId="150" fillId="9" borderId="66" xfId="0" applyFont="1" applyFill="1" applyBorder="1" applyAlignment="1">
      <alignment horizontal="center" vertical="center"/>
    </xf>
    <xf numFmtId="0" fontId="14" fillId="9" borderId="51" xfId="0" applyFont="1" applyFill="1" applyBorder="1" applyAlignment="1">
      <alignment horizontal="center" vertical="center" wrapText="1"/>
    </xf>
    <xf numFmtId="0" fontId="150" fillId="9" borderId="45" xfId="0" applyFont="1" applyFill="1" applyBorder="1" applyAlignment="1">
      <alignment horizontal="center" vertical="center"/>
    </xf>
    <xf numFmtId="0" fontId="11" fillId="24" borderId="51" xfId="0" applyFont="1" applyFill="1" applyBorder="1" applyAlignment="1">
      <alignment horizontal="center" vertical="center" wrapText="1"/>
    </xf>
    <xf numFmtId="0" fontId="14" fillId="9" borderId="56" xfId="0" applyFont="1" applyFill="1" applyBorder="1" applyAlignment="1">
      <alignment horizontal="center" vertical="center" wrapText="1"/>
    </xf>
    <xf numFmtId="0" fontId="28" fillId="24" borderId="0" xfId="0" applyFont="1" applyFill="1" applyAlignment="1">
      <alignment horizontal="center" vertical="center" wrapText="1"/>
    </xf>
    <xf numFmtId="0" fontId="11" fillId="7" borderId="47" xfId="0" applyFont="1" applyFill="1" applyBorder="1" applyAlignment="1">
      <alignment horizontal="center" vertical="center" wrapText="1"/>
    </xf>
    <xf numFmtId="0" fontId="28" fillId="24" borderId="81" xfId="0" applyFont="1" applyFill="1" applyBorder="1" applyAlignment="1">
      <alignment horizontal="center" vertical="center" wrapText="1"/>
    </xf>
    <xf numFmtId="0" fontId="105" fillId="24" borderId="16" xfId="0" applyFont="1" applyFill="1" applyBorder="1" applyAlignment="1">
      <alignment horizontal="center" vertical="center"/>
    </xf>
    <xf numFmtId="0" fontId="105" fillId="24" borderId="17" xfId="0" applyFont="1" applyFill="1" applyBorder="1" applyAlignment="1">
      <alignment horizontal="center" vertical="center"/>
    </xf>
    <xf numFmtId="0" fontId="105" fillId="24" borderId="72" xfId="0" applyFont="1" applyFill="1" applyBorder="1" applyAlignment="1">
      <alignment horizontal="center" vertical="center"/>
    </xf>
    <xf numFmtId="0" fontId="105" fillId="24" borderId="73" xfId="0" applyFont="1" applyFill="1" applyBorder="1" applyAlignment="1">
      <alignment horizontal="center" vertical="center"/>
    </xf>
    <xf numFmtId="0" fontId="105" fillId="24" borderId="30" xfId="0" applyFont="1" applyFill="1" applyBorder="1" applyAlignment="1">
      <alignment horizontal="center" vertical="center"/>
    </xf>
    <xf numFmtId="0" fontId="105" fillId="24" borderId="31" xfId="0" applyFont="1" applyFill="1" applyBorder="1" applyAlignment="1">
      <alignment horizontal="center" vertical="center"/>
    </xf>
    <xf numFmtId="0" fontId="149" fillId="9" borderId="16" xfId="0" applyFont="1" applyFill="1" applyBorder="1" applyAlignment="1">
      <alignment horizontal="center"/>
    </xf>
    <xf numFmtId="0" fontId="149" fillId="9" borderId="19" xfId="0" applyFont="1" applyFill="1" applyBorder="1" applyAlignment="1">
      <alignment horizontal="center"/>
    </xf>
    <xf numFmtId="0" fontId="149" fillId="9" borderId="40" xfId="0" applyFont="1" applyFill="1" applyBorder="1" applyAlignment="1">
      <alignment horizontal="center" vertical="center"/>
    </xf>
    <xf numFmtId="0" fontId="11" fillId="7" borderId="42" xfId="0" applyFont="1" applyFill="1" applyBorder="1" applyAlignment="1">
      <alignment horizontal="center" vertical="center" wrapText="1"/>
    </xf>
    <xf numFmtId="0" fontId="11" fillId="7" borderId="79" xfId="0" applyFont="1" applyFill="1" applyBorder="1" applyAlignment="1">
      <alignment horizontal="center" vertical="center" wrapText="1"/>
    </xf>
    <xf numFmtId="0" fontId="23" fillId="9" borderId="72" xfId="0" applyFont="1" applyFill="1" applyBorder="1" applyAlignment="1">
      <alignment horizontal="center" vertical="center" wrapText="1"/>
    </xf>
    <xf numFmtId="0" fontId="23" fillId="9" borderId="74" xfId="0" applyFont="1" applyFill="1" applyBorder="1" applyAlignment="1">
      <alignment horizontal="center" vertical="center" wrapText="1"/>
    </xf>
    <xf numFmtId="0" fontId="23" fillId="9" borderId="30" xfId="0" applyFont="1" applyFill="1" applyBorder="1" applyAlignment="1">
      <alignment horizontal="center" vertical="center" wrapText="1"/>
    </xf>
    <xf numFmtId="0" fontId="23" fillId="9" borderId="33" xfId="0" applyFont="1" applyFill="1" applyBorder="1" applyAlignment="1">
      <alignment horizontal="center" vertical="center" wrapText="1"/>
    </xf>
    <xf numFmtId="0" fontId="148" fillId="9" borderId="45" xfId="0" applyFont="1" applyFill="1" applyBorder="1" applyAlignment="1">
      <alignment horizontal="center" vertical="center"/>
    </xf>
    <xf numFmtId="0" fontId="148" fillId="9" borderId="66" xfId="0" applyFont="1" applyFill="1" applyBorder="1" applyAlignment="1">
      <alignment horizontal="center" vertical="center"/>
    </xf>
    <xf numFmtId="0" fontId="148" fillId="9" borderId="20" xfId="0" applyFont="1" applyFill="1" applyBorder="1" applyAlignment="1">
      <alignment horizontal="center"/>
    </xf>
    <xf numFmtId="0" fontId="148" fillId="9" borderId="18" xfId="0" applyFont="1" applyFill="1" applyBorder="1" applyAlignment="1">
      <alignment horizontal="center"/>
    </xf>
    <xf numFmtId="0" fontId="148" fillId="9" borderId="17" xfId="0" applyFont="1" applyFill="1" applyBorder="1" applyAlignment="1">
      <alignment horizontal="center"/>
    </xf>
    <xf numFmtId="0" fontId="148" fillId="9" borderId="75" xfId="0" applyFont="1" applyFill="1" applyBorder="1" applyAlignment="1">
      <alignment horizontal="center"/>
    </xf>
    <xf numFmtId="0" fontId="148" fillId="9" borderId="0" xfId="0" applyFont="1" applyFill="1" applyAlignment="1">
      <alignment horizontal="center"/>
    </xf>
    <xf numFmtId="0" fontId="148" fillId="9" borderId="73" xfId="0" applyFont="1" applyFill="1" applyBorder="1" applyAlignment="1">
      <alignment horizontal="center"/>
    </xf>
    <xf numFmtId="0" fontId="148" fillId="9" borderId="34" xfId="0" applyFont="1" applyFill="1" applyBorder="1" applyAlignment="1">
      <alignment horizontal="center"/>
    </xf>
    <xf numFmtId="0" fontId="148" fillId="9" borderId="32" xfId="0" applyFont="1" applyFill="1" applyBorder="1" applyAlignment="1">
      <alignment horizontal="center"/>
    </xf>
    <xf numFmtId="0" fontId="148" fillId="9" borderId="31" xfId="0" applyFont="1" applyFill="1" applyBorder="1" applyAlignment="1">
      <alignment horizontal="center"/>
    </xf>
    <xf numFmtId="0" fontId="148" fillId="9" borderId="40" xfId="0" applyFont="1" applyFill="1" applyBorder="1" applyAlignment="1">
      <alignment horizontal="center" vertical="center"/>
    </xf>
    <xf numFmtId="0" fontId="62" fillId="24" borderId="16" xfId="0" applyFont="1" applyFill="1" applyBorder="1" applyAlignment="1">
      <alignment horizontal="center" vertical="center"/>
    </xf>
    <xf numFmtId="0" fontId="62" fillId="24" borderId="17" xfId="0" applyFont="1" applyFill="1" applyBorder="1" applyAlignment="1">
      <alignment horizontal="center" vertical="center"/>
    </xf>
    <xf numFmtId="0" fontId="62" fillId="24" borderId="72" xfId="0" applyFont="1" applyFill="1" applyBorder="1" applyAlignment="1">
      <alignment horizontal="center" vertical="center"/>
    </xf>
    <xf numFmtId="0" fontId="62" fillId="24" borderId="73" xfId="0" applyFont="1" applyFill="1" applyBorder="1" applyAlignment="1">
      <alignment horizontal="center" vertical="center"/>
    </xf>
    <xf numFmtId="0" fontId="62" fillId="24" borderId="30" xfId="0" applyFont="1" applyFill="1" applyBorder="1" applyAlignment="1">
      <alignment horizontal="center" vertical="center"/>
    </xf>
    <xf numFmtId="0" fontId="62" fillId="24" borderId="31" xfId="0" applyFont="1" applyFill="1" applyBorder="1" applyAlignment="1">
      <alignment horizontal="center" vertical="center"/>
    </xf>
    <xf numFmtId="0" fontId="148" fillId="9" borderId="19" xfId="0" applyFont="1" applyFill="1" applyBorder="1" applyAlignment="1">
      <alignment horizontal="center"/>
    </xf>
    <xf numFmtId="0" fontId="148" fillId="9" borderId="16" xfId="0" applyFont="1" applyFill="1" applyBorder="1" applyAlignment="1">
      <alignment horizontal="center"/>
    </xf>
    <xf numFmtId="0" fontId="150" fillId="9" borderId="40" xfId="0" applyFont="1" applyFill="1" applyBorder="1" applyAlignment="1">
      <alignment horizontal="center" vertical="center"/>
    </xf>
    <xf numFmtId="0" fontId="19" fillId="9" borderId="50" xfId="0" applyFont="1" applyFill="1" applyBorder="1" applyAlignment="1">
      <alignment horizontal="center" vertical="center"/>
    </xf>
    <xf numFmtId="0" fontId="19" fillId="9" borderId="66" xfId="0" applyFont="1" applyFill="1" applyBorder="1" applyAlignment="1">
      <alignment horizontal="center" vertical="center"/>
    </xf>
    <xf numFmtId="0" fontId="104" fillId="24" borderId="16" xfId="0" applyFont="1" applyFill="1" applyBorder="1" applyAlignment="1">
      <alignment horizontal="center" vertical="center"/>
    </xf>
    <xf numFmtId="0" fontId="104" fillId="24" borderId="17" xfId="0" applyFont="1" applyFill="1" applyBorder="1" applyAlignment="1">
      <alignment horizontal="center" vertical="center"/>
    </xf>
    <xf numFmtId="0" fontId="104" fillId="24" borderId="72" xfId="0" applyFont="1" applyFill="1" applyBorder="1" applyAlignment="1">
      <alignment horizontal="center" vertical="center"/>
    </xf>
    <xf numFmtId="0" fontId="104" fillId="24" borderId="73" xfId="0" applyFont="1" applyFill="1" applyBorder="1" applyAlignment="1">
      <alignment horizontal="center" vertical="center"/>
    </xf>
    <xf numFmtId="0" fontId="104" fillId="24" borderId="30" xfId="0" applyFont="1" applyFill="1" applyBorder="1" applyAlignment="1">
      <alignment horizontal="center" vertical="center"/>
    </xf>
    <xf numFmtId="0" fontId="104" fillId="24" borderId="31" xfId="0" applyFont="1" applyFill="1" applyBorder="1" applyAlignment="1">
      <alignment horizontal="center" vertical="center"/>
    </xf>
    <xf numFmtId="0" fontId="150" fillId="9" borderId="16" xfId="0" applyFont="1" applyFill="1" applyBorder="1" applyAlignment="1">
      <alignment horizontal="center"/>
    </xf>
    <xf numFmtId="0" fontId="150" fillId="9" borderId="19" xfId="0" applyFont="1" applyFill="1" applyBorder="1" applyAlignment="1">
      <alignment horizontal="center"/>
    </xf>
    <xf numFmtId="0" fontId="19" fillId="9" borderId="45" xfId="0" applyFont="1" applyFill="1" applyBorder="1" applyAlignment="1">
      <alignment horizontal="center" vertical="center"/>
    </xf>
    <xf numFmtId="0" fontId="19" fillId="9" borderId="40" xfId="0" applyFont="1" applyFill="1" applyBorder="1" applyAlignment="1">
      <alignment horizontal="center" vertical="center"/>
    </xf>
    <xf numFmtId="0" fontId="19" fillId="9" borderId="18" xfId="0" applyFont="1" applyFill="1" applyBorder="1" applyAlignment="1">
      <alignment horizontal="center"/>
    </xf>
    <xf numFmtId="0" fontId="19" fillId="9" borderId="20" xfId="0" applyFont="1" applyFill="1" applyBorder="1" applyAlignment="1">
      <alignment horizontal="center"/>
    </xf>
    <xf numFmtId="0" fontId="90" fillId="24" borderId="16" xfId="0" applyFont="1" applyFill="1" applyBorder="1" applyAlignment="1">
      <alignment horizontal="center" vertical="center"/>
    </xf>
    <xf numFmtId="0" fontId="90" fillId="24" borderId="17" xfId="0" applyFont="1" applyFill="1" applyBorder="1" applyAlignment="1">
      <alignment horizontal="center" vertical="center"/>
    </xf>
    <xf numFmtId="0" fontId="90" fillId="24" borderId="72" xfId="0" applyFont="1" applyFill="1" applyBorder="1" applyAlignment="1">
      <alignment horizontal="center" vertical="center"/>
    </xf>
    <xf numFmtId="0" fontId="90" fillId="24" borderId="73" xfId="0" applyFont="1" applyFill="1" applyBorder="1" applyAlignment="1">
      <alignment horizontal="center" vertical="center"/>
    </xf>
    <xf numFmtId="0" fontId="90" fillId="24" borderId="30" xfId="0" applyFont="1" applyFill="1" applyBorder="1" applyAlignment="1">
      <alignment horizontal="center" vertical="center"/>
    </xf>
    <xf numFmtId="0" fontId="90" fillId="24" borderId="31" xfId="0" applyFont="1" applyFill="1" applyBorder="1" applyAlignment="1">
      <alignment horizontal="center" vertical="center"/>
    </xf>
    <xf numFmtId="0" fontId="19" fillId="9" borderId="16" xfId="0" applyFont="1" applyFill="1" applyBorder="1" applyAlignment="1">
      <alignment horizontal="center"/>
    </xf>
    <xf numFmtId="0" fontId="19" fillId="9" borderId="19" xfId="0" applyFont="1" applyFill="1" applyBorder="1" applyAlignment="1">
      <alignment horizontal="center"/>
    </xf>
    <xf numFmtId="0" fontId="127" fillId="0" borderId="12" xfId="0" applyFont="1" applyBorder="1" applyAlignment="1">
      <alignment horizontal="center"/>
    </xf>
    <xf numFmtId="0" fontId="0" fillId="0" borderId="130" xfId="0" applyBorder="1" applyAlignment="1">
      <alignment horizontal="center" vertical="center"/>
    </xf>
    <xf numFmtId="0" fontId="0" fillId="0" borderId="131" xfId="0" applyBorder="1" applyAlignment="1">
      <alignment horizontal="center" vertical="center"/>
    </xf>
    <xf numFmtId="0" fontId="0" fillId="18" borderId="121" xfId="0" applyFill="1" applyBorder="1" applyAlignment="1">
      <alignment horizontal="center" vertical="center"/>
    </xf>
    <xf numFmtId="0" fontId="0" fillId="18" borderId="122" xfId="0" applyFill="1" applyBorder="1" applyAlignment="1">
      <alignment horizontal="center" vertical="center"/>
    </xf>
    <xf numFmtId="0" fontId="0" fillId="0" borderId="114" xfId="0" applyBorder="1" applyAlignment="1">
      <alignment horizontal="center" vertical="center"/>
    </xf>
    <xf numFmtId="0" fontId="0" fillId="0" borderId="117" xfId="0" applyBorder="1" applyAlignment="1">
      <alignment horizontal="center" vertical="center"/>
    </xf>
    <xf numFmtId="0" fontId="0" fillId="0" borderId="105" xfId="0" applyBorder="1" applyAlignment="1">
      <alignment horizontal="center" vertical="center"/>
    </xf>
    <xf numFmtId="0" fontId="0" fillId="0" borderId="97" xfId="0" applyBorder="1" applyAlignment="1">
      <alignment horizontal="center" vertical="center"/>
    </xf>
    <xf numFmtId="0" fontId="0" fillId="0" borderId="110" xfId="0" applyBorder="1" applyAlignment="1">
      <alignment horizontal="center" vertical="center"/>
    </xf>
    <xf numFmtId="0" fontId="0" fillId="0" borderId="113" xfId="0" applyBorder="1" applyAlignment="1">
      <alignment horizontal="center" vertical="center"/>
    </xf>
    <xf numFmtId="0" fontId="0" fillId="0" borderId="137" xfId="0" applyBorder="1" applyAlignment="1">
      <alignment horizontal="center" vertical="center"/>
    </xf>
    <xf numFmtId="0" fontId="0" fillId="0" borderId="142" xfId="0" applyBorder="1" applyAlignment="1">
      <alignment horizontal="center" vertical="center"/>
    </xf>
    <xf numFmtId="0" fontId="0" fillId="0" borderId="118" xfId="0" applyBorder="1" applyAlignment="1">
      <alignment horizontal="center" vertical="center"/>
    </xf>
    <xf numFmtId="0" fontId="0" fillId="0" borderId="121" xfId="0" applyBorder="1" applyAlignment="1">
      <alignment horizontal="center" vertical="center"/>
    </xf>
    <xf numFmtId="0" fontId="0" fillId="0" borderId="70" xfId="0" applyBorder="1" applyAlignment="1">
      <alignment horizontal="center" vertical="center"/>
    </xf>
    <xf numFmtId="0" fontId="0" fillId="0" borderId="115" xfId="0" applyBorder="1" applyAlignment="1">
      <alignment horizontal="center" vertical="center"/>
    </xf>
    <xf numFmtId="0" fontId="0" fillId="0" borderId="107" xfId="0" applyBorder="1" applyAlignment="1">
      <alignment horizontal="center" vertical="center"/>
    </xf>
    <xf numFmtId="0" fontId="0" fillId="0" borderId="111" xfId="0" applyBorder="1" applyAlignment="1">
      <alignment horizontal="center" vertical="center"/>
    </xf>
    <xf numFmtId="0" fontId="0" fillId="0" borderId="138" xfId="0" applyBorder="1" applyAlignment="1">
      <alignment horizontal="center" vertical="center"/>
    </xf>
    <xf numFmtId="0" fontId="0" fillId="0" borderId="116" xfId="0" applyBorder="1" applyAlignment="1">
      <alignment horizontal="center" vertical="center"/>
    </xf>
    <xf numFmtId="0" fontId="0" fillId="0" borderId="99" xfId="0" applyBorder="1" applyAlignment="1">
      <alignment horizontal="center" vertical="center"/>
    </xf>
    <xf numFmtId="0" fontId="0" fillId="0" borderId="103" xfId="0" applyBorder="1" applyAlignment="1">
      <alignment horizontal="center" vertical="center"/>
    </xf>
    <xf numFmtId="0" fontId="0" fillId="0" borderId="100" xfId="0" applyBorder="1" applyAlignment="1">
      <alignment horizontal="center" vertical="center"/>
    </xf>
    <xf numFmtId="0" fontId="0" fillId="0" borderId="112" xfId="0" applyBorder="1" applyAlignment="1">
      <alignment horizontal="center" vertical="center"/>
    </xf>
    <xf numFmtId="0" fontId="0" fillId="0" borderId="109" xfId="0" applyBorder="1" applyAlignment="1">
      <alignment horizontal="center" vertical="center"/>
    </xf>
    <xf numFmtId="0" fontId="109" fillId="0" borderId="52" xfId="0" applyFont="1" applyBorder="1" applyAlignment="1">
      <alignment horizontal="center" vertical="center"/>
    </xf>
    <xf numFmtId="0" fontId="109" fillId="0" borderId="57" xfId="0" applyFont="1" applyBorder="1" applyAlignment="1">
      <alignment horizontal="center" vertical="center"/>
    </xf>
    <xf numFmtId="0" fontId="0" fillId="0" borderId="53" xfId="0" applyBorder="1" applyAlignment="1">
      <alignment horizontal="center" vertical="center"/>
    </xf>
    <xf numFmtId="0" fontId="0" fillId="0" borderId="58" xfId="0" applyBorder="1" applyAlignment="1">
      <alignment horizontal="center" vertical="center"/>
    </xf>
    <xf numFmtId="0" fontId="0" fillId="0" borderId="133" xfId="0" applyBorder="1" applyAlignment="1">
      <alignment horizontal="center" vertical="center"/>
    </xf>
    <xf numFmtId="0" fontId="0" fillId="0" borderId="52" xfId="0" applyBorder="1" applyAlignment="1">
      <alignment horizontal="center" vertical="center"/>
    </xf>
    <xf numFmtId="0" fontId="0" fillId="0" borderId="57" xfId="0" applyBorder="1" applyAlignment="1">
      <alignment horizontal="center" vertical="center"/>
    </xf>
    <xf numFmtId="0" fontId="0" fillId="18" borderId="53" xfId="0" applyFill="1" applyBorder="1" applyAlignment="1">
      <alignment horizontal="center" vertical="center"/>
    </xf>
    <xf numFmtId="0" fontId="0" fillId="18" borderId="58" xfId="0" applyFill="1" applyBorder="1" applyAlignment="1">
      <alignment horizontal="center" vertical="center"/>
    </xf>
    <xf numFmtId="0" fontId="109" fillId="0" borderId="130" xfId="0" applyFont="1" applyBorder="1" applyAlignment="1">
      <alignment horizontal="center" vertical="center"/>
    </xf>
    <xf numFmtId="0" fontId="109" fillId="0" borderId="131" xfId="0" applyFont="1" applyBorder="1" applyAlignment="1">
      <alignment horizontal="center" vertical="center"/>
    </xf>
    <xf numFmtId="0" fontId="0" fillId="7" borderId="121" xfId="0" applyFill="1" applyBorder="1" applyAlignment="1">
      <alignment horizontal="center" vertical="center"/>
    </xf>
    <xf numFmtId="0" fontId="0" fillId="7" borderId="122" xfId="0" applyFill="1" applyBorder="1" applyAlignment="1">
      <alignment horizontal="center" vertical="center"/>
    </xf>
    <xf numFmtId="0" fontId="0" fillId="0" borderId="141" xfId="0" applyBorder="1" applyAlignment="1">
      <alignment horizontal="center" vertical="center"/>
    </xf>
    <xf numFmtId="0" fontId="0" fillId="0" borderId="152" xfId="0" applyBorder="1" applyAlignment="1">
      <alignment horizontal="center" vertical="center"/>
    </xf>
    <xf numFmtId="0" fontId="0" fillId="0" borderId="94" xfId="0" applyBorder="1" applyAlignment="1">
      <alignment horizontal="center" vertical="center"/>
    </xf>
    <xf numFmtId="0" fontId="0" fillId="0" borderId="95" xfId="0" applyBorder="1" applyAlignment="1">
      <alignment horizontal="center" vertical="center"/>
    </xf>
    <xf numFmtId="0" fontId="0" fillId="0" borderId="108" xfId="0" applyBorder="1" applyAlignment="1">
      <alignment horizontal="center" vertical="center"/>
    </xf>
    <xf numFmtId="0" fontId="0" fillId="0" borderId="129" xfId="0" applyBorder="1" applyAlignment="1">
      <alignment horizontal="center" vertical="center"/>
    </xf>
    <xf numFmtId="0" fontId="0" fillId="22" borderId="44" xfId="0" applyFill="1" applyBorder="1" applyAlignment="1">
      <alignment horizontal="center" vertical="center"/>
    </xf>
    <xf numFmtId="0" fontId="0" fillId="22" borderId="58" xfId="0" applyFill="1" applyBorder="1" applyAlignment="1">
      <alignment horizontal="center" vertical="center"/>
    </xf>
    <xf numFmtId="0" fontId="0" fillId="5" borderId="40" xfId="0" applyFill="1" applyBorder="1" applyAlignment="1">
      <alignment horizontal="center"/>
    </xf>
    <xf numFmtId="0" fontId="0" fillId="5" borderId="41" xfId="0" applyFill="1" applyBorder="1" applyAlignment="1">
      <alignment horizontal="center"/>
    </xf>
    <xf numFmtId="0" fontId="0" fillId="0" borderId="147" xfId="0" applyBorder="1" applyAlignment="1">
      <alignment horizontal="center" vertical="center"/>
    </xf>
    <xf numFmtId="0" fontId="0" fillId="0" borderId="148" xfId="0" applyBorder="1" applyAlignment="1">
      <alignment horizontal="center" vertical="center"/>
    </xf>
    <xf numFmtId="0" fontId="5" fillId="7" borderId="104" xfId="0" applyFont="1" applyFill="1" applyBorder="1" applyAlignment="1">
      <alignment horizontal="center" vertical="center"/>
    </xf>
    <xf numFmtId="0" fontId="5" fillId="7" borderId="96" xfId="0" applyFont="1" applyFill="1" applyBorder="1" applyAlignment="1">
      <alignment horizontal="center" vertical="center"/>
    </xf>
    <xf numFmtId="0" fontId="5" fillId="7" borderId="106"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102" xfId="0" applyFont="1" applyFill="1" applyBorder="1" applyAlignment="1">
      <alignment horizontal="center" vertical="center"/>
    </xf>
    <xf numFmtId="0" fontId="0" fillId="0" borderId="149" xfId="0" applyBorder="1" applyAlignment="1">
      <alignment horizontal="center" vertical="center"/>
    </xf>
    <xf numFmtId="0" fontId="0" fillId="0" borderId="132" xfId="0" applyBorder="1" applyAlignment="1">
      <alignment horizontal="center" vertical="center"/>
    </xf>
    <xf numFmtId="0" fontId="1" fillId="3" borderId="7" xfId="0" applyFont="1" applyFill="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5" fillId="7" borderId="101" xfId="0" applyFont="1" applyFill="1" applyBorder="1" applyAlignment="1">
      <alignment horizontal="center" vertical="center"/>
    </xf>
    <xf numFmtId="0" fontId="0" fillId="0" borderId="150" xfId="0" applyBorder="1" applyAlignment="1">
      <alignment horizontal="center" vertical="center"/>
    </xf>
    <xf numFmtId="0" fontId="0" fillId="9" borderId="40" xfId="0" applyFill="1" applyBorder="1" applyAlignment="1">
      <alignment horizontal="center"/>
    </xf>
    <xf numFmtId="0" fontId="0" fillId="9" borderId="41" xfId="0" applyFill="1" applyBorder="1" applyAlignment="1">
      <alignment horizontal="center"/>
    </xf>
    <xf numFmtId="0" fontId="0" fillId="9" borderId="44" xfId="0" applyFill="1" applyBorder="1" applyAlignment="1">
      <alignment horizontal="center"/>
    </xf>
    <xf numFmtId="0" fontId="0" fillId="15" borderId="40" xfId="0" applyFill="1" applyBorder="1" applyAlignment="1">
      <alignment horizontal="center"/>
    </xf>
    <xf numFmtId="0" fontId="0" fillId="15" borderId="41" xfId="0" applyFill="1" applyBorder="1" applyAlignment="1">
      <alignment horizontal="center"/>
    </xf>
    <xf numFmtId="0" fontId="0" fillId="15" borderId="144" xfId="0" applyFill="1" applyBorder="1" applyAlignment="1">
      <alignment horizontal="center"/>
    </xf>
    <xf numFmtId="0" fontId="0" fillId="0" borderId="151" xfId="0" applyBorder="1" applyAlignment="1">
      <alignment horizontal="center"/>
    </xf>
    <xf numFmtId="0" fontId="0" fillId="0" borderId="41" xfId="0" applyBorder="1" applyAlignment="1">
      <alignment horizontal="center"/>
    </xf>
    <xf numFmtId="0" fontId="0" fillId="0" borderId="44" xfId="0" applyBorder="1" applyAlignment="1">
      <alignment horizontal="center"/>
    </xf>
    <xf numFmtId="0" fontId="0" fillId="0" borderId="122" xfId="0" applyBorder="1" applyAlignment="1">
      <alignment horizontal="center" vertical="center"/>
    </xf>
    <xf numFmtId="164" fontId="59" fillId="5" borderId="13" xfId="0" applyNumberFormat="1" applyFont="1" applyFill="1" applyBorder="1" applyAlignment="1">
      <alignment horizontal="center"/>
    </xf>
    <xf numFmtId="0" fontId="59" fillId="5" borderId="14" xfId="0" applyFont="1" applyFill="1" applyBorder="1" applyAlignment="1">
      <alignment horizontal="center"/>
    </xf>
    <xf numFmtId="0" fontId="61" fillId="8" borderId="46" xfId="2" applyFont="1" applyFill="1" applyBorder="1" applyAlignment="1">
      <alignment horizontal="center" vertical="center"/>
    </xf>
    <xf numFmtId="0" fontId="61" fillId="7" borderId="46" xfId="2" applyFont="1" applyFill="1" applyBorder="1" applyAlignment="1">
      <alignment horizontal="center" vertical="center"/>
    </xf>
    <xf numFmtId="0" fontId="61" fillId="7" borderId="61" xfId="2" applyFont="1" applyFill="1" applyBorder="1" applyAlignment="1">
      <alignment horizontal="center" vertical="center"/>
    </xf>
    <xf numFmtId="0" fontId="61" fillId="8" borderId="46" xfId="0" applyFont="1" applyFill="1" applyBorder="1" applyAlignment="1">
      <alignment horizontal="center" vertical="center"/>
    </xf>
    <xf numFmtId="0" fontId="61" fillId="7" borderId="46" xfId="0" applyFont="1" applyFill="1" applyBorder="1" applyAlignment="1">
      <alignment horizontal="center" vertical="center"/>
    </xf>
    <xf numFmtId="0" fontId="61" fillId="7" borderId="61" xfId="0" applyFont="1" applyFill="1" applyBorder="1" applyAlignment="1">
      <alignment horizontal="center" vertical="center"/>
    </xf>
    <xf numFmtId="0" fontId="81" fillId="8" borderId="14" xfId="2" applyFont="1" applyFill="1" applyBorder="1" applyAlignment="1">
      <alignment horizontal="left"/>
    </xf>
    <xf numFmtId="0" fontId="82" fillId="8" borderId="14" xfId="0" applyFont="1" applyFill="1" applyBorder="1" applyAlignment="1">
      <alignment horizontal="right" vertical="center"/>
    </xf>
    <xf numFmtId="20" fontId="54" fillId="7" borderId="24" xfId="0" applyNumberFormat="1" applyFont="1" applyFill="1" applyBorder="1" applyAlignment="1">
      <alignment horizontal="center" vertical="center"/>
    </xf>
    <xf numFmtId="0" fontId="54" fillId="7" borderId="37" xfId="0" applyFont="1" applyFill="1" applyBorder="1" applyAlignment="1">
      <alignment horizontal="center" vertical="center"/>
    </xf>
    <xf numFmtId="0" fontId="56" fillId="7" borderId="24" xfId="0" applyFont="1" applyFill="1" applyBorder="1" applyAlignment="1">
      <alignment horizontal="center" vertical="center"/>
    </xf>
    <xf numFmtId="0" fontId="56" fillId="7" borderId="37" xfId="0" applyFont="1" applyFill="1" applyBorder="1" applyAlignment="1">
      <alignment horizontal="center" vertical="center"/>
    </xf>
    <xf numFmtId="0" fontId="51" fillId="5" borderId="26" xfId="0" applyFont="1" applyFill="1" applyBorder="1" applyAlignment="1">
      <alignment horizontal="center" vertical="center"/>
    </xf>
    <xf numFmtId="0" fontId="51" fillId="5" borderId="12" xfId="0" applyFont="1" applyFill="1" applyBorder="1" applyAlignment="1">
      <alignment horizontal="center" vertical="center"/>
    </xf>
    <xf numFmtId="0" fontId="58" fillId="0" borderId="25" xfId="0" applyFont="1" applyBorder="1" applyAlignment="1">
      <alignment horizontal="center" vertical="center"/>
    </xf>
    <xf numFmtId="0" fontId="58" fillId="0" borderId="38" xfId="0" applyFont="1" applyBorder="1" applyAlignment="1">
      <alignment horizontal="center" vertical="center"/>
    </xf>
    <xf numFmtId="0" fontId="58" fillId="0" borderId="26" xfId="0" applyFont="1" applyBorder="1" applyAlignment="1">
      <alignment horizontal="center" vertical="center"/>
    </xf>
    <xf numFmtId="0" fontId="58" fillId="0" borderId="12" xfId="0" applyFont="1" applyBorder="1" applyAlignment="1">
      <alignment horizontal="center" vertical="center"/>
    </xf>
    <xf numFmtId="0" fontId="58" fillId="0" borderId="27" xfId="0" applyFont="1" applyBorder="1" applyAlignment="1">
      <alignment horizontal="center" vertical="center"/>
    </xf>
    <xf numFmtId="0" fontId="58" fillId="0" borderId="39" xfId="0" applyFont="1" applyBorder="1" applyAlignment="1">
      <alignment horizontal="center" vertical="center"/>
    </xf>
    <xf numFmtId="0" fontId="59" fillId="0" borderId="143" xfId="0" applyFont="1" applyBorder="1" applyAlignment="1">
      <alignment horizontal="center" vertical="center"/>
    </xf>
    <xf numFmtId="0" fontId="27" fillId="6" borderId="24" xfId="0" applyFont="1" applyFill="1" applyBorder="1" applyAlignment="1">
      <alignment horizontal="center" vertical="center"/>
    </xf>
    <xf numFmtId="0" fontId="27" fillId="6" borderId="37" xfId="0" applyFont="1" applyFill="1" applyBorder="1" applyAlignment="1">
      <alignment horizontal="center" vertical="center"/>
    </xf>
    <xf numFmtId="164" fontId="13" fillId="6" borderId="24" xfId="0" applyNumberFormat="1" applyFont="1" applyFill="1" applyBorder="1" applyAlignment="1">
      <alignment horizontal="center" vertical="center"/>
    </xf>
    <xf numFmtId="164" fontId="13" fillId="6" borderId="37" xfId="0" applyNumberFormat="1" applyFont="1" applyFill="1" applyBorder="1" applyAlignment="1">
      <alignment horizontal="center" vertical="center"/>
    </xf>
    <xf numFmtId="0" fontId="11" fillId="5" borderId="26" xfId="0" applyFont="1" applyFill="1" applyBorder="1" applyAlignment="1">
      <alignment horizontal="center" vertical="center"/>
    </xf>
    <xf numFmtId="0" fontId="11" fillId="5" borderId="12" xfId="0" applyFont="1" applyFill="1" applyBorder="1" applyAlignment="1">
      <alignment horizontal="center" vertical="center"/>
    </xf>
    <xf numFmtId="0" fontId="23" fillId="5" borderId="26" xfId="0" applyFont="1" applyFill="1" applyBorder="1" applyAlignment="1">
      <alignment horizontal="center"/>
    </xf>
    <xf numFmtId="0" fontId="52" fillId="0" borderId="12" xfId="0" applyFont="1" applyBorder="1" applyAlignment="1">
      <alignment horizontal="center"/>
    </xf>
    <xf numFmtId="0" fontId="27" fillId="6" borderId="23" xfId="0" applyFont="1" applyFill="1" applyBorder="1" applyAlignment="1">
      <alignment horizontal="center" vertical="center"/>
    </xf>
    <xf numFmtId="0" fontId="11" fillId="2" borderId="55" xfId="0" applyFont="1" applyFill="1" applyBorder="1" applyAlignment="1">
      <alignment horizontal="center" vertical="center" wrapText="1"/>
    </xf>
    <xf numFmtId="0" fontId="11" fillId="2" borderId="72" xfId="0" applyFont="1" applyFill="1" applyBorder="1" applyAlignment="1">
      <alignment horizontal="center" vertical="center" wrapText="1"/>
    </xf>
    <xf numFmtId="0" fontId="11" fillId="2" borderId="56" xfId="0" applyFont="1" applyFill="1" applyBorder="1" applyAlignment="1">
      <alignment horizontal="center" vertical="center" wrapText="1"/>
    </xf>
    <xf numFmtId="0" fontId="11" fillId="2" borderId="58" xfId="0" applyFont="1" applyFill="1" applyBorder="1" applyAlignment="1">
      <alignment horizontal="center" vertical="center" wrapText="1"/>
    </xf>
    <xf numFmtId="0" fontId="11" fillId="2" borderId="73" xfId="0" applyFont="1" applyFill="1" applyBorder="1" applyAlignment="1">
      <alignment horizontal="center" vertical="center" wrapText="1"/>
    </xf>
    <xf numFmtId="0" fontId="20" fillId="2" borderId="55" xfId="0" applyFont="1" applyFill="1" applyBorder="1" applyAlignment="1">
      <alignment horizontal="center" vertical="center" textRotation="90" wrapText="1"/>
    </xf>
    <xf numFmtId="0" fontId="20" fillId="2" borderId="72" xfId="0" applyFont="1" applyFill="1" applyBorder="1" applyAlignment="1">
      <alignment horizontal="center" vertical="center" textRotation="90" wrapText="1"/>
    </xf>
    <xf numFmtId="1" fontId="11" fillId="2" borderId="59" xfId="0" applyNumberFormat="1" applyFont="1" applyFill="1" applyBorder="1" applyAlignment="1">
      <alignment horizontal="center" vertical="center" wrapText="1"/>
    </xf>
    <xf numFmtId="1" fontId="11" fillId="2" borderId="77" xfId="0" applyNumberFormat="1" applyFont="1" applyFill="1" applyBorder="1" applyAlignment="1">
      <alignment horizontal="center" vertical="center" wrapText="1"/>
    </xf>
    <xf numFmtId="0" fontId="149" fillId="5" borderId="45" xfId="0" applyFont="1" applyFill="1" applyBorder="1" applyAlignment="1">
      <alignment horizontal="center" vertical="center"/>
    </xf>
    <xf numFmtId="0" fontId="149" fillId="5" borderId="55" xfId="0" applyFont="1" applyFill="1" applyBorder="1" applyAlignment="1">
      <alignment horizontal="center" vertical="center"/>
    </xf>
    <xf numFmtId="0" fontId="14" fillId="5" borderId="4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1" fillId="2" borderId="51" xfId="0" applyFont="1" applyFill="1" applyBorder="1" applyAlignment="1">
      <alignment horizontal="center" vertical="center" wrapText="1"/>
    </xf>
    <xf numFmtId="0" fontId="11" fillId="2" borderId="53" xfId="0" applyFont="1" applyFill="1" applyBorder="1" applyAlignment="1">
      <alignment horizontal="center" vertical="center" wrapText="1"/>
    </xf>
    <xf numFmtId="0" fontId="20" fillId="2" borderId="50" xfId="0" applyFont="1" applyFill="1" applyBorder="1" applyAlignment="1">
      <alignment horizontal="center" vertical="center" textRotation="90" wrapText="1"/>
    </xf>
    <xf numFmtId="1" fontId="11" fillId="2" borderId="54" xfId="0" applyNumberFormat="1" applyFont="1" applyFill="1" applyBorder="1" applyAlignment="1">
      <alignment horizontal="center" vertical="center" wrapText="1"/>
    </xf>
    <xf numFmtId="0" fontId="11" fillId="2" borderId="50" xfId="0" applyFont="1" applyFill="1" applyBorder="1" applyAlignment="1">
      <alignment horizontal="center" vertical="center" wrapText="1"/>
    </xf>
    <xf numFmtId="0" fontId="28" fillId="19" borderId="51" xfId="0" applyFont="1" applyFill="1" applyBorder="1" applyAlignment="1">
      <alignment horizontal="center" vertical="center" wrapText="1"/>
    </xf>
    <xf numFmtId="0" fontId="28" fillId="19" borderId="81" xfId="0" applyFont="1" applyFill="1" applyBorder="1" applyAlignment="1">
      <alignment horizontal="center" vertical="center" wrapText="1"/>
    </xf>
    <xf numFmtId="0" fontId="28" fillId="19" borderId="46" xfId="0" applyFont="1" applyFill="1" applyBorder="1" applyAlignment="1">
      <alignment horizontal="center" vertical="center" wrapText="1"/>
    </xf>
    <xf numFmtId="0" fontId="28" fillId="19" borderId="47" xfId="0" applyFont="1" applyFill="1" applyBorder="1" applyAlignment="1">
      <alignment horizontal="center" vertical="center" wrapText="1"/>
    </xf>
    <xf numFmtId="0" fontId="149" fillId="5" borderId="40" xfId="0" applyFont="1" applyFill="1" applyBorder="1" applyAlignment="1">
      <alignment horizontal="center" vertical="center"/>
    </xf>
    <xf numFmtId="0" fontId="14" fillId="5" borderId="41" xfId="0" applyFont="1" applyFill="1" applyBorder="1" applyAlignment="1">
      <alignment horizontal="center" vertical="center" wrapText="1"/>
    </xf>
    <xf numFmtId="0" fontId="28" fillId="19" borderId="40" xfId="0" applyFont="1" applyFill="1" applyBorder="1" applyAlignment="1">
      <alignment horizontal="center" vertical="center" wrapText="1"/>
    </xf>
    <xf numFmtId="0" fontId="28" fillId="19" borderId="41" xfId="0" applyFont="1" applyFill="1" applyBorder="1" applyAlignment="1">
      <alignment horizontal="center" vertical="center" wrapText="1"/>
    </xf>
    <xf numFmtId="0" fontId="28" fillId="19" borderId="42" xfId="0" applyFont="1" applyFill="1" applyBorder="1" applyAlignment="1">
      <alignment horizontal="center" vertical="center" wrapText="1"/>
    </xf>
    <xf numFmtId="0" fontId="28" fillId="19" borderId="45" xfId="0" applyFont="1" applyFill="1" applyBorder="1" applyAlignment="1">
      <alignment horizontal="center" vertical="center" wrapText="1"/>
    </xf>
    <xf numFmtId="0" fontId="28" fillId="19" borderId="48" xfId="0" applyFont="1" applyFill="1" applyBorder="1" applyAlignment="1">
      <alignment horizontal="center" vertical="center" wrapText="1"/>
    </xf>
    <xf numFmtId="0" fontId="11" fillId="2" borderId="22" xfId="0" applyFont="1" applyFill="1" applyBorder="1" applyAlignment="1">
      <alignment horizontal="center" vertical="center"/>
    </xf>
    <xf numFmtId="0" fontId="11" fillId="2" borderId="77" xfId="0" applyFont="1" applyFill="1" applyBorder="1" applyAlignment="1">
      <alignment horizontal="center" vertical="center"/>
    </xf>
    <xf numFmtId="0" fontId="11" fillId="2" borderId="36" xfId="0" applyFont="1" applyFill="1" applyBorder="1" applyAlignment="1">
      <alignment horizontal="center" vertical="center"/>
    </xf>
    <xf numFmtId="0" fontId="12" fillId="19" borderId="22" xfId="0" applyFont="1" applyFill="1" applyBorder="1" applyAlignment="1">
      <alignment horizontal="center" vertical="center"/>
    </xf>
    <xf numFmtId="0" fontId="12" fillId="19" borderId="77" xfId="0" applyFont="1" applyFill="1" applyBorder="1" applyAlignment="1">
      <alignment horizontal="center" vertical="center"/>
    </xf>
    <xf numFmtId="0" fontId="12" fillId="19" borderId="36" xfId="0" applyFont="1" applyFill="1" applyBorder="1" applyAlignment="1">
      <alignment horizontal="center" vertical="center"/>
    </xf>
    <xf numFmtId="0" fontId="11" fillId="2" borderId="18" xfId="0" applyFont="1" applyFill="1" applyBorder="1" applyAlignment="1">
      <alignment horizontal="center" vertical="center" wrapText="1"/>
    </xf>
    <xf numFmtId="0" fontId="11" fillId="2" borderId="17" xfId="0" applyFont="1" applyFill="1" applyBorder="1" applyAlignment="1">
      <alignment horizontal="center" vertical="center" wrapText="1"/>
    </xf>
    <xf numFmtId="1" fontId="11" fillId="2" borderId="36" xfId="0" applyNumberFormat="1" applyFont="1" applyFill="1" applyBorder="1" applyAlignment="1">
      <alignment horizontal="center" vertical="center" wrapText="1"/>
    </xf>
    <xf numFmtId="0" fontId="149" fillId="5" borderId="20" xfId="0" applyFont="1" applyFill="1" applyBorder="1" applyAlignment="1">
      <alignment horizontal="center"/>
    </xf>
    <xf numFmtId="0" fontId="149" fillId="5" borderId="18" xfId="0" applyFont="1" applyFill="1" applyBorder="1" applyAlignment="1">
      <alignment horizontal="center"/>
    </xf>
    <xf numFmtId="0" fontId="149" fillId="5" borderId="19" xfId="0" applyFont="1" applyFill="1" applyBorder="1" applyAlignment="1">
      <alignment horizontal="center"/>
    </xf>
    <xf numFmtId="0" fontId="23" fillId="5" borderId="75" xfId="0" applyFont="1" applyFill="1" applyBorder="1" applyAlignment="1">
      <alignment horizontal="center" vertical="center" wrapText="1"/>
    </xf>
    <xf numFmtId="0" fontId="23" fillId="5" borderId="74"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32"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16"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72" xfId="0" applyFont="1" applyFill="1" applyBorder="1" applyAlignment="1">
      <alignment horizontal="center" vertical="center"/>
    </xf>
    <xf numFmtId="0" fontId="11" fillId="2" borderId="73" xfId="0" applyFont="1" applyFill="1" applyBorder="1" applyAlignment="1">
      <alignment horizontal="center" vertical="center"/>
    </xf>
    <xf numFmtId="0" fontId="11" fillId="2" borderId="30"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31" xfId="0" applyFont="1" applyFill="1" applyBorder="1" applyAlignment="1">
      <alignment horizontal="center" vertical="center"/>
    </xf>
    <xf numFmtId="0" fontId="11" fillId="2" borderId="22" xfId="0" applyFont="1" applyFill="1" applyBorder="1" applyAlignment="1">
      <alignment horizontal="center" vertical="center" textRotation="90"/>
    </xf>
    <xf numFmtId="0" fontId="11" fillId="2" borderId="77" xfId="0" applyFont="1" applyFill="1" applyBorder="1" applyAlignment="1">
      <alignment horizontal="center" vertical="center" textRotation="90"/>
    </xf>
    <xf numFmtId="0" fontId="11" fillId="2" borderId="36" xfId="0" applyFont="1" applyFill="1" applyBorder="1" applyAlignment="1">
      <alignment horizontal="center" vertical="center" textRotation="90"/>
    </xf>
    <xf numFmtId="0" fontId="148" fillId="5" borderId="45" xfId="0" applyFont="1" applyFill="1" applyBorder="1" applyAlignment="1">
      <alignment horizontal="center" vertical="center"/>
    </xf>
    <xf numFmtId="0" fontId="148" fillId="5" borderId="40" xfId="0" applyFont="1" applyFill="1" applyBorder="1" applyAlignment="1">
      <alignment horizontal="center" vertical="center"/>
    </xf>
    <xf numFmtId="0" fontId="62" fillId="2" borderId="16" xfId="0" applyFont="1" applyFill="1" applyBorder="1" applyAlignment="1">
      <alignment horizontal="center" vertical="center"/>
    </xf>
    <xf numFmtId="0" fontId="62" fillId="2" borderId="17" xfId="0" applyFont="1" applyFill="1" applyBorder="1" applyAlignment="1">
      <alignment horizontal="center" vertical="center"/>
    </xf>
    <xf numFmtId="0" fontId="62" fillId="2" borderId="72" xfId="0" applyFont="1" applyFill="1" applyBorder="1" applyAlignment="1">
      <alignment horizontal="center" vertical="center"/>
    </xf>
    <xf numFmtId="0" fontId="62" fillId="2" borderId="73" xfId="0" applyFont="1" applyFill="1" applyBorder="1" applyAlignment="1">
      <alignment horizontal="center" vertical="center"/>
    </xf>
    <xf numFmtId="0" fontId="62" fillId="2" borderId="30" xfId="0" applyFont="1" applyFill="1" applyBorder="1" applyAlignment="1">
      <alignment horizontal="center" vertical="center"/>
    </xf>
    <xf numFmtId="0" fontId="62" fillId="2" borderId="31" xfId="0" applyFont="1" applyFill="1" applyBorder="1" applyAlignment="1">
      <alignment horizontal="center" vertical="center"/>
    </xf>
    <xf numFmtId="0" fontId="148" fillId="5" borderId="16" xfId="0" applyFont="1" applyFill="1" applyBorder="1" applyAlignment="1">
      <alignment horizontal="center"/>
    </xf>
    <xf numFmtId="0" fontId="148" fillId="5" borderId="18" xfId="0" applyFont="1" applyFill="1" applyBorder="1" applyAlignment="1">
      <alignment horizontal="center"/>
    </xf>
    <xf numFmtId="0" fontId="148" fillId="5" borderId="19" xfId="0" applyFont="1" applyFill="1" applyBorder="1" applyAlignment="1">
      <alignment horizontal="center"/>
    </xf>
    <xf numFmtId="0" fontId="23" fillId="5" borderId="72" xfId="0" applyFont="1" applyFill="1" applyBorder="1" applyAlignment="1">
      <alignment horizontal="center" vertical="center" wrapText="1"/>
    </xf>
    <xf numFmtId="0" fontId="23" fillId="5" borderId="30" xfId="0" applyFont="1" applyFill="1" applyBorder="1" applyAlignment="1">
      <alignment horizontal="center" vertical="center" wrapText="1"/>
    </xf>
    <xf numFmtId="0" fontId="150" fillId="5" borderId="45" xfId="0" applyFont="1" applyFill="1" applyBorder="1" applyAlignment="1">
      <alignment horizontal="center" vertical="center"/>
    </xf>
    <xf numFmtId="0" fontId="150" fillId="5" borderId="66" xfId="0" applyFont="1" applyFill="1" applyBorder="1" applyAlignment="1">
      <alignment horizontal="center" vertical="center"/>
    </xf>
    <xf numFmtId="0" fontId="14" fillId="5" borderId="67" xfId="0" applyFont="1" applyFill="1" applyBorder="1" applyAlignment="1">
      <alignment horizontal="center" vertical="center" wrapText="1"/>
    </xf>
    <xf numFmtId="0" fontId="150" fillId="5" borderId="40" xfId="0" applyFont="1" applyFill="1" applyBorder="1" applyAlignment="1">
      <alignment horizontal="center" vertical="center"/>
    </xf>
    <xf numFmtId="0" fontId="28" fillId="19" borderId="80" xfId="0" applyFont="1" applyFill="1" applyBorder="1" applyAlignment="1">
      <alignment horizontal="center" vertical="center" wrapText="1"/>
    </xf>
    <xf numFmtId="0" fontId="28" fillId="19" borderId="69" xfId="0" applyFont="1" applyFill="1" applyBorder="1" applyAlignment="1">
      <alignment horizontal="center" vertical="center" wrapText="1"/>
    </xf>
    <xf numFmtId="0" fontId="28" fillId="19" borderId="67" xfId="0" applyFont="1" applyFill="1" applyBorder="1" applyAlignment="1">
      <alignment horizontal="center" vertical="center" wrapText="1"/>
    </xf>
    <xf numFmtId="0" fontId="20" fillId="2" borderId="30" xfId="0" applyFont="1" applyFill="1" applyBorder="1" applyAlignment="1">
      <alignment horizontal="center" vertical="center" textRotation="90" wrapText="1"/>
    </xf>
    <xf numFmtId="0" fontId="104" fillId="2" borderId="16" xfId="0" applyFont="1" applyFill="1" applyBorder="1" applyAlignment="1">
      <alignment horizontal="center" vertical="center"/>
    </xf>
    <xf numFmtId="0" fontId="104" fillId="2" borderId="17" xfId="0" applyFont="1" applyFill="1" applyBorder="1" applyAlignment="1">
      <alignment horizontal="center" vertical="center"/>
    </xf>
    <xf numFmtId="0" fontId="104" fillId="2" borderId="72" xfId="0" applyFont="1" applyFill="1" applyBorder="1" applyAlignment="1">
      <alignment horizontal="center" vertical="center"/>
    </xf>
    <xf numFmtId="0" fontId="104" fillId="2" borderId="73" xfId="0" applyFont="1" applyFill="1" applyBorder="1" applyAlignment="1">
      <alignment horizontal="center" vertical="center"/>
    </xf>
    <xf numFmtId="0" fontId="104" fillId="2" borderId="30" xfId="0" applyFont="1" applyFill="1" applyBorder="1" applyAlignment="1">
      <alignment horizontal="center" vertical="center"/>
    </xf>
    <xf numFmtId="0" fontId="104" fillId="2" borderId="31" xfId="0" applyFont="1" applyFill="1" applyBorder="1" applyAlignment="1">
      <alignment horizontal="center" vertical="center"/>
    </xf>
    <xf numFmtId="0" fontId="150" fillId="5" borderId="16" xfId="0" applyFont="1" applyFill="1" applyBorder="1" applyAlignment="1">
      <alignment horizontal="center"/>
    </xf>
    <xf numFmtId="0" fontId="150" fillId="5" borderId="18" xfId="0" applyFont="1" applyFill="1" applyBorder="1" applyAlignment="1">
      <alignment horizontal="center"/>
    </xf>
    <xf numFmtId="0" fontId="150" fillId="5" borderId="19" xfId="0" applyFont="1" applyFill="1" applyBorder="1" applyAlignment="1">
      <alignment horizontal="center"/>
    </xf>
    <xf numFmtId="0" fontId="150" fillId="5" borderId="20" xfId="0" applyFont="1" applyFill="1" applyBorder="1" applyAlignment="1">
      <alignment horizontal="center"/>
    </xf>
    <xf numFmtId="0" fontId="19" fillId="5" borderId="45" xfId="0" applyFont="1" applyFill="1" applyBorder="1" applyAlignment="1">
      <alignment horizontal="center" vertical="center"/>
    </xf>
    <xf numFmtId="0" fontId="90" fillId="2" borderId="16" xfId="0" applyFont="1" applyFill="1" applyBorder="1" applyAlignment="1">
      <alignment horizontal="center" vertical="center"/>
    </xf>
    <xf numFmtId="0" fontId="90" fillId="2" borderId="17" xfId="0" applyFont="1" applyFill="1" applyBorder="1" applyAlignment="1">
      <alignment horizontal="center" vertical="center"/>
    </xf>
    <xf numFmtId="0" fontId="90" fillId="2" borderId="72" xfId="0" applyFont="1" applyFill="1" applyBorder="1" applyAlignment="1">
      <alignment horizontal="center" vertical="center"/>
    </xf>
    <xf numFmtId="0" fontId="90" fillId="2" borderId="73" xfId="0" applyFont="1" applyFill="1" applyBorder="1" applyAlignment="1">
      <alignment horizontal="center" vertical="center"/>
    </xf>
    <xf numFmtId="0" fontId="90" fillId="2" borderId="30" xfId="0" applyFont="1" applyFill="1" applyBorder="1" applyAlignment="1">
      <alignment horizontal="center" vertical="center"/>
    </xf>
    <xf numFmtId="0" fontId="90" fillId="2" borderId="31" xfId="0" applyFont="1" applyFill="1" applyBorder="1" applyAlignment="1">
      <alignment horizontal="center" vertical="center"/>
    </xf>
    <xf numFmtId="0" fontId="19" fillId="5" borderId="16" xfId="0" applyFont="1" applyFill="1" applyBorder="1" applyAlignment="1">
      <alignment horizontal="center"/>
    </xf>
    <xf numFmtId="0" fontId="19" fillId="5" borderId="18" xfId="0" applyFont="1" applyFill="1" applyBorder="1" applyAlignment="1">
      <alignment horizontal="center"/>
    </xf>
    <xf numFmtId="0" fontId="19" fillId="5" borderId="19" xfId="0" applyFont="1" applyFill="1" applyBorder="1" applyAlignment="1">
      <alignment horizontal="center"/>
    </xf>
    <xf numFmtId="0" fontId="19" fillId="5" borderId="20" xfId="0" applyFont="1" applyFill="1" applyBorder="1" applyAlignment="1">
      <alignment horizontal="center"/>
    </xf>
    <xf numFmtId="0" fontId="19" fillId="5" borderId="40" xfId="0" applyFont="1" applyFill="1" applyBorder="1" applyAlignment="1">
      <alignment horizontal="center" vertical="center"/>
    </xf>
    <xf numFmtId="0" fontId="148" fillId="5" borderId="20" xfId="0" applyFont="1" applyFill="1" applyBorder="1" applyAlignment="1">
      <alignment horizontal="center"/>
    </xf>
    <xf numFmtId="0" fontId="11" fillId="2" borderId="30"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9" fillId="5" borderId="17" xfId="0" applyFont="1" applyFill="1" applyBorder="1" applyAlignment="1">
      <alignment horizontal="center"/>
    </xf>
    <xf numFmtId="0" fontId="19" fillId="5" borderId="75" xfId="0" applyFont="1" applyFill="1" applyBorder="1" applyAlignment="1">
      <alignment horizontal="center"/>
    </xf>
    <xf numFmtId="0" fontId="19" fillId="5" borderId="73" xfId="0" applyFont="1" applyFill="1" applyBorder="1" applyAlignment="1">
      <alignment horizontal="center"/>
    </xf>
    <xf numFmtId="0" fontId="19" fillId="5" borderId="34" xfId="0" applyFont="1" applyFill="1" applyBorder="1" applyAlignment="1">
      <alignment horizontal="center"/>
    </xf>
    <xf numFmtId="0" fontId="19" fillId="5" borderId="32" xfId="0" applyFont="1" applyFill="1" applyBorder="1" applyAlignment="1">
      <alignment horizontal="center"/>
    </xf>
    <xf numFmtId="0" fontId="19" fillId="5" borderId="31" xfId="0" applyFont="1" applyFill="1" applyBorder="1" applyAlignment="1">
      <alignment horizontal="center"/>
    </xf>
    <xf numFmtId="0" fontId="19" fillId="5" borderId="50" xfId="0" applyFont="1" applyFill="1" applyBorder="1" applyAlignment="1">
      <alignment horizontal="center" vertical="center"/>
    </xf>
    <xf numFmtId="0" fontId="19" fillId="5" borderId="66" xfId="0" applyFont="1" applyFill="1" applyBorder="1" applyAlignment="1">
      <alignment horizontal="center" vertical="center"/>
    </xf>
    <xf numFmtId="0" fontId="14" fillId="5" borderId="51" xfId="0" applyFont="1" applyFill="1" applyBorder="1" applyAlignment="1">
      <alignment horizontal="center" vertical="center" wrapText="1"/>
    </xf>
    <xf numFmtId="0" fontId="148" fillId="5" borderId="50" xfId="0" applyFont="1" applyFill="1" applyBorder="1" applyAlignment="1">
      <alignment horizontal="center" vertical="center"/>
    </xf>
    <xf numFmtId="0" fontId="148" fillId="5" borderId="66" xfId="0" applyFont="1" applyFill="1" applyBorder="1" applyAlignment="1">
      <alignment horizontal="center" vertical="center"/>
    </xf>
    <xf numFmtId="0" fontId="105" fillId="2" borderId="16" xfId="0" applyFont="1" applyFill="1" applyBorder="1" applyAlignment="1">
      <alignment horizontal="center" vertical="center"/>
    </xf>
    <xf numFmtId="0" fontId="105" fillId="2" borderId="17" xfId="0" applyFont="1" applyFill="1" applyBorder="1" applyAlignment="1">
      <alignment horizontal="center" vertical="center"/>
    </xf>
    <xf numFmtId="0" fontId="105" fillId="2" borderId="72" xfId="0" applyFont="1" applyFill="1" applyBorder="1" applyAlignment="1">
      <alignment horizontal="center" vertical="center"/>
    </xf>
    <xf numFmtId="0" fontId="105" fillId="2" borderId="73" xfId="0" applyFont="1" applyFill="1" applyBorder="1" applyAlignment="1">
      <alignment horizontal="center" vertical="center"/>
    </xf>
    <xf numFmtId="0" fontId="105" fillId="2" borderId="30" xfId="0" applyFont="1" applyFill="1" applyBorder="1" applyAlignment="1">
      <alignment horizontal="center" vertical="center"/>
    </xf>
    <xf numFmtId="0" fontId="105" fillId="2" borderId="31" xfId="0" applyFont="1" applyFill="1" applyBorder="1" applyAlignment="1">
      <alignment horizontal="center" vertical="center"/>
    </xf>
    <xf numFmtId="0" fontId="14" fillId="5" borderId="49" xfId="0" applyFont="1" applyFill="1" applyBorder="1" applyAlignment="1">
      <alignment horizontal="center" vertical="center" wrapText="1"/>
    </xf>
    <xf numFmtId="0" fontId="149" fillId="5" borderId="16" xfId="0" applyFont="1" applyFill="1" applyBorder="1" applyAlignment="1">
      <alignment horizontal="center"/>
    </xf>
    <xf numFmtId="0" fontId="149" fillId="5" borderId="66" xfId="0" applyFont="1" applyFill="1" applyBorder="1" applyAlignment="1">
      <alignment horizontal="center" vertical="center"/>
    </xf>
    <xf numFmtId="0" fontId="28" fillId="17" borderId="0" xfId="0" applyFont="1" applyFill="1" applyAlignment="1">
      <alignment horizontal="center" vertical="center" wrapText="1"/>
    </xf>
    <xf numFmtId="0" fontId="28" fillId="17" borderId="51" xfId="0" applyFont="1" applyFill="1" applyBorder="1" applyAlignment="1">
      <alignment horizontal="center" vertical="center" wrapText="1"/>
    </xf>
    <xf numFmtId="0" fontId="28" fillId="17" borderId="48" xfId="0" applyFont="1" applyFill="1" applyBorder="1" applyAlignment="1">
      <alignment horizontal="center" vertical="center" wrapText="1"/>
    </xf>
    <xf numFmtId="0" fontId="28" fillId="17" borderId="46" xfId="0" applyFont="1" applyFill="1" applyBorder="1" applyAlignment="1">
      <alignment horizontal="center" vertical="center" wrapText="1"/>
    </xf>
    <xf numFmtId="0" fontId="28" fillId="17" borderId="69" xfId="0" applyFont="1" applyFill="1" applyBorder="1" applyAlignment="1">
      <alignment horizontal="center" vertical="center" wrapText="1"/>
    </xf>
    <xf numFmtId="0" fontId="28" fillId="17" borderId="67" xfId="0" applyFont="1" applyFill="1" applyBorder="1" applyAlignment="1">
      <alignment horizontal="center" vertical="center" wrapText="1"/>
    </xf>
    <xf numFmtId="0" fontId="11" fillId="16" borderId="55" xfId="0" applyFont="1" applyFill="1" applyBorder="1" applyAlignment="1">
      <alignment horizontal="center" vertical="center" wrapText="1"/>
    </xf>
    <xf numFmtId="0" fontId="11" fillId="16" borderId="30" xfId="0" applyFont="1" applyFill="1" applyBorder="1" applyAlignment="1">
      <alignment horizontal="center" vertical="center" wrapText="1"/>
    </xf>
    <xf numFmtId="0" fontId="19" fillId="15" borderId="55" xfId="0" applyFont="1" applyFill="1" applyBorder="1" applyAlignment="1">
      <alignment horizontal="center" vertical="center"/>
    </xf>
    <xf numFmtId="0" fontId="19" fillId="15" borderId="30" xfId="0" applyFont="1" applyFill="1" applyBorder="1" applyAlignment="1">
      <alignment horizontal="center" vertical="center"/>
    </xf>
    <xf numFmtId="0" fontId="14" fillId="15" borderId="46" xfId="0" applyFont="1" applyFill="1" applyBorder="1" applyAlignment="1">
      <alignment horizontal="center" vertical="center" wrapText="1"/>
    </xf>
    <xf numFmtId="0" fontId="14" fillId="15" borderId="67" xfId="0" applyFont="1" applyFill="1" applyBorder="1" applyAlignment="1">
      <alignment horizontal="center" vertical="center" wrapText="1"/>
    </xf>
    <xf numFmtId="0" fontId="11" fillId="16" borderId="56" xfId="0" applyFont="1" applyFill="1" applyBorder="1" applyAlignment="1">
      <alignment horizontal="center" vertical="center" wrapText="1"/>
    </xf>
    <xf numFmtId="0" fontId="11" fillId="16" borderId="51" xfId="0" applyFont="1" applyFill="1" applyBorder="1" applyAlignment="1">
      <alignment horizontal="center" vertical="center" wrapText="1"/>
    </xf>
    <xf numFmtId="0" fontId="11" fillId="16" borderId="50" xfId="0" applyFont="1" applyFill="1" applyBorder="1" applyAlignment="1">
      <alignment horizontal="center" vertical="center" wrapText="1"/>
    </xf>
    <xf numFmtId="0" fontId="19" fillId="15" borderId="50" xfId="0" applyFont="1" applyFill="1" applyBorder="1" applyAlignment="1">
      <alignment horizontal="center" vertical="center"/>
    </xf>
    <xf numFmtId="0" fontId="11" fillId="16" borderId="58" xfId="0" applyFont="1" applyFill="1" applyBorder="1" applyAlignment="1">
      <alignment horizontal="center" vertical="center" wrapText="1"/>
    </xf>
    <xf numFmtId="0" fontId="11" fillId="16" borderId="53" xfId="0" applyFont="1" applyFill="1" applyBorder="1" applyAlignment="1">
      <alignment horizontal="center" vertical="center" wrapText="1"/>
    </xf>
    <xf numFmtId="0" fontId="28" fillId="17" borderId="47" xfId="0" applyFont="1" applyFill="1" applyBorder="1" applyAlignment="1">
      <alignment horizontal="center" vertical="center" wrapText="1"/>
    </xf>
    <xf numFmtId="0" fontId="28" fillId="17" borderId="81" xfId="0" applyFont="1" applyFill="1" applyBorder="1" applyAlignment="1">
      <alignment horizontal="center" vertical="center" wrapText="1"/>
    </xf>
    <xf numFmtId="0" fontId="28" fillId="20" borderId="48" xfId="0" applyFont="1" applyFill="1" applyBorder="1" applyAlignment="1">
      <alignment horizontal="center" vertical="center" wrapText="1"/>
    </xf>
    <xf numFmtId="0" fontId="28" fillId="20" borderId="46" xfId="0" applyFont="1" applyFill="1" applyBorder="1" applyAlignment="1">
      <alignment horizontal="center" vertical="center" wrapText="1"/>
    </xf>
    <xf numFmtId="0" fontId="28" fillId="20" borderId="47" xfId="0" applyFont="1" applyFill="1" applyBorder="1" applyAlignment="1">
      <alignment horizontal="center" vertical="center" wrapText="1"/>
    </xf>
    <xf numFmtId="0" fontId="11" fillId="16" borderId="16" xfId="0" applyFont="1" applyFill="1" applyBorder="1" applyAlignment="1">
      <alignment horizontal="center" vertical="center"/>
    </xf>
    <xf numFmtId="0" fontId="11" fillId="16" borderId="18" xfId="0" applyFont="1" applyFill="1" applyBorder="1" applyAlignment="1">
      <alignment horizontal="center" vertical="center"/>
    </xf>
    <xf numFmtId="0" fontId="11" fillId="16" borderId="17" xfId="0" applyFont="1" applyFill="1" applyBorder="1" applyAlignment="1">
      <alignment horizontal="center" vertical="center"/>
    </xf>
    <xf numFmtId="0" fontId="11" fillId="16" borderId="72" xfId="0" applyFont="1" applyFill="1" applyBorder="1" applyAlignment="1">
      <alignment horizontal="center" vertical="center"/>
    </xf>
    <xf numFmtId="0" fontId="11" fillId="16" borderId="0" xfId="0" applyFont="1" applyFill="1" applyAlignment="1">
      <alignment horizontal="center" vertical="center"/>
    </xf>
    <xf numFmtId="0" fontId="11" fillId="16" borderId="73" xfId="0" applyFont="1" applyFill="1" applyBorder="1" applyAlignment="1">
      <alignment horizontal="center" vertical="center"/>
    </xf>
    <xf numFmtId="0" fontId="11" fillId="16" borderId="30" xfId="0" applyFont="1" applyFill="1" applyBorder="1" applyAlignment="1">
      <alignment horizontal="center" vertical="center"/>
    </xf>
    <xf numFmtId="0" fontId="11" fillId="16" borderId="32" xfId="0" applyFont="1" applyFill="1" applyBorder="1" applyAlignment="1">
      <alignment horizontal="center" vertical="center"/>
    </xf>
    <xf numFmtId="0" fontId="11" fillId="16" borderId="31" xfId="0" applyFont="1" applyFill="1" applyBorder="1" applyAlignment="1">
      <alignment horizontal="center" vertical="center"/>
    </xf>
    <xf numFmtId="0" fontId="11" fillId="16" borderId="22" xfId="0" applyFont="1" applyFill="1" applyBorder="1" applyAlignment="1">
      <alignment horizontal="center" vertical="center" textRotation="90"/>
    </xf>
    <xf numFmtId="0" fontId="11" fillId="16" borderId="77" xfId="0" applyFont="1" applyFill="1" applyBorder="1" applyAlignment="1">
      <alignment horizontal="center" vertical="center" textRotation="90"/>
    </xf>
    <xf numFmtId="0" fontId="11" fillId="16" borderId="36" xfId="0" applyFont="1" applyFill="1" applyBorder="1" applyAlignment="1">
      <alignment horizontal="center" vertical="center" textRotation="90"/>
    </xf>
    <xf numFmtId="0" fontId="11" fillId="16" borderId="22" xfId="0" applyFont="1" applyFill="1" applyBorder="1" applyAlignment="1">
      <alignment horizontal="center" vertical="center"/>
    </xf>
    <xf numFmtId="0" fontId="11" fillId="16" borderId="77" xfId="0" applyFont="1" applyFill="1" applyBorder="1" applyAlignment="1">
      <alignment horizontal="center" vertical="center"/>
    </xf>
    <xf numFmtId="0" fontId="11" fillId="16" borderId="36" xfId="0" applyFont="1" applyFill="1" applyBorder="1" applyAlignment="1">
      <alignment horizontal="center" vertical="center"/>
    </xf>
    <xf numFmtId="0" fontId="12" fillId="17" borderId="22" xfId="0" applyFont="1" applyFill="1" applyBorder="1" applyAlignment="1">
      <alignment horizontal="center" vertical="center"/>
    </xf>
    <xf numFmtId="0" fontId="12" fillId="17" borderId="77" xfId="0" applyFont="1" applyFill="1" applyBorder="1" applyAlignment="1">
      <alignment horizontal="center" vertical="center"/>
    </xf>
    <xf numFmtId="0" fontId="12" fillId="17" borderId="36" xfId="0" applyFont="1" applyFill="1" applyBorder="1" applyAlignment="1">
      <alignment horizontal="center" vertical="center"/>
    </xf>
    <xf numFmtId="0" fontId="23" fillId="15" borderId="72" xfId="0" applyFont="1" applyFill="1" applyBorder="1" applyAlignment="1">
      <alignment horizontal="center" vertical="center" wrapText="1"/>
    </xf>
    <xf numFmtId="0" fontId="23" fillId="15" borderId="0" xfId="0" applyFont="1" applyFill="1" applyAlignment="1">
      <alignment horizontal="center" vertical="center" wrapText="1"/>
    </xf>
    <xf numFmtId="0" fontId="23" fillId="15" borderId="74" xfId="0" applyFont="1" applyFill="1" applyBorder="1" applyAlignment="1">
      <alignment horizontal="center" vertical="center" wrapText="1"/>
    </xf>
    <xf numFmtId="0" fontId="23" fillId="15" borderId="30" xfId="0" applyFont="1" applyFill="1" applyBorder="1" applyAlignment="1">
      <alignment horizontal="center" vertical="center" wrapText="1"/>
    </xf>
    <xf numFmtId="0" fontId="23" fillId="15" borderId="32" xfId="0" applyFont="1" applyFill="1" applyBorder="1" applyAlignment="1">
      <alignment horizontal="center" vertical="center" wrapText="1"/>
    </xf>
    <xf numFmtId="0" fontId="23" fillId="15" borderId="33" xfId="0" applyFont="1" applyFill="1" applyBorder="1" applyAlignment="1">
      <alignment horizontal="center" vertical="center" wrapText="1"/>
    </xf>
    <xf numFmtId="0" fontId="23" fillId="15" borderId="75" xfId="0" applyFont="1" applyFill="1" applyBorder="1" applyAlignment="1">
      <alignment horizontal="center" vertical="center" wrapText="1"/>
    </xf>
    <xf numFmtId="0" fontId="23" fillId="15" borderId="34" xfId="0" applyFont="1" applyFill="1" applyBorder="1" applyAlignment="1">
      <alignment horizontal="center" vertical="center" wrapText="1"/>
    </xf>
    <xf numFmtId="0" fontId="28" fillId="17" borderId="40" xfId="0" applyFont="1" applyFill="1" applyBorder="1" applyAlignment="1">
      <alignment horizontal="center" vertical="center" wrapText="1"/>
    </xf>
    <xf numFmtId="0" fontId="28" fillId="17" borderId="41" xfId="0" applyFont="1" applyFill="1" applyBorder="1" applyAlignment="1">
      <alignment horizontal="center" vertical="center" wrapText="1"/>
    </xf>
    <xf numFmtId="0" fontId="28" fillId="17" borderId="42" xfId="0" applyFont="1" applyFill="1" applyBorder="1" applyAlignment="1">
      <alignment horizontal="center" vertical="center" wrapText="1"/>
    </xf>
    <xf numFmtId="0" fontId="28" fillId="17" borderId="45" xfId="0" applyFont="1" applyFill="1" applyBorder="1" applyAlignment="1">
      <alignment horizontal="center" vertical="center" wrapText="1"/>
    </xf>
    <xf numFmtId="0" fontId="19" fillId="15" borderId="18" xfId="0" applyFont="1" applyFill="1" applyBorder="1" applyAlignment="1">
      <alignment horizontal="center"/>
    </xf>
    <xf numFmtId="0" fontId="28" fillId="20" borderId="0" xfId="0" applyFont="1" applyFill="1" applyAlignment="1">
      <alignment horizontal="center" vertical="center" wrapText="1"/>
    </xf>
    <xf numFmtId="0" fontId="28" fillId="20" borderId="32" xfId="0" applyFont="1" applyFill="1" applyBorder="1" applyAlignment="1">
      <alignment horizontal="center" vertical="center" wrapText="1"/>
    </xf>
    <xf numFmtId="0" fontId="11" fillId="16" borderId="0" xfId="0" applyFont="1" applyFill="1" applyAlignment="1">
      <alignment horizontal="center" vertical="center" wrapText="1"/>
    </xf>
    <xf numFmtId="0" fontId="11" fillId="16" borderId="32" xfId="0" applyFont="1" applyFill="1" applyBorder="1" applyAlignment="1">
      <alignment horizontal="center" vertical="center" wrapText="1"/>
    </xf>
    <xf numFmtId="0" fontId="28" fillId="20" borderId="51" xfId="0" applyFont="1" applyFill="1" applyBorder="1" applyAlignment="1">
      <alignment horizontal="center" vertical="center" wrapText="1"/>
    </xf>
    <xf numFmtId="0" fontId="28" fillId="20" borderId="81" xfId="0" applyFont="1" applyFill="1" applyBorder="1" applyAlignment="1">
      <alignment horizontal="center" vertical="center" wrapText="1"/>
    </xf>
    <xf numFmtId="0" fontId="19" fillId="15" borderId="16" xfId="0" applyFont="1" applyFill="1" applyBorder="1" applyAlignment="1">
      <alignment horizontal="center"/>
    </xf>
    <xf numFmtId="0" fontId="19" fillId="15" borderId="19" xfId="0" applyFont="1" applyFill="1" applyBorder="1" applyAlignment="1">
      <alignment horizontal="center"/>
    </xf>
    <xf numFmtId="0" fontId="19" fillId="15" borderId="20" xfId="0" applyFont="1" applyFill="1" applyBorder="1" applyAlignment="1">
      <alignment horizontal="center"/>
    </xf>
    <xf numFmtId="0" fontId="28" fillId="20" borderId="40" xfId="0" applyFont="1" applyFill="1" applyBorder="1" applyAlignment="1">
      <alignment horizontal="center" vertical="center" wrapText="1"/>
    </xf>
    <xf numFmtId="0" fontId="28" fillId="20" borderId="41" xfId="0" applyFont="1" applyFill="1" applyBorder="1" applyAlignment="1">
      <alignment horizontal="center" vertical="center" wrapText="1"/>
    </xf>
    <xf numFmtId="0" fontId="28" fillId="20" borderId="42" xfId="0" applyFont="1" applyFill="1" applyBorder="1" applyAlignment="1">
      <alignment horizontal="center" vertical="center" wrapText="1"/>
    </xf>
    <xf numFmtId="0" fontId="28" fillId="20" borderId="45" xfId="0" applyFont="1" applyFill="1" applyBorder="1" applyAlignment="1">
      <alignment horizontal="center" vertical="center" wrapText="1"/>
    </xf>
    <xf numFmtId="1" fontId="11" fillId="16" borderId="59" xfId="0" applyNumberFormat="1" applyFont="1" applyFill="1" applyBorder="1" applyAlignment="1">
      <alignment horizontal="center" vertical="center" wrapText="1"/>
    </xf>
    <xf numFmtId="1" fontId="11" fillId="16" borderId="54" xfId="0" applyNumberFormat="1" applyFont="1" applyFill="1" applyBorder="1" applyAlignment="1">
      <alignment horizontal="center" vertical="center" wrapText="1"/>
    </xf>
    <xf numFmtId="0" fontId="76" fillId="7" borderId="0" xfId="2" applyFont="1" applyFill="1" applyAlignment="1">
      <alignment horizontal="center" vertical="center"/>
    </xf>
    <xf numFmtId="0" fontId="77" fillId="7" borderId="0" xfId="2" applyFont="1" applyFill="1" applyAlignment="1">
      <alignment horizontal="left" vertical="center"/>
    </xf>
    <xf numFmtId="164" fontId="69" fillId="15" borderId="13" xfId="0" applyNumberFormat="1" applyFont="1" applyFill="1" applyBorder="1" applyAlignment="1">
      <alignment horizontal="center"/>
    </xf>
    <xf numFmtId="164" fontId="69" fillId="15" borderId="14" xfId="0" applyNumberFormat="1" applyFont="1" applyFill="1" applyBorder="1" applyAlignment="1">
      <alignment horizontal="center"/>
    </xf>
    <xf numFmtId="0" fontId="71" fillId="7" borderId="0" xfId="2" applyFont="1" applyFill="1" applyAlignment="1">
      <alignment horizontal="center" vertical="center"/>
    </xf>
    <xf numFmtId="0" fontId="71" fillId="7" borderId="0" xfId="2" applyFont="1" applyFill="1" applyAlignment="1">
      <alignment horizontal="left" vertical="center"/>
    </xf>
    <xf numFmtId="0" fontId="72" fillId="7" borderId="0" xfId="0" applyFont="1" applyFill="1" applyAlignment="1">
      <alignment horizontal="center" vertical="center"/>
    </xf>
    <xf numFmtId="0" fontId="71" fillId="7" borderId="0" xfId="0" applyFont="1" applyFill="1" applyAlignment="1">
      <alignment horizontal="center" vertical="center"/>
    </xf>
    <xf numFmtId="164" fontId="72" fillId="7" borderId="0" xfId="2" applyNumberFormat="1" applyFont="1" applyFill="1" applyAlignment="1">
      <alignment horizontal="center" vertical="center"/>
    </xf>
    <xf numFmtId="0" fontId="73" fillId="7" borderId="0" xfId="2" applyFont="1" applyFill="1" applyAlignment="1">
      <alignment horizontal="right" vertical="center"/>
    </xf>
    <xf numFmtId="0" fontId="140" fillId="8" borderId="14" xfId="2" applyFont="1" applyFill="1" applyBorder="1" applyAlignment="1">
      <alignment horizontal="left"/>
    </xf>
    <xf numFmtId="0" fontId="140" fillId="8" borderId="0" xfId="2" applyFont="1" applyFill="1" applyAlignment="1">
      <alignment horizontal="left"/>
    </xf>
    <xf numFmtId="0" fontId="141" fillId="8" borderId="14" xfId="0" applyFont="1" applyFill="1" applyBorder="1" applyAlignment="1">
      <alignment horizontal="right" vertical="center"/>
    </xf>
    <xf numFmtId="0" fontId="140" fillId="8" borderId="0" xfId="2" applyFont="1" applyFill="1" applyAlignment="1">
      <alignment horizontal="right" vertical="center"/>
    </xf>
    <xf numFmtId="0" fontId="145" fillId="8" borderId="0" xfId="2" applyFont="1" applyFill="1" applyAlignment="1">
      <alignment horizontal="center" vertical="center"/>
    </xf>
    <xf numFmtId="0" fontId="147" fillId="8" borderId="46" xfId="2" applyFont="1" applyFill="1" applyBorder="1" applyAlignment="1">
      <alignment horizontal="center" vertical="center"/>
    </xf>
    <xf numFmtId="0" fontId="137" fillId="7" borderId="46" xfId="2" applyFont="1" applyFill="1" applyBorder="1" applyAlignment="1">
      <alignment horizontal="center" vertical="center"/>
    </xf>
    <xf numFmtId="0" fontId="137" fillId="7" borderId="61" xfId="2" applyFont="1" applyFill="1" applyBorder="1" applyAlignment="1">
      <alignment horizontal="center" vertical="center"/>
    </xf>
    <xf numFmtId="0" fontId="142" fillId="8" borderId="0" xfId="0" applyFont="1" applyFill="1" applyAlignment="1">
      <alignment horizontal="center" vertical="center"/>
    </xf>
    <xf numFmtId="0" fontId="143" fillId="8" borderId="0" xfId="2" applyFont="1" applyFill="1" applyAlignment="1">
      <alignment horizontal="right" vertical="center"/>
    </xf>
    <xf numFmtId="0" fontId="140" fillId="8" borderId="0" xfId="0" applyFont="1" applyFill="1" applyAlignment="1">
      <alignment horizontal="center" vertical="center"/>
    </xf>
    <xf numFmtId="0" fontId="140" fillId="8" borderId="0" xfId="2" applyFont="1" applyFill="1" applyAlignment="1">
      <alignment horizontal="left" vertical="center"/>
    </xf>
    <xf numFmtId="164" fontId="134" fillId="15" borderId="13" xfId="0" applyNumberFormat="1" applyFont="1" applyFill="1" applyBorder="1" applyAlignment="1">
      <alignment horizontal="center"/>
    </xf>
    <xf numFmtId="0" fontId="134" fillId="15" borderId="14" xfId="0" applyFont="1" applyFill="1" applyBorder="1" applyAlignment="1">
      <alignment horizontal="center"/>
    </xf>
    <xf numFmtId="0" fontId="147" fillId="8" borderId="46" xfId="0" applyFont="1" applyFill="1" applyBorder="1" applyAlignment="1">
      <alignment horizontal="center" vertical="center"/>
    </xf>
    <xf numFmtId="0" fontId="137" fillId="7" borderId="46" xfId="0" applyFont="1" applyFill="1" applyBorder="1" applyAlignment="1">
      <alignment horizontal="center" vertical="center"/>
    </xf>
    <xf numFmtId="0" fontId="137" fillId="7" borderId="61" xfId="0" applyFont="1" applyFill="1" applyBorder="1" applyAlignment="1">
      <alignment horizontal="center" vertical="center"/>
    </xf>
    <xf numFmtId="0" fontId="137" fillId="8" borderId="46" xfId="2" applyFont="1" applyFill="1" applyBorder="1" applyAlignment="1">
      <alignment horizontal="center" vertical="center"/>
    </xf>
    <xf numFmtId="0" fontId="137" fillId="8" borderId="46" xfId="0" applyFont="1" applyFill="1" applyBorder="1" applyAlignment="1">
      <alignment horizontal="center" vertical="center"/>
    </xf>
    <xf numFmtId="0" fontId="20" fillId="16" borderId="55" xfId="0" applyFont="1" applyFill="1" applyBorder="1" applyAlignment="1">
      <alignment horizontal="center" vertical="center" textRotation="90" wrapText="1"/>
    </xf>
    <xf numFmtId="0" fontId="20" fillId="16" borderId="50" xfId="0" applyFont="1" applyFill="1" applyBorder="1" applyAlignment="1">
      <alignment horizontal="center" vertical="center" textRotation="90" wrapText="1"/>
    </xf>
    <xf numFmtId="1" fontId="11" fillId="16" borderId="36" xfId="0" applyNumberFormat="1" applyFont="1" applyFill="1" applyBorder="1" applyAlignment="1">
      <alignment horizontal="center" vertical="center" wrapText="1"/>
    </xf>
    <xf numFmtId="0" fontId="20" fillId="16" borderId="30" xfId="0" applyFont="1" applyFill="1" applyBorder="1" applyAlignment="1">
      <alignment horizontal="center" vertical="center" textRotation="90" wrapText="1"/>
    </xf>
    <xf numFmtId="0" fontId="19" fillId="15" borderId="16" xfId="0" applyFont="1" applyFill="1" applyBorder="1" applyAlignment="1">
      <alignment horizontal="center" vertical="center"/>
    </xf>
    <xf numFmtId="0" fontId="14" fillId="15" borderId="41" xfId="0" applyFont="1" applyFill="1" applyBorder="1" applyAlignment="1">
      <alignment horizontal="center" vertical="center" wrapText="1"/>
    </xf>
    <xf numFmtId="0" fontId="104" fillId="20" borderId="16" xfId="0" applyFont="1" applyFill="1" applyBorder="1" applyAlignment="1">
      <alignment horizontal="center" vertical="center"/>
    </xf>
    <xf numFmtId="0" fontId="104" fillId="20" borderId="17" xfId="0" applyFont="1" applyFill="1" applyBorder="1" applyAlignment="1">
      <alignment horizontal="center" vertical="center"/>
    </xf>
    <xf numFmtId="0" fontId="104" fillId="20" borderId="72" xfId="0" applyFont="1" applyFill="1" applyBorder="1" applyAlignment="1">
      <alignment horizontal="center" vertical="center"/>
    </xf>
    <xf numFmtId="0" fontId="104" fillId="20" borderId="73" xfId="0" applyFont="1" applyFill="1" applyBorder="1" applyAlignment="1">
      <alignment horizontal="center" vertical="center"/>
    </xf>
    <xf numFmtId="0" fontId="104" fillId="20" borderId="30" xfId="0" applyFont="1" applyFill="1" applyBorder="1" applyAlignment="1">
      <alignment horizontal="center" vertical="center"/>
    </xf>
    <xf numFmtId="0" fontId="104" fillId="20" borderId="31" xfId="0" applyFont="1" applyFill="1" applyBorder="1" applyAlignment="1">
      <alignment horizontal="center" vertical="center"/>
    </xf>
    <xf numFmtId="0" fontId="12" fillId="20" borderId="22" xfId="0" applyFont="1" applyFill="1" applyBorder="1" applyAlignment="1">
      <alignment horizontal="center" vertical="center"/>
    </xf>
    <xf numFmtId="0" fontId="12" fillId="20" borderId="77" xfId="0" applyFont="1" applyFill="1" applyBorder="1" applyAlignment="1">
      <alignment horizontal="center" vertical="center"/>
    </xf>
    <xf numFmtId="0" fontId="12" fillId="20" borderId="36" xfId="0" applyFont="1" applyFill="1" applyBorder="1" applyAlignment="1">
      <alignment horizontal="center" vertical="center"/>
    </xf>
    <xf numFmtId="0" fontId="11" fillId="16" borderId="31" xfId="0" applyFont="1" applyFill="1" applyBorder="1" applyAlignment="1">
      <alignment horizontal="center" vertical="center" wrapText="1"/>
    </xf>
    <xf numFmtId="0" fontId="11" fillId="16" borderId="17" xfId="0" applyFont="1" applyFill="1" applyBorder="1" applyAlignment="1">
      <alignment horizontal="center" vertical="center" wrapText="1"/>
    </xf>
    <xf numFmtId="0" fontId="11" fillId="16" borderId="73" xfId="0" applyFont="1" applyFill="1" applyBorder="1" applyAlignment="1">
      <alignment horizontal="center" vertical="center" wrapText="1"/>
    </xf>
    <xf numFmtId="0" fontId="11" fillId="16" borderId="16" xfId="0" applyFont="1" applyFill="1" applyBorder="1" applyAlignment="1">
      <alignment horizontal="center" vertical="center" wrapText="1"/>
    </xf>
    <xf numFmtId="0" fontId="11" fillId="16" borderId="72" xfId="0" applyFont="1" applyFill="1" applyBorder="1" applyAlignment="1">
      <alignment horizontal="center" vertical="center" wrapText="1"/>
    </xf>
    <xf numFmtId="0" fontId="11" fillId="16" borderId="18" xfId="0" applyFont="1" applyFill="1" applyBorder="1" applyAlignment="1">
      <alignment horizontal="center" vertical="center" wrapText="1"/>
    </xf>
    <xf numFmtId="0" fontId="14" fillId="15" borderId="87" xfId="0" applyFont="1" applyFill="1" applyBorder="1" applyAlignment="1">
      <alignment horizontal="center" vertical="center"/>
    </xf>
    <xf numFmtId="0" fontId="14" fillId="15" borderId="92" xfId="0" applyFont="1" applyFill="1" applyBorder="1" applyAlignment="1">
      <alignment horizontal="center" vertical="center"/>
    </xf>
    <xf numFmtId="0" fontId="15" fillId="0" borderId="86" xfId="0" applyFont="1" applyBorder="1" applyAlignment="1">
      <alignment horizontal="center" vertical="center"/>
    </xf>
    <xf numFmtId="0" fontId="15" fillId="0" borderId="91" xfId="0" applyFont="1" applyBorder="1" applyAlignment="1">
      <alignment horizontal="center" vertical="center"/>
    </xf>
    <xf numFmtId="0" fontId="15" fillId="0" borderId="87" xfId="0" applyFont="1" applyBorder="1" applyAlignment="1">
      <alignment horizontal="center" vertical="center"/>
    </xf>
    <xf numFmtId="0" fontId="15" fillId="0" borderId="92" xfId="0" applyFont="1" applyBorder="1" applyAlignment="1">
      <alignment horizontal="center" vertical="center"/>
    </xf>
    <xf numFmtId="0" fontId="15" fillId="0" borderId="88" xfId="0" applyFont="1" applyBorder="1" applyAlignment="1">
      <alignment horizontal="center" vertical="center"/>
    </xf>
    <xf numFmtId="0" fontId="15" fillId="0" borderId="93" xfId="0" applyFont="1" applyBorder="1" applyAlignment="1">
      <alignment horizontal="center" vertical="center"/>
    </xf>
    <xf numFmtId="0" fontId="90" fillId="20" borderId="16" xfId="0" applyFont="1" applyFill="1" applyBorder="1" applyAlignment="1">
      <alignment horizontal="center" vertical="center"/>
    </xf>
    <xf numFmtId="0" fontId="90" fillId="20" borderId="17" xfId="0" applyFont="1" applyFill="1" applyBorder="1" applyAlignment="1">
      <alignment horizontal="center" vertical="center"/>
    </xf>
    <xf numFmtId="0" fontId="90" fillId="20" borderId="72" xfId="0" applyFont="1" applyFill="1" applyBorder="1" applyAlignment="1">
      <alignment horizontal="center" vertical="center"/>
    </xf>
    <xf numFmtId="0" fontId="90" fillId="20" borderId="73" xfId="0" applyFont="1" applyFill="1" applyBorder="1" applyAlignment="1">
      <alignment horizontal="center" vertical="center"/>
    </xf>
    <xf numFmtId="0" fontId="90" fillId="20" borderId="30" xfId="0" applyFont="1" applyFill="1" applyBorder="1" applyAlignment="1">
      <alignment horizontal="center" vertical="center"/>
    </xf>
    <xf numFmtId="0" fontId="90" fillId="20" borderId="31" xfId="0" applyFont="1" applyFill="1" applyBorder="1" applyAlignment="1">
      <alignment horizontal="center" vertical="center"/>
    </xf>
    <xf numFmtId="0" fontId="67" fillId="0" borderId="84" xfId="0" applyFont="1" applyBorder="1" applyAlignment="1">
      <alignment horizontal="center" vertical="center"/>
    </xf>
    <xf numFmtId="0" fontId="67" fillId="0" borderId="89" xfId="0" applyFont="1" applyBorder="1" applyAlignment="1">
      <alignment horizontal="center" vertical="center"/>
    </xf>
    <xf numFmtId="0" fontId="23" fillId="0" borderId="26" xfId="0" applyFont="1" applyBorder="1" applyAlignment="1">
      <alignment horizontal="right"/>
    </xf>
    <xf numFmtId="0" fontId="96" fillId="0" borderId="0" xfId="0" applyFont="1" applyAlignment="1">
      <alignment horizontal="center"/>
    </xf>
    <xf numFmtId="0" fontId="96" fillId="0" borderId="12" xfId="0" applyFont="1" applyBorder="1" applyAlignment="1">
      <alignment horizontal="center"/>
    </xf>
    <xf numFmtId="0" fontId="65" fillId="0" borderId="12" xfId="0" applyFont="1" applyBorder="1" applyAlignment="1">
      <alignment horizontal="center"/>
    </xf>
    <xf numFmtId="0" fontId="125" fillId="15" borderId="26" xfId="0" applyFont="1" applyFill="1" applyBorder="1" applyAlignment="1">
      <alignment horizontal="center" vertical="center"/>
    </xf>
    <xf numFmtId="0" fontId="125" fillId="15" borderId="12" xfId="0" applyFont="1" applyFill="1" applyBorder="1" applyAlignment="1">
      <alignment horizontal="center" vertical="center"/>
    </xf>
    <xf numFmtId="0" fontId="133" fillId="0" borderId="25" xfId="0" applyFont="1" applyBorder="1" applyAlignment="1">
      <alignment horizontal="center" vertical="center"/>
    </xf>
    <xf numFmtId="0" fontId="133" fillId="0" borderId="38" xfId="0" applyFont="1" applyBorder="1" applyAlignment="1">
      <alignment horizontal="center" vertical="center"/>
    </xf>
    <xf numFmtId="0" fontId="133" fillId="0" borderId="26" xfId="0" applyFont="1" applyBorder="1" applyAlignment="1">
      <alignment horizontal="center" vertical="center"/>
    </xf>
    <xf numFmtId="0" fontId="133" fillId="0" borderId="12" xfId="0" applyFont="1" applyBorder="1" applyAlignment="1">
      <alignment horizontal="center" vertical="center"/>
    </xf>
    <xf numFmtId="0" fontId="133" fillId="0" borderId="27" xfId="0" applyFont="1" applyBorder="1" applyAlignment="1">
      <alignment horizontal="center" vertical="center"/>
    </xf>
    <xf numFmtId="0" fontId="133" fillId="0" borderId="39" xfId="0" applyFont="1" applyBorder="1" applyAlignment="1">
      <alignment horizontal="center" vertical="center"/>
    </xf>
    <xf numFmtId="0" fontId="134" fillId="0" borderId="143" xfId="0" applyFont="1" applyBorder="1" applyAlignment="1">
      <alignment horizontal="center" vertical="center"/>
    </xf>
    <xf numFmtId="0" fontId="134" fillId="0" borderId="0" xfId="0" applyFont="1" applyAlignment="1">
      <alignment horizontal="center" vertical="center"/>
    </xf>
    <xf numFmtId="20" fontId="67" fillId="7" borderId="24" xfId="0" applyNumberFormat="1" applyFont="1" applyFill="1" applyBorder="1" applyAlignment="1">
      <alignment horizontal="center" vertical="center"/>
    </xf>
    <xf numFmtId="0" fontId="67" fillId="7" borderId="37" xfId="0" applyFont="1" applyFill="1" applyBorder="1" applyAlignment="1">
      <alignment horizontal="center" vertical="center"/>
    </xf>
    <xf numFmtId="0" fontId="135" fillId="7" borderId="24" xfId="0" applyFont="1" applyFill="1" applyBorder="1" applyAlignment="1">
      <alignment horizontal="center" vertical="center"/>
    </xf>
    <xf numFmtId="0" fontId="135" fillId="7" borderId="37" xfId="0" applyFont="1" applyFill="1" applyBorder="1" applyAlignment="1">
      <alignment horizontal="center" vertical="center"/>
    </xf>
    <xf numFmtId="0" fontId="136" fillId="15" borderId="26" xfId="0" applyFont="1" applyFill="1" applyBorder="1" applyAlignment="1">
      <alignment horizontal="center" vertical="center"/>
    </xf>
    <xf numFmtId="0" fontId="136" fillId="15" borderId="12" xfId="0" applyFont="1" applyFill="1" applyBorder="1" applyAlignment="1">
      <alignment horizontal="center" vertical="center"/>
    </xf>
    <xf numFmtId="0" fontId="138" fillId="17" borderId="16" xfId="0" applyFont="1" applyFill="1" applyBorder="1" applyAlignment="1">
      <alignment horizontal="center" vertical="center"/>
    </xf>
    <xf numFmtId="0" fontId="138" fillId="17" borderId="17" xfId="0" applyFont="1" applyFill="1" applyBorder="1" applyAlignment="1">
      <alignment horizontal="center" vertical="center"/>
    </xf>
    <xf numFmtId="0" fontId="138" fillId="17" borderId="72" xfId="0" applyFont="1" applyFill="1" applyBorder="1" applyAlignment="1">
      <alignment horizontal="center" vertical="center"/>
    </xf>
    <xf numFmtId="0" fontId="138" fillId="17" borderId="73" xfId="0" applyFont="1" applyFill="1" applyBorder="1" applyAlignment="1">
      <alignment horizontal="center" vertical="center"/>
    </xf>
    <xf numFmtId="0" fontId="138" fillId="17" borderId="30" xfId="0" applyFont="1" applyFill="1" applyBorder="1" applyAlignment="1">
      <alignment horizontal="center" vertical="center"/>
    </xf>
    <xf numFmtId="0" fontId="138" fillId="17" borderId="31" xfId="0" applyFont="1" applyFill="1" applyBorder="1" applyAlignment="1">
      <alignment horizontal="center" vertical="center"/>
    </xf>
    <xf numFmtId="0" fontId="62" fillId="17" borderId="16" xfId="0" applyFont="1" applyFill="1" applyBorder="1" applyAlignment="1">
      <alignment horizontal="center" vertical="center"/>
    </xf>
    <xf numFmtId="0" fontId="62" fillId="17" borderId="17" xfId="0" applyFont="1" applyFill="1" applyBorder="1" applyAlignment="1">
      <alignment horizontal="center" vertical="center"/>
    </xf>
    <xf numFmtId="0" fontId="62" fillId="17" borderId="72" xfId="0" applyFont="1" applyFill="1" applyBorder="1" applyAlignment="1">
      <alignment horizontal="center" vertical="center"/>
    </xf>
    <xf numFmtId="0" fontId="62" fillId="17" borderId="73" xfId="0" applyFont="1" applyFill="1" applyBorder="1" applyAlignment="1">
      <alignment horizontal="center" vertical="center"/>
    </xf>
    <xf numFmtId="0" fontId="62" fillId="17" borderId="30" xfId="0" applyFont="1" applyFill="1" applyBorder="1" applyAlignment="1">
      <alignment horizontal="center" vertical="center"/>
    </xf>
    <xf numFmtId="0" fontId="62" fillId="17" borderId="31" xfId="0" applyFont="1" applyFill="1" applyBorder="1" applyAlignment="1">
      <alignment horizontal="center" vertical="center"/>
    </xf>
    <xf numFmtId="164" fontId="69" fillId="7" borderId="13" xfId="0" applyNumberFormat="1" applyFont="1" applyFill="1" applyBorder="1" applyAlignment="1">
      <alignment horizontal="center"/>
    </xf>
    <xf numFmtId="164" fontId="69" fillId="7" borderId="14" xfId="0" applyNumberFormat="1" applyFont="1" applyFill="1" applyBorder="1" applyAlignment="1">
      <alignment horizontal="center"/>
    </xf>
    <xf numFmtId="0" fontId="41" fillId="8" borderId="0" xfId="0" applyFont="1" applyFill="1" applyAlignment="1">
      <alignment horizontal="center" vertical="center"/>
    </xf>
    <xf numFmtId="0" fontId="24" fillId="14" borderId="83" xfId="0" applyFont="1" applyFill="1" applyBorder="1" applyAlignment="1">
      <alignment horizontal="center" vertical="center" wrapText="1"/>
    </xf>
    <xf numFmtId="0" fontId="24" fillId="14" borderId="35" xfId="0" applyFont="1" applyFill="1" applyBorder="1" applyAlignment="1">
      <alignment horizontal="center" vertical="center" wrapText="1"/>
    </xf>
    <xf numFmtId="0" fontId="11" fillId="14" borderId="35" xfId="0" applyFont="1" applyFill="1" applyBorder="1" applyAlignment="1">
      <alignment horizontal="center" vertical="center" wrapText="1"/>
    </xf>
    <xf numFmtId="0" fontId="24" fillId="14" borderId="82" xfId="0" applyFont="1" applyFill="1" applyBorder="1" applyAlignment="1">
      <alignment horizontal="center" vertical="center" wrapText="1"/>
    </xf>
    <xf numFmtId="0" fontId="24" fillId="14" borderId="72" xfId="0" applyFont="1" applyFill="1" applyBorder="1" applyAlignment="1">
      <alignment horizontal="center" vertical="center" wrapText="1"/>
    </xf>
    <xf numFmtId="0" fontId="24" fillId="14" borderId="0" xfId="0" applyFont="1" applyFill="1" applyAlignment="1">
      <alignment horizontal="center" vertical="center" wrapText="1"/>
    </xf>
    <xf numFmtId="0" fontId="24" fillId="14" borderId="73" xfId="0" applyFont="1" applyFill="1" applyBorder="1" applyAlignment="1">
      <alignment horizontal="center" vertical="center" wrapText="1"/>
    </xf>
    <xf numFmtId="0" fontId="12" fillId="13" borderId="22" xfId="0" applyFont="1" applyFill="1" applyBorder="1" applyAlignment="1">
      <alignment horizontal="center" vertical="center"/>
    </xf>
    <xf numFmtId="0" fontId="12" fillId="13" borderId="36" xfId="0" applyFont="1" applyFill="1" applyBorder="1" applyAlignment="1">
      <alignment horizontal="center" vertical="center"/>
    </xf>
    <xf numFmtId="0" fontId="43" fillId="8" borderId="0" xfId="2" applyFont="1" applyFill="1" applyAlignment="1">
      <alignment horizontal="right" vertical="center"/>
    </xf>
    <xf numFmtId="0" fontId="41" fillId="8" borderId="0" xfId="2" applyFont="1" applyFill="1" applyAlignment="1">
      <alignment horizontal="left" vertical="center"/>
    </xf>
    <xf numFmtId="0" fontId="42" fillId="8" borderId="0" xfId="0" applyFont="1" applyFill="1" applyAlignment="1">
      <alignment horizontal="center" vertical="center"/>
    </xf>
    <xf numFmtId="0" fontId="40" fillId="8" borderId="14" xfId="0" applyFont="1" applyFill="1" applyBorder="1" applyAlignment="1">
      <alignment horizontal="right" vertical="center"/>
    </xf>
    <xf numFmtId="0" fontId="10" fillId="13" borderId="16" xfId="0" applyFont="1" applyFill="1" applyBorder="1" applyAlignment="1">
      <alignment horizontal="center" vertical="center"/>
    </xf>
    <xf numFmtId="0" fontId="10" fillId="13" borderId="17" xfId="0" applyFont="1" applyFill="1" applyBorder="1" applyAlignment="1">
      <alignment horizontal="center" vertical="center"/>
    </xf>
    <xf numFmtId="0" fontId="10" fillId="13" borderId="30" xfId="0" applyFont="1" applyFill="1" applyBorder="1" applyAlignment="1">
      <alignment horizontal="center" vertical="center"/>
    </xf>
    <xf numFmtId="0" fontId="10" fillId="13" borderId="31" xfId="0" applyFont="1" applyFill="1" applyBorder="1" applyAlignment="1">
      <alignment horizontal="center" vertical="center"/>
    </xf>
    <xf numFmtId="0" fontId="11" fillId="14" borderId="16" xfId="0" applyFont="1" applyFill="1" applyBorder="1" applyAlignment="1">
      <alignment horizontal="center"/>
    </xf>
    <xf numFmtId="0" fontId="11" fillId="14" borderId="18" xfId="0" applyFont="1" applyFill="1" applyBorder="1" applyAlignment="1">
      <alignment horizontal="center"/>
    </xf>
    <xf numFmtId="0" fontId="11" fillId="14" borderId="19" xfId="0" applyFont="1" applyFill="1" applyBorder="1" applyAlignment="1">
      <alignment horizontal="center"/>
    </xf>
    <xf numFmtId="0" fontId="11" fillId="14" borderId="20" xfId="0" applyFont="1" applyFill="1" applyBorder="1" applyAlignment="1">
      <alignment horizontal="center"/>
    </xf>
    <xf numFmtId="0" fontId="11" fillId="14" borderId="17" xfId="0" applyFont="1" applyFill="1" applyBorder="1" applyAlignment="1">
      <alignment horizontal="center"/>
    </xf>
    <xf numFmtId="0" fontId="11" fillId="4" borderId="16" xfId="0" applyFont="1" applyFill="1" applyBorder="1" applyAlignment="1">
      <alignment horizontal="center" vertical="center"/>
    </xf>
    <xf numFmtId="0" fontId="11" fillId="4" borderId="18" xfId="0" applyFont="1" applyFill="1" applyBorder="1" applyAlignment="1">
      <alignment horizontal="center" vertical="center"/>
    </xf>
    <xf numFmtId="0" fontId="11" fillId="4" borderId="30" xfId="0" applyFont="1" applyFill="1" applyBorder="1" applyAlignment="1">
      <alignment horizontal="center" vertical="center"/>
    </xf>
    <xf numFmtId="0" fontId="11" fillId="4" borderId="32" xfId="0" applyFont="1" applyFill="1" applyBorder="1" applyAlignment="1">
      <alignment horizontal="center" vertical="center"/>
    </xf>
    <xf numFmtId="0" fontId="11" fillId="4" borderId="21" xfId="0" applyFont="1" applyFill="1" applyBorder="1" applyAlignment="1">
      <alignment horizontal="center" vertical="center" textRotation="90"/>
    </xf>
    <xf numFmtId="0" fontId="11" fillId="4" borderId="35" xfId="0" applyFont="1" applyFill="1" applyBorder="1" applyAlignment="1">
      <alignment horizontal="center" vertical="center" textRotation="90"/>
    </xf>
    <xf numFmtId="0" fontId="11" fillId="4" borderId="17" xfId="0" applyFont="1" applyFill="1" applyBorder="1" applyAlignment="1">
      <alignment horizontal="center" vertical="center"/>
    </xf>
    <xf numFmtId="0" fontId="11" fillId="4" borderId="31" xfId="0" applyFont="1" applyFill="1" applyBorder="1" applyAlignment="1">
      <alignment horizontal="center" vertical="center"/>
    </xf>
    <xf numFmtId="0" fontId="41" fillId="8" borderId="0" xfId="2" applyFont="1" applyFill="1" applyAlignment="1">
      <alignment horizontal="center" vertical="center"/>
    </xf>
    <xf numFmtId="0" fontId="11" fillId="14" borderId="40" xfId="0" applyFont="1" applyFill="1" applyBorder="1" applyAlignment="1">
      <alignment horizontal="center" vertical="center"/>
    </xf>
    <xf numFmtId="0" fontId="11" fillId="14" borderId="45" xfId="0" applyFont="1" applyFill="1" applyBorder="1" applyAlignment="1">
      <alignment horizontal="center" vertical="center"/>
    </xf>
    <xf numFmtId="0" fontId="24" fillId="14" borderId="44" xfId="0" applyFont="1" applyFill="1" applyBorder="1" applyAlignment="1">
      <alignment horizontal="center" vertical="center" wrapText="1"/>
    </xf>
    <xf numFmtId="0" fontId="24" fillId="14" borderId="49" xfId="0" applyFont="1" applyFill="1" applyBorder="1" applyAlignment="1">
      <alignment horizontal="center" vertical="center" wrapText="1"/>
    </xf>
    <xf numFmtId="0" fontId="11" fillId="13" borderId="40" xfId="0" applyFont="1" applyFill="1" applyBorder="1" applyAlignment="1">
      <alignment horizontal="center" vertical="center" wrapText="1"/>
    </xf>
    <xf numFmtId="0" fontId="11" fillId="13" borderId="41" xfId="0" applyFont="1" applyFill="1" applyBorder="1" applyAlignment="1">
      <alignment horizontal="center" vertical="center" wrapText="1"/>
    </xf>
    <xf numFmtId="0" fontId="11" fillId="13" borderId="42" xfId="0" applyFont="1" applyFill="1" applyBorder="1" applyAlignment="1">
      <alignment horizontal="center" vertical="center" wrapText="1"/>
    </xf>
    <xf numFmtId="0" fontId="11" fillId="13" borderId="45" xfId="0" applyFont="1" applyFill="1" applyBorder="1" applyAlignment="1">
      <alignment horizontal="center" vertical="center" wrapText="1"/>
    </xf>
    <xf numFmtId="0" fontId="11" fillId="13" borderId="46" xfId="0" applyFont="1" applyFill="1" applyBorder="1" applyAlignment="1">
      <alignment horizontal="center" vertical="center" wrapText="1"/>
    </xf>
    <xf numFmtId="0" fontId="11" fillId="13" borderId="47" xfId="0" applyFont="1" applyFill="1" applyBorder="1" applyAlignment="1">
      <alignment horizontal="center" vertical="center" wrapText="1"/>
    </xf>
    <xf numFmtId="0" fontId="11" fillId="14" borderId="72" xfId="0" applyFont="1" applyFill="1" applyBorder="1" applyAlignment="1">
      <alignment horizontal="center" vertical="center" wrapText="1"/>
    </xf>
    <xf numFmtId="0" fontId="11" fillId="12" borderId="46" xfId="0" applyFont="1" applyFill="1" applyBorder="1" applyAlignment="1">
      <alignment horizontal="center" vertical="center" wrapText="1"/>
    </xf>
    <xf numFmtId="0" fontId="11" fillId="12" borderId="67" xfId="0" applyFont="1" applyFill="1" applyBorder="1" applyAlignment="1">
      <alignment horizontal="center" vertical="center" wrapText="1"/>
    </xf>
    <xf numFmtId="0" fontId="11" fillId="12" borderId="47" xfId="0" applyFont="1" applyFill="1" applyBorder="1" applyAlignment="1">
      <alignment horizontal="center" vertical="center" wrapText="1"/>
    </xf>
    <xf numFmtId="0" fontId="11" fillId="12" borderId="68" xfId="0" applyFont="1" applyFill="1" applyBorder="1" applyAlignment="1">
      <alignment horizontal="center" vertical="center" wrapText="1"/>
    </xf>
    <xf numFmtId="0" fontId="49" fillId="8" borderId="0" xfId="2" applyFont="1" applyFill="1" applyAlignment="1">
      <alignment horizontal="left" vertical="center"/>
    </xf>
    <xf numFmtId="0" fontId="6" fillId="0" borderId="0" xfId="0" applyFont="1" applyAlignment="1">
      <alignment horizontal="center"/>
    </xf>
    <xf numFmtId="3" fontId="0" fillId="0" borderId="0" xfId="0" applyNumberFormat="1" applyAlignment="1">
      <alignment horizontal="center"/>
    </xf>
    <xf numFmtId="0" fontId="0" fillId="0" borderId="0" xfId="0" applyAlignment="1">
      <alignment horizontal="center"/>
    </xf>
    <xf numFmtId="1" fontId="17" fillId="4" borderId="17" xfId="0" applyNumberFormat="1" applyFont="1" applyFill="1" applyBorder="1" applyAlignment="1">
      <alignment horizontal="center" vertical="center"/>
    </xf>
    <xf numFmtId="1" fontId="17" fillId="4" borderId="53" xfId="0" applyNumberFormat="1" applyFont="1" applyFill="1" applyBorder="1" applyAlignment="1">
      <alignment horizontal="center" vertical="center"/>
    </xf>
    <xf numFmtId="0" fontId="11" fillId="14" borderId="0" xfId="0" applyFont="1" applyFill="1" applyAlignment="1">
      <alignment horizontal="center" vertical="center" wrapText="1"/>
    </xf>
    <xf numFmtId="0" fontId="11" fillId="14" borderId="73" xfId="0" applyFont="1" applyFill="1" applyBorder="1" applyAlignment="1">
      <alignment horizontal="center" vertical="center" wrapText="1"/>
    </xf>
    <xf numFmtId="0" fontId="46" fillId="8" borderId="0" xfId="2" applyFont="1" applyFill="1" applyAlignment="1">
      <alignment horizontal="center" vertical="center"/>
    </xf>
    <xf numFmtId="0" fontId="11" fillId="4" borderId="16" xfId="0" applyFont="1" applyFill="1" applyBorder="1" applyAlignment="1">
      <alignment horizontal="center" vertical="center" wrapText="1"/>
    </xf>
    <xf numFmtId="0" fontId="11" fillId="4" borderId="50"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1" fillId="4" borderId="51" xfId="0" applyFont="1" applyFill="1" applyBorder="1" applyAlignment="1">
      <alignment horizontal="center" vertical="center" wrapText="1"/>
    </xf>
    <xf numFmtId="0" fontId="11" fillId="4" borderId="21" xfId="0" applyFont="1" applyFill="1" applyBorder="1" applyAlignment="1">
      <alignment horizontal="center" vertical="center" textRotation="90" wrapText="1"/>
    </xf>
    <xf numFmtId="0" fontId="11" fillId="4" borderId="52" xfId="0" applyFont="1" applyFill="1" applyBorder="1" applyAlignment="1">
      <alignment horizontal="center" vertical="center" textRotation="90" wrapText="1"/>
    </xf>
    <xf numFmtId="0" fontId="11" fillId="13" borderId="48" xfId="0" applyFont="1" applyFill="1" applyBorder="1" applyAlignment="1">
      <alignment horizontal="center" vertical="center" wrapText="1"/>
    </xf>
    <xf numFmtId="0" fontId="11" fillId="13" borderId="69" xfId="0" applyFont="1" applyFill="1" applyBorder="1" applyAlignment="1">
      <alignment horizontal="center" vertical="center" wrapText="1"/>
    </xf>
    <xf numFmtId="0" fontId="11" fillId="13" borderId="67" xfId="0" applyFont="1" applyFill="1" applyBorder="1" applyAlignment="1">
      <alignment horizontal="center" vertical="center" wrapText="1"/>
    </xf>
    <xf numFmtId="0" fontId="11" fillId="14" borderId="30" xfId="0" applyFont="1" applyFill="1" applyBorder="1" applyAlignment="1">
      <alignment horizontal="center" vertical="center" wrapText="1"/>
    </xf>
    <xf numFmtId="0" fontId="11" fillId="12" borderId="45" xfId="0" applyFont="1" applyFill="1" applyBorder="1" applyAlignment="1">
      <alignment horizontal="center" vertical="center" wrapText="1"/>
    </xf>
    <xf numFmtId="0" fontId="11" fillId="4" borderId="56"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4" borderId="57" xfId="0" applyFont="1" applyFill="1" applyBorder="1" applyAlignment="1">
      <alignment horizontal="center" vertical="center" textRotation="90" wrapText="1"/>
    </xf>
    <xf numFmtId="0" fontId="11" fillId="4" borderId="35" xfId="0" applyFont="1" applyFill="1" applyBorder="1" applyAlignment="1">
      <alignment horizontal="center" vertical="center" textRotation="90" wrapText="1"/>
    </xf>
    <xf numFmtId="0" fontId="11" fillId="12" borderId="48" xfId="0" applyFont="1" applyFill="1" applyBorder="1" applyAlignment="1">
      <alignment horizontal="center" vertical="center" wrapText="1"/>
    </xf>
    <xf numFmtId="0" fontId="11" fillId="12" borderId="69" xfId="0" applyFont="1" applyFill="1" applyBorder="1" applyAlignment="1">
      <alignment horizontal="center" vertical="center" wrapText="1"/>
    </xf>
    <xf numFmtId="0" fontId="11" fillId="14" borderId="66" xfId="0" applyFont="1" applyFill="1" applyBorder="1" applyAlignment="1">
      <alignment horizontal="center" vertical="center"/>
    </xf>
    <xf numFmtId="0" fontId="24" fillId="14" borderId="70" xfId="0" applyFont="1" applyFill="1" applyBorder="1" applyAlignment="1">
      <alignment horizontal="center" vertical="center" wrapText="1"/>
    </xf>
    <xf numFmtId="0" fontId="11" fillId="12" borderId="66" xfId="0" applyFont="1" applyFill="1" applyBorder="1" applyAlignment="1">
      <alignment horizontal="center" vertical="center" wrapText="1"/>
    </xf>
    <xf numFmtId="0" fontId="11" fillId="14" borderId="32" xfId="0" applyFont="1" applyFill="1" applyBorder="1" applyAlignment="1">
      <alignment horizontal="center" vertical="center" wrapText="1"/>
    </xf>
    <xf numFmtId="0" fontId="11" fillId="14" borderId="31" xfId="0" applyFont="1" applyFill="1" applyBorder="1" applyAlignment="1">
      <alignment horizontal="center" vertical="center" wrapText="1"/>
    </xf>
    <xf numFmtId="0" fontId="11" fillId="4" borderId="55" xfId="0" applyFont="1" applyFill="1" applyBorder="1" applyAlignment="1">
      <alignment horizontal="center" vertical="center" wrapText="1"/>
    </xf>
    <xf numFmtId="0" fontId="11" fillId="4" borderId="30" xfId="0" applyFont="1" applyFill="1" applyBorder="1" applyAlignment="1">
      <alignment horizontal="center" vertical="center" wrapText="1"/>
    </xf>
    <xf numFmtId="1" fontId="17" fillId="4" borderId="58" xfId="0" applyNumberFormat="1" applyFont="1" applyFill="1" applyBorder="1" applyAlignment="1">
      <alignment horizontal="center" vertical="center"/>
    </xf>
    <xf numFmtId="1" fontId="17" fillId="4" borderId="31" xfId="0" applyNumberFormat="1" applyFont="1" applyFill="1" applyBorder="1" applyAlignment="1">
      <alignment horizontal="center" vertical="center"/>
    </xf>
    <xf numFmtId="0" fontId="11" fillId="7" borderId="44" xfId="0" applyFont="1" applyFill="1" applyBorder="1" applyAlignment="1">
      <alignment horizontal="center" vertical="center" wrapText="1"/>
    </xf>
    <xf numFmtId="0" fontId="11" fillId="7" borderId="49" xfId="0" applyFont="1" applyFill="1" applyBorder="1" applyAlignment="1">
      <alignment horizontal="center" vertical="center" wrapText="1"/>
    </xf>
    <xf numFmtId="165" fontId="11" fillId="4" borderId="21" xfId="0" applyNumberFormat="1" applyFont="1" applyFill="1" applyBorder="1" applyAlignment="1">
      <alignment horizontal="center" vertical="center" textRotation="90" wrapText="1"/>
    </xf>
    <xf numFmtId="165" fontId="11" fillId="4" borderId="52" xfId="0" applyNumberFormat="1" applyFont="1" applyFill="1" applyBorder="1" applyAlignment="1">
      <alignment horizontal="center" vertical="center" textRotation="90" wrapText="1"/>
    </xf>
    <xf numFmtId="165" fontId="11" fillId="4" borderId="57" xfId="0" applyNumberFormat="1" applyFont="1" applyFill="1" applyBorder="1" applyAlignment="1">
      <alignment horizontal="center" vertical="center" textRotation="90" wrapText="1"/>
    </xf>
    <xf numFmtId="1" fontId="17" fillId="4" borderId="154" xfId="0" applyNumberFormat="1" applyFont="1" applyFill="1" applyBorder="1" applyAlignment="1">
      <alignment horizontal="center" vertical="center"/>
    </xf>
    <xf numFmtId="1" fontId="17" fillId="4" borderId="153" xfId="0" applyNumberFormat="1" applyFont="1" applyFill="1" applyBorder="1" applyAlignment="1">
      <alignment horizontal="center" vertical="center"/>
    </xf>
    <xf numFmtId="0" fontId="24" fillId="14" borderId="34" xfId="0" applyFont="1" applyFill="1" applyBorder="1" applyAlignment="1">
      <alignment horizontal="center" vertical="center" wrapText="1"/>
    </xf>
    <xf numFmtId="0" fontId="11" fillId="12" borderId="78" xfId="0" applyFont="1" applyFill="1" applyBorder="1" applyAlignment="1">
      <alignment horizontal="center" vertical="center" wrapText="1"/>
    </xf>
    <xf numFmtId="0" fontId="24" fillId="14" borderId="53" xfId="0" applyFont="1" applyFill="1" applyBorder="1" applyAlignment="1">
      <alignment horizontal="center" vertical="center" wrapText="1"/>
    </xf>
    <xf numFmtId="165" fontId="11" fillId="4" borderId="35" xfId="0" applyNumberFormat="1" applyFont="1" applyFill="1" applyBorder="1" applyAlignment="1">
      <alignment horizontal="center" vertical="center" textRotation="90" wrapText="1"/>
    </xf>
    <xf numFmtId="0" fontId="11" fillId="13" borderId="49" xfId="0" applyFont="1" applyFill="1" applyBorder="1" applyAlignment="1">
      <alignment horizontal="center" vertical="center" wrapText="1"/>
    </xf>
    <xf numFmtId="0" fontId="11" fillId="13" borderId="70" xfId="0" applyFont="1" applyFill="1" applyBorder="1" applyAlignment="1">
      <alignment horizontal="center" vertical="center" wrapText="1"/>
    </xf>
    <xf numFmtId="0" fontId="11" fillId="14" borderId="50" xfId="0" applyFont="1" applyFill="1" applyBorder="1" applyAlignment="1">
      <alignment horizontal="center" vertical="center"/>
    </xf>
    <xf numFmtId="0" fontId="11" fillId="12" borderId="56" xfId="0" applyFont="1" applyFill="1" applyBorder="1" applyAlignment="1">
      <alignment horizontal="center" vertical="center" wrapText="1"/>
    </xf>
    <xf numFmtId="0" fontId="11" fillId="12" borderId="79" xfId="0" applyFont="1" applyFill="1" applyBorder="1" applyAlignment="1">
      <alignment horizontal="center" vertical="center" wrapText="1"/>
    </xf>
    <xf numFmtId="0" fontId="11" fillId="13" borderId="78" xfId="0" applyFont="1" applyFill="1" applyBorder="1" applyAlignment="1">
      <alignment horizontal="center" vertical="center" wrapText="1"/>
    </xf>
    <xf numFmtId="0" fontId="11" fillId="13" borderId="56" xfId="0" applyFont="1" applyFill="1" applyBorder="1" applyAlignment="1">
      <alignment horizontal="center" vertical="center" wrapText="1"/>
    </xf>
    <xf numFmtId="0" fontId="11" fillId="7" borderId="58" xfId="0" applyFont="1" applyFill="1" applyBorder="1" applyAlignment="1">
      <alignment horizontal="center" vertical="center" wrapText="1"/>
    </xf>
    <xf numFmtId="0" fontId="11" fillId="12" borderId="55" xfId="0" applyFont="1" applyFill="1" applyBorder="1" applyAlignment="1">
      <alignment horizontal="center" vertical="center" wrapText="1"/>
    </xf>
    <xf numFmtId="0" fontId="11" fillId="14" borderId="55" xfId="0" applyFont="1" applyFill="1" applyBorder="1" applyAlignment="1">
      <alignment horizontal="center" vertical="center"/>
    </xf>
    <xf numFmtId="0" fontId="24" fillId="14" borderId="58" xfId="0" applyFont="1" applyFill="1" applyBorder="1" applyAlignment="1">
      <alignment horizontal="center" vertical="center" wrapText="1"/>
    </xf>
    <xf numFmtId="0" fontId="11" fillId="4" borderId="72"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76" xfId="0" applyFont="1" applyFill="1" applyBorder="1" applyAlignment="1">
      <alignment horizontal="center" vertical="center" textRotation="90" wrapText="1"/>
    </xf>
    <xf numFmtId="0" fontId="11" fillId="14" borderId="26" xfId="0" applyFont="1" applyFill="1" applyBorder="1" applyAlignment="1">
      <alignment horizontal="center" vertical="center"/>
    </xf>
    <xf numFmtId="0" fontId="11" fillId="14" borderId="12" xfId="0" applyFont="1" applyFill="1" applyBorder="1" applyAlignment="1">
      <alignment horizontal="center" vertical="center"/>
    </xf>
    <xf numFmtId="0" fontId="38" fillId="7" borderId="24" xfId="0" applyFont="1" applyFill="1" applyBorder="1" applyAlignment="1">
      <alignment horizontal="center" vertical="center"/>
    </xf>
    <xf numFmtId="0" fontId="38" fillId="7" borderId="37" xfId="0" applyFont="1" applyFill="1" applyBorder="1" applyAlignment="1">
      <alignment horizontal="center" vertical="center"/>
    </xf>
    <xf numFmtId="0" fontId="33" fillId="0" borderId="24" xfId="0" applyFont="1" applyBorder="1" applyAlignment="1">
      <alignment horizontal="center" vertical="center"/>
    </xf>
    <xf numFmtId="0" fontId="33" fillId="0" borderId="37" xfId="0" applyFont="1" applyBorder="1" applyAlignment="1">
      <alignment horizontal="center" vertical="center"/>
    </xf>
    <xf numFmtId="0" fontId="47" fillId="8" borderId="0" xfId="2" applyFont="1" applyFill="1" applyAlignment="1">
      <alignment horizontal="center" vertical="center"/>
    </xf>
    <xf numFmtId="0" fontId="49" fillId="0" borderId="0" xfId="2" applyFont="1" applyAlignment="1">
      <alignment horizontal="center" vertical="center"/>
    </xf>
    <xf numFmtId="0" fontId="1" fillId="26" borderId="0" xfId="0" applyFont="1" applyFill="1"/>
    <xf numFmtId="0" fontId="151" fillId="0" borderId="0" xfId="0" applyFont="1" applyAlignment="1">
      <alignment horizontal="center" vertical="center"/>
    </xf>
    <xf numFmtId="0" fontId="11" fillId="0" borderId="26" xfId="0" applyFont="1" applyFill="1" applyBorder="1" applyAlignment="1">
      <alignment horizontal="center" vertical="center"/>
    </xf>
    <xf numFmtId="0" fontId="11"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26" xfId="0" applyFont="1" applyFill="1" applyBorder="1" applyAlignment="1">
      <alignment horizontal="center" vertical="center"/>
    </xf>
    <xf numFmtId="0" fontId="0" fillId="0" borderId="0" xfId="0"/>
    <xf numFmtId="0" fontId="0" fillId="0" borderId="0" xfId="0" applyFont="1" applyAlignment="1">
      <alignment horizontal="center"/>
    </xf>
    <xf numFmtId="0" fontId="0" fillId="0" borderId="0" xfId="0" applyFont="1"/>
    <xf numFmtId="0" fontId="0" fillId="0" borderId="0" xfId="0" applyAlignment="1">
      <alignment horizontal="center" vertical="center" wrapText="1"/>
    </xf>
    <xf numFmtId="0" fontId="8" fillId="0" borderId="0" xfId="0" applyFont="1"/>
    <xf numFmtId="3" fontId="13" fillId="6" borderId="25" xfId="0" applyNumberFormat="1" applyFont="1" applyFill="1" applyBorder="1" applyAlignment="1">
      <alignment horizontal="center" vertical="center"/>
    </xf>
    <xf numFmtId="0" fontId="13" fillId="6" borderId="25" xfId="0" applyFont="1" applyFill="1" applyBorder="1" applyAlignment="1">
      <alignment horizontal="center" vertical="center"/>
    </xf>
    <xf numFmtId="0" fontId="13" fillId="6" borderId="37" xfId="0" applyFont="1" applyFill="1" applyBorder="1" applyAlignment="1">
      <alignment horizontal="center" vertical="center"/>
    </xf>
    <xf numFmtId="0" fontId="0" fillId="5" borderId="0" xfId="0" applyFont="1" applyFill="1" applyBorder="1"/>
    <xf numFmtId="0" fontId="8" fillId="0" borderId="0" xfId="0" applyFont="1" applyFill="1" applyBorder="1"/>
    <xf numFmtId="0" fontId="0" fillId="0" borderId="0" xfId="0" applyFont="1" applyFill="1" applyBorder="1"/>
    <xf numFmtId="0" fontId="0" fillId="0" borderId="0" xfId="0" applyBorder="1"/>
    <xf numFmtId="0" fontId="0" fillId="0" borderId="71" xfId="0" applyFont="1" applyBorder="1"/>
    <xf numFmtId="0" fontId="0" fillId="0" borderId="0" xfId="0" applyFill="1"/>
    <xf numFmtId="4" fontId="25" fillId="0" borderId="0" xfId="0" applyNumberFormat="1" applyFont="1"/>
    <xf numFmtId="4" fontId="25" fillId="0" borderId="0" xfId="0" applyNumberFormat="1" applyFont="1" applyAlignment="1">
      <alignment horizontal="center"/>
    </xf>
    <xf numFmtId="0" fontId="9" fillId="0" borderId="0" xfId="0" applyFont="1"/>
    <xf numFmtId="0" fontId="13" fillId="5" borderId="0" xfId="0" applyFont="1" applyFill="1" applyBorder="1" applyAlignment="1">
      <alignment horizontal="center" vertical="center"/>
    </xf>
    <xf numFmtId="0" fontId="19" fillId="5" borderId="0" xfId="0" applyFont="1" applyFill="1" applyBorder="1" applyAlignment="1">
      <alignment horizontal="center" wrapText="1"/>
    </xf>
    <xf numFmtId="0" fontId="11" fillId="5" borderId="0" xfId="0" applyFont="1" applyFill="1" applyBorder="1" applyAlignment="1">
      <alignment horizontal="center" vertical="center"/>
    </xf>
    <xf numFmtId="0" fontId="15" fillId="5" borderId="0" xfId="0" applyFont="1" applyFill="1" applyBorder="1" applyAlignment="1">
      <alignment horizontal="center" vertical="center"/>
    </xf>
    <xf numFmtId="164" fontId="23" fillId="5" borderId="26" xfId="0" applyNumberFormat="1" applyFont="1" applyFill="1" applyBorder="1" applyAlignment="1">
      <alignment horizontal="left"/>
    </xf>
    <xf numFmtId="0" fontId="30" fillId="0" borderId="0" xfId="0" applyFont="1"/>
    <xf numFmtId="20" fontId="23" fillId="5" borderId="26" xfId="0" applyNumberFormat="1" applyFont="1" applyFill="1" applyBorder="1" applyAlignment="1">
      <alignment horizontal="left"/>
    </xf>
    <xf numFmtId="0" fontId="26" fillId="6" borderId="38" xfId="0" applyFont="1" applyFill="1" applyBorder="1" applyAlignment="1">
      <alignment horizontal="center" vertical="center"/>
    </xf>
    <xf numFmtId="0" fontId="32" fillId="6" borderId="38" xfId="0" applyFont="1" applyFill="1" applyBorder="1" applyAlignment="1">
      <alignment horizontal="center" vertical="center"/>
    </xf>
    <xf numFmtId="0" fontId="17" fillId="5" borderId="25" xfId="0" applyFont="1" applyFill="1" applyBorder="1" applyAlignment="1">
      <alignment horizontal="center"/>
    </xf>
    <xf numFmtId="0" fontId="17" fillId="5" borderId="26" xfId="0" applyFont="1" applyFill="1" applyBorder="1" applyAlignment="1">
      <alignment horizontal="center"/>
    </xf>
    <xf numFmtId="0" fontId="31" fillId="6" borderId="24" xfId="0" applyFont="1" applyFill="1" applyBorder="1" applyAlignment="1">
      <alignment horizontal="center" vertical="center"/>
    </xf>
    <xf numFmtId="0" fontId="0" fillId="0" borderId="0" xfId="0" applyFont="1" applyAlignment="1">
      <alignment horizontal="center" vertical="center"/>
    </xf>
    <xf numFmtId="0" fontId="14" fillId="5" borderId="38" xfId="0" applyFont="1" applyFill="1" applyBorder="1" applyAlignment="1">
      <alignment horizontal="center" wrapText="1"/>
    </xf>
    <xf numFmtId="0" fontId="14" fillId="5" borderId="12" xfId="0" applyFont="1" applyFill="1" applyBorder="1" applyAlignment="1">
      <alignment horizontal="center" wrapText="1"/>
    </xf>
    <xf numFmtId="0" fontId="53" fillId="0" borderId="0" xfId="0" applyFont="1"/>
    <xf numFmtId="0" fontId="54" fillId="7" borderId="24" xfId="0" applyFont="1" applyFill="1" applyBorder="1" applyAlignment="1">
      <alignment horizontal="center" vertical="center"/>
    </xf>
    <xf numFmtId="0" fontId="55" fillId="7" borderId="24" xfId="0" applyFont="1" applyFill="1" applyBorder="1" applyAlignment="1">
      <alignment horizontal="center" vertical="center"/>
    </xf>
    <xf numFmtId="3" fontId="54" fillId="7" borderId="25" xfId="0" applyNumberFormat="1" applyFont="1" applyFill="1" applyBorder="1" applyAlignment="1">
      <alignment horizontal="center" vertical="center"/>
    </xf>
    <xf numFmtId="0" fontId="55" fillId="7" borderId="37" xfId="0" applyFont="1" applyFill="1" applyBorder="1" applyAlignment="1">
      <alignment horizontal="center" vertical="center"/>
    </xf>
    <xf numFmtId="0" fontId="54" fillId="7" borderId="37" xfId="0" applyFont="1" applyFill="1" applyBorder="1" applyAlignment="1">
      <alignment horizontal="center" vertical="center"/>
    </xf>
    <xf numFmtId="0" fontId="60" fillId="7" borderId="38" xfId="0" applyFont="1" applyFill="1" applyBorder="1" applyAlignment="1">
      <alignment horizontal="center" vertical="center"/>
    </xf>
    <xf numFmtId="0" fontId="57" fillId="5" borderId="25" xfId="0" applyFont="1" applyFill="1" applyBorder="1" applyAlignment="1">
      <alignment horizontal="center"/>
    </xf>
    <xf numFmtId="0" fontId="57" fillId="5" borderId="26" xfId="0" applyFont="1" applyFill="1" applyBorder="1" applyAlignment="1">
      <alignment horizontal="center"/>
    </xf>
    <xf numFmtId="0" fontId="61" fillId="5" borderId="38" xfId="0" applyFont="1" applyFill="1" applyBorder="1" applyAlignment="1">
      <alignment horizontal="center" wrapText="1"/>
    </xf>
    <xf numFmtId="0" fontId="61" fillId="5" borderId="12" xfId="0" applyFont="1" applyFill="1" applyBorder="1" applyAlignment="1">
      <alignment horizontal="center" wrapText="1"/>
    </xf>
    <xf numFmtId="0" fontId="19"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0" fontId="53" fillId="8" borderId="14" xfId="0" applyFont="1" applyFill="1" applyBorder="1"/>
    <xf numFmtId="0" fontId="82" fillId="8" borderId="14" xfId="0" applyFont="1" applyFill="1" applyBorder="1" applyAlignment="1">
      <alignment horizontal="left" vertical="center"/>
    </xf>
    <xf numFmtId="0" fontId="53" fillId="8" borderId="15" xfId="0" applyFont="1" applyFill="1" applyBorder="1"/>
    <xf numFmtId="0" fontId="53" fillId="8" borderId="28" xfId="0" applyFont="1" applyFill="1" applyBorder="1"/>
    <xf numFmtId="0" fontId="83" fillId="8" borderId="0" xfId="2" applyFont="1" applyFill="1" applyBorder="1" applyAlignment="1">
      <alignment vertical="center"/>
    </xf>
    <xf numFmtId="0" fontId="57" fillId="8" borderId="0" xfId="0" applyFont="1" applyFill="1" applyBorder="1" applyAlignment="1">
      <alignment vertical="center"/>
    </xf>
    <xf numFmtId="0" fontId="53" fillId="8" borderId="29" xfId="0" applyFont="1" applyFill="1" applyBorder="1"/>
    <xf numFmtId="0" fontId="81" fillId="8" borderId="0" xfId="2" applyFont="1" applyFill="1" applyBorder="1" applyAlignment="1">
      <alignment vertical="center"/>
    </xf>
    <xf numFmtId="0" fontId="85" fillId="8" borderId="0" xfId="2" applyFont="1" applyFill="1" applyBorder="1" applyAlignment="1"/>
    <xf numFmtId="0" fontId="53" fillId="8" borderId="0" xfId="0" applyFont="1" applyFill="1" applyBorder="1"/>
    <xf numFmtId="0" fontId="51" fillId="8" borderId="60" xfId="2" applyFont="1" applyFill="1" applyBorder="1" applyAlignment="1"/>
    <xf numFmtId="0" fontId="61" fillId="8" borderId="62" xfId="2" applyFont="1" applyFill="1" applyBorder="1" applyAlignment="1">
      <alignment horizontal="center"/>
    </xf>
    <xf numFmtId="0" fontId="51" fillId="8" borderId="0" xfId="2" applyFont="1" applyFill="1" applyBorder="1" applyAlignment="1"/>
    <xf numFmtId="0" fontId="61" fillId="8" borderId="0" xfId="2" applyFont="1" applyFill="1" applyBorder="1" applyAlignment="1">
      <alignment horizontal="center" vertical="center"/>
    </xf>
    <xf numFmtId="0" fontId="61" fillId="8" borderId="0" xfId="2" applyFont="1" applyFill="1" applyBorder="1" applyAlignment="1"/>
    <xf numFmtId="0" fontId="61" fillId="8" borderId="0" xfId="0" applyFont="1" applyFill="1" applyBorder="1"/>
    <xf numFmtId="0" fontId="51" fillId="8" borderId="60" xfId="0" applyFont="1" applyFill="1" applyBorder="1"/>
    <xf numFmtId="0" fontId="53" fillId="8" borderId="63" xfId="0" applyFont="1" applyFill="1" applyBorder="1"/>
    <xf numFmtId="0" fontId="53" fillId="8" borderId="64" xfId="0" applyFont="1" applyFill="1" applyBorder="1"/>
    <xf numFmtId="0" fontId="53" fillId="8" borderId="65" xfId="0" applyFont="1" applyFill="1" applyBorder="1"/>
    <xf numFmtId="0" fontId="81" fillId="8" borderId="0" xfId="2" applyFont="1" applyFill="1" applyBorder="1" applyAlignment="1">
      <alignment horizontal="left" vertical="center"/>
    </xf>
    <xf numFmtId="0" fontId="29" fillId="0" borderId="0" xfId="0" applyFont="1" applyFill="1" applyBorder="1" applyAlignment="1">
      <alignment horizontal="center" vertical="center" wrapText="1"/>
    </xf>
    <xf numFmtId="0" fontId="0" fillId="21" borderId="0" xfId="0" applyFont="1" applyFill="1" applyAlignment="1">
      <alignment horizontal="center" vertical="center"/>
    </xf>
    <xf numFmtId="0" fontId="53" fillId="0" borderId="14" xfId="0" applyFont="1" applyFill="1" applyBorder="1"/>
    <xf numFmtId="0" fontId="82" fillId="0" borderId="14" xfId="0" applyFont="1" applyFill="1" applyBorder="1" applyAlignment="1">
      <alignment vertical="center"/>
    </xf>
    <xf numFmtId="0" fontId="53" fillId="0" borderId="15" xfId="0" applyFont="1" applyFill="1" applyBorder="1"/>
    <xf numFmtId="0" fontId="53" fillId="0" borderId="28" xfId="0" applyFont="1" applyFill="1" applyBorder="1"/>
    <xf numFmtId="0" fontId="83" fillId="0" borderId="0" xfId="2" applyFont="1" applyFill="1" applyBorder="1" applyAlignment="1">
      <alignment vertical="center"/>
    </xf>
    <xf numFmtId="0" fontId="57" fillId="0" borderId="0" xfId="0" applyFont="1" applyFill="1" applyBorder="1" applyAlignment="1">
      <alignment vertical="center"/>
    </xf>
    <xf numFmtId="0" fontId="53" fillId="0" borderId="29" xfId="0" applyFont="1" applyFill="1" applyBorder="1"/>
    <xf numFmtId="0" fontId="85" fillId="0" borderId="0" xfId="2" applyFont="1" applyFill="1" applyBorder="1" applyAlignment="1"/>
    <xf numFmtId="0" fontId="101" fillId="0" borderId="0" xfId="2" applyFont="1" applyFill="1" applyBorder="1" applyAlignment="1">
      <alignment vertical="center"/>
    </xf>
    <xf numFmtId="0" fontId="102" fillId="0" borderId="0" xfId="2" applyFont="1" applyFill="1" applyBorder="1" applyAlignment="1">
      <alignment horizontal="center" vertical="center"/>
    </xf>
    <xf numFmtId="0" fontId="53" fillId="0" borderId="0" xfId="0" applyFont="1" applyFill="1" applyBorder="1"/>
    <xf numFmtId="0" fontId="81" fillId="0" borderId="61" xfId="2" applyFont="1" applyFill="1" applyBorder="1" applyAlignment="1">
      <alignment horizontal="left" vertical="center"/>
    </xf>
    <xf numFmtId="0" fontId="61" fillId="0" borderId="62" xfId="2" applyFont="1" applyFill="1" applyBorder="1" applyAlignment="1">
      <alignment horizontal="center"/>
    </xf>
    <xf numFmtId="0" fontId="61" fillId="0" borderId="62" xfId="0" applyFont="1" applyFill="1" applyBorder="1" applyAlignment="1">
      <alignment horizontal="center"/>
    </xf>
    <xf numFmtId="0" fontId="51" fillId="0" borderId="0" xfId="2" applyFont="1" applyFill="1" applyBorder="1" applyAlignment="1"/>
    <xf numFmtId="0" fontId="61" fillId="0" borderId="0" xfId="2" applyFont="1" applyFill="1" applyBorder="1" applyAlignment="1">
      <alignment horizontal="center" vertical="center"/>
    </xf>
    <xf numFmtId="0" fontId="81" fillId="0" borderId="0" xfId="2" applyFont="1" applyFill="1" applyBorder="1" applyAlignment="1">
      <alignment horizontal="left" vertical="center"/>
    </xf>
    <xf numFmtId="0" fontId="61" fillId="0" borderId="0" xfId="2" applyFont="1" applyFill="1" applyBorder="1" applyAlignment="1"/>
    <xf numFmtId="0" fontId="61" fillId="0" borderId="0" xfId="0" applyFont="1" applyFill="1" applyBorder="1"/>
    <xf numFmtId="0" fontId="81" fillId="0" borderId="61" xfId="0" applyFont="1" applyFill="1" applyBorder="1" applyAlignment="1">
      <alignment horizontal="left" vertical="center"/>
    </xf>
    <xf numFmtId="0" fontId="53" fillId="0" borderId="63" xfId="0" applyFont="1" applyFill="1" applyBorder="1"/>
    <xf numFmtId="0" fontId="53" fillId="0" borderId="64" xfId="0" applyFont="1" applyFill="1" applyBorder="1"/>
    <xf numFmtId="0" fontId="53" fillId="0" borderId="65" xfId="0" applyFont="1" applyFill="1" applyBorder="1"/>
    <xf numFmtId="0" fontId="51" fillId="5" borderId="60" xfId="2" applyFont="1" applyFill="1" applyBorder="1" applyAlignment="1"/>
    <xf numFmtId="0" fontId="61" fillId="5" borderId="46" xfId="2" applyFont="1" applyFill="1" applyBorder="1" applyAlignment="1">
      <alignment horizontal="center" vertical="center"/>
    </xf>
    <xf numFmtId="0" fontId="51" fillId="5" borderId="60" xfId="0" applyFont="1" applyFill="1" applyBorder="1"/>
    <xf numFmtId="0" fontId="61" fillId="5" borderId="46" xfId="0" applyFont="1" applyFill="1" applyBorder="1" applyAlignment="1">
      <alignment horizontal="center" vertical="center"/>
    </xf>
    <xf numFmtId="0" fontId="87" fillId="5" borderId="0" xfId="2" applyFont="1" applyFill="1" applyBorder="1" applyAlignment="1">
      <alignment vertical="center"/>
    </xf>
    <xf numFmtId="0" fontId="61" fillId="7" borderId="62" xfId="2" applyFont="1" applyFill="1" applyBorder="1" applyAlignment="1">
      <alignment horizontal="center"/>
    </xf>
    <xf numFmtId="0" fontId="103" fillId="0" borderId="0" xfId="0" applyFont="1" applyFill="1" applyAlignment="1">
      <alignment horizontal="center" vertical="center" wrapText="1"/>
    </xf>
    <xf numFmtId="0" fontId="63" fillId="6" borderId="25" xfId="0" applyFont="1" applyFill="1" applyBorder="1" applyAlignment="1">
      <alignment horizontal="center" vertical="center"/>
    </xf>
    <xf numFmtId="0" fontId="106" fillId="6" borderId="38" xfId="0" applyFont="1" applyFill="1" applyBorder="1" applyAlignment="1">
      <alignment horizontal="center" vertical="center"/>
    </xf>
    <xf numFmtId="0" fontId="93" fillId="6" borderId="25" xfId="0" applyFont="1" applyFill="1" applyBorder="1" applyAlignment="1">
      <alignment horizontal="center" vertical="center"/>
    </xf>
    <xf numFmtId="0" fontId="107" fillId="6" borderId="38" xfId="0" applyFont="1" applyFill="1" applyBorder="1" applyAlignment="1">
      <alignment horizontal="center" vertical="center"/>
    </xf>
    <xf numFmtId="0" fontId="89" fillId="6" borderId="25" xfId="0" applyFont="1" applyFill="1" applyBorder="1" applyAlignment="1">
      <alignment horizontal="center" vertical="center"/>
    </xf>
    <xf numFmtId="0" fontId="108" fillId="6" borderId="38" xfId="0" applyFont="1" applyFill="1" applyBorder="1" applyAlignment="1">
      <alignment horizontal="center" vertical="center"/>
    </xf>
    <xf numFmtId="21" fontId="30" fillId="0" borderId="0" xfId="0" applyNumberFormat="1" applyFont="1"/>
    <xf numFmtId="0" fontId="80" fillId="5" borderId="26" xfId="0" applyFont="1" applyFill="1" applyBorder="1" applyAlignment="1">
      <alignment horizontal="center"/>
    </xf>
    <xf numFmtId="0" fontId="80" fillId="5" borderId="25" xfId="0" applyFont="1" applyFill="1" applyBorder="1" applyAlignment="1">
      <alignment horizontal="center"/>
    </xf>
    <xf numFmtId="0" fontId="111" fillId="5" borderId="25" xfId="0" applyFont="1" applyFill="1" applyBorder="1" applyAlignment="1">
      <alignment horizontal="center"/>
    </xf>
    <xf numFmtId="0" fontId="111" fillId="5" borderId="26" xfId="0" applyFont="1" applyFill="1" applyBorder="1" applyAlignment="1">
      <alignment horizontal="center"/>
    </xf>
    <xf numFmtId="0" fontId="112" fillId="5" borderId="25" xfId="0" applyFont="1" applyFill="1" applyBorder="1" applyAlignment="1">
      <alignment horizontal="center"/>
    </xf>
    <xf numFmtId="0" fontId="112" fillId="5" borderId="26" xfId="0" applyFont="1" applyFill="1" applyBorder="1" applyAlignment="1">
      <alignment horizontal="center"/>
    </xf>
    <xf numFmtId="0" fontId="103" fillId="0" borderId="0" xfId="0" applyFont="1" applyFill="1" applyAlignment="1">
      <alignment horizontal="center" vertical="center"/>
    </xf>
    <xf numFmtId="0" fontId="17" fillId="0" borderId="26" xfId="0" applyFont="1" applyFill="1" applyBorder="1" applyAlignment="1">
      <alignment horizontal="center"/>
    </xf>
    <xf numFmtId="0" fontId="31" fillId="0" borderId="26" xfId="0" applyFont="1" applyFill="1" applyBorder="1" applyAlignment="1">
      <alignment horizontal="center" vertical="center"/>
    </xf>
    <xf numFmtId="3" fontId="13" fillId="0" borderId="26" xfId="0" applyNumberFormat="1" applyFont="1" applyFill="1" applyBorder="1" applyAlignment="1">
      <alignment horizontal="center" vertical="center"/>
    </xf>
    <xf numFmtId="0" fontId="93" fillId="0" borderId="26" xfId="0" applyFont="1" applyFill="1" applyBorder="1" applyAlignment="1">
      <alignment horizontal="center" vertical="center"/>
    </xf>
    <xf numFmtId="0" fontId="13" fillId="0" borderId="0" xfId="0" applyFont="1" applyFill="1" applyBorder="1" applyAlignment="1">
      <alignment horizontal="center" vertical="center"/>
    </xf>
    <xf numFmtId="0" fontId="32" fillId="0" borderId="0" xfId="0" applyFont="1" applyFill="1" applyBorder="1" applyAlignment="1">
      <alignment horizontal="center" vertical="center"/>
    </xf>
    <xf numFmtId="0" fontId="107" fillId="0" borderId="0" xfId="0" applyFont="1" applyFill="1" applyBorder="1" applyAlignment="1">
      <alignment horizontal="center" vertical="center"/>
    </xf>
    <xf numFmtId="0" fontId="14" fillId="0" borderId="0" xfId="0" applyFont="1" applyFill="1" applyBorder="1" applyAlignment="1">
      <alignment horizontal="center" wrapText="1"/>
    </xf>
    <xf numFmtId="0" fontId="31" fillId="0" borderId="0" xfId="0" applyFont="1" applyFill="1" applyBorder="1" applyAlignment="1">
      <alignment horizontal="center" vertical="center"/>
    </xf>
    <xf numFmtId="3" fontId="13" fillId="0" borderId="0" xfId="0" applyNumberFormat="1" applyFont="1" applyFill="1" applyBorder="1" applyAlignment="1">
      <alignment horizontal="center" vertical="center"/>
    </xf>
    <xf numFmtId="0" fontId="93" fillId="0" borderId="0" xfId="0" applyFont="1" applyFill="1" applyBorder="1" applyAlignment="1">
      <alignment horizontal="center" vertical="center"/>
    </xf>
    <xf numFmtId="0" fontId="17" fillId="0" borderId="0" xfId="0" applyFont="1" applyFill="1" applyBorder="1" applyAlignment="1">
      <alignment horizontal="center"/>
    </xf>
    <xf numFmtId="0" fontId="0" fillId="25" borderId="0" xfId="0" applyFont="1" applyFill="1" applyAlignment="1">
      <alignment horizontal="center"/>
    </xf>
    <xf numFmtId="0" fontId="0" fillId="25" borderId="0" xfId="0" applyFill="1"/>
    <xf numFmtId="0" fontId="27" fillId="0" borderId="0" xfId="0" applyFont="1" applyFill="1" applyBorder="1" applyAlignment="1">
      <alignment horizontal="center" vertical="center"/>
    </xf>
    <xf numFmtId="164" fontId="13" fillId="0" borderId="0" xfId="0" applyNumberFormat="1" applyFont="1" applyFill="1" applyBorder="1" applyAlignment="1">
      <alignment horizontal="center" vertical="center"/>
    </xf>
    <xf numFmtId="0" fontId="27" fillId="0" borderId="26" xfId="0" applyFont="1" applyFill="1" applyBorder="1" applyAlignment="1">
      <alignment horizontal="center" vertical="center"/>
    </xf>
    <xf numFmtId="164" fontId="13" fillId="0" borderId="26" xfId="0" applyNumberFormat="1" applyFont="1" applyFill="1" applyBorder="1" applyAlignment="1">
      <alignment horizontal="center" vertical="center"/>
    </xf>
    <xf numFmtId="0" fontId="23" fillId="5" borderId="0"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81" fillId="8" borderId="0" xfId="2" applyFont="1" applyFill="1" applyBorder="1" applyAlignment="1">
      <alignment horizontal="left"/>
    </xf>
    <xf numFmtId="0" fontId="84" fillId="8" borderId="0" xfId="2" applyFont="1" applyFill="1" applyBorder="1" applyAlignment="1">
      <alignment horizontal="right" vertical="center"/>
    </xf>
    <xf numFmtId="0" fontId="81" fillId="0" borderId="0" xfId="2" applyFont="1" applyFill="1" applyBorder="1" applyAlignment="1">
      <alignment horizontal="left" vertical="center"/>
    </xf>
    <xf numFmtId="0" fontId="81" fillId="0" borderId="0" xfId="2" applyFont="1" applyFill="1" applyBorder="1" applyAlignment="1">
      <alignment horizontal="center" vertical="center"/>
    </xf>
    <xf numFmtId="0" fontId="87" fillId="0" borderId="0" xfId="2" applyFont="1" applyFill="1" applyBorder="1" applyAlignment="1">
      <alignment horizontal="left" vertical="center"/>
    </xf>
    <xf numFmtId="0" fontId="86" fillId="0" borderId="0" xfId="2" applyFont="1" applyFill="1" applyBorder="1" applyAlignment="1">
      <alignment horizontal="center" vertical="center"/>
    </xf>
    <xf numFmtId="0" fontId="82" fillId="0" borderId="14" xfId="0" applyFont="1" applyFill="1" applyBorder="1" applyAlignment="1">
      <alignment horizontal="center" vertical="center"/>
    </xf>
    <xf numFmtId="0" fontId="84" fillId="0" borderId="0" xfId="2" applyFont="1" applyFill="1" applyBorder="1" applyAlignment="1">
      <alignment horizontal="right" vertical="center"/>
    </xf>
    <xf numFmtId="0" fontId="86" fillId="8" borderId="0" xfId="2" applyFont="1" applyFill="1" applyBorder="1" applyAlignment="1">
      <alignment horizontal="center" vertical="center"/>
    </xf>
    <xf numFmtId="0" fontId="83" fillId="5" borderId="0" xfId="0" applyFont="1" applyFill="1" applyBorder="1" applyAlignment="1">
      <alignment horizontal="center" vertical="center"/>
    </xf>
    <xf numFmtId="0" fontId="81" fillId="5" borderId="0" xfId="0" applyFont="1" applyFill="1" applyBorder="1" applyAlignment="1">
      <alignment horizontal="center" vertical="center"/>
    </xf>
    <xf numFmtId="0" fontId="28" fillId="19" borderId="0" xfId="0" applyFont="1" applyFill="1" applyBorder="1" applyAlignment="1">
      <alignment horizontal="center" vertical="center" wrapText="1"/>
    </xf>
    <xf numFmtId="0" fontId="19" fillId="5" borderId="0" xfId="0" applyFont="1" applyFill="1" applyBorder="1" applyAlignment="1">
      <alignment horizontal="center"/>
    </xf>
    <xf numFmtId="0" fontId="11" fillId="2" borderId="0" xfId="0" applyFont="1" applyFill="1" applyBorder="1" applyAlignment="1">
      <alignment horizontal="center" vertical="center"/>
    </xf>
    <xf numFmtId="0" fontId="59" fillId="0" borderId="0" xfId="0" applyFont="1" applyBorder="1" applyAlignment="1">
      <alignment horizontal="center" vertical="center"/>
    </xf>
    <xf numFmtId="0" fontId="83" fillId="8" borderId="0" xfId="0" applyFont="1" applyFill="1" applyBorder="1" applyAlignment="1">
      <alignment horizontal="center" vertical="center"/>
    </xf>
    <xf numFmtId="0" fontId="81" fillId="8" borderId="0" xfId="0" applyFont="1" applyFill="1" applyBorder="1" applyAlignment="1">
      <alignment horizontal="center" vertical="center"/>
    </xf>
    <xf numFmtId="0" fontId="81" fillId="8" borderId="0" xfId="2" applyFont="1" applyFill="1" applyBorder="1" applyAlignment="1">
      <alignment horizontal="left" vertical="center"/>
    </xf>
    <xf numFmtId="0" fontId="81" fillId="8" borderId="0" xfId="2" applyFont="1" applyFill="1" applyBorder="1" applyAlignment="1">
      <alignment horizontal="right" vertical="center"/>
    </xf>
  </cellXfs>
  <cellStyles count="4">
    <cellStyle name="Hypertextový odkaz" xfId="1" builtinId="8"/>
    <cellStyle name="Normální" xfId="0" builtinId="0"/>
    <cellStyle name="normální 3" xfId="3" xr:uid="{00000000-0005-0000-0000-000002000000}"/>
    <cellStyle name="normální 5" xfId="2" xr:uid="{00000000-0005-0000-0000-000003000000}"/>
  </cellStyles>
  <dxfs count="32">
    <dxf>
      <font>
        <color theme="9" tint="0.59996337778862885"/>
      </font>
    </dxf>
    <dxf>
      <font>
        <color theme="0"/>
      </font>
    </dxf>
    <dxf>
      <font>
        <color theme="0" tint="-4.9989318521683403E-2"/>
      </font>
    </dxf>
    <dxf>
      <font>
        <color theme="9" tint="0.79998168889431442"/>
      </font>
    </dxf>
    <dxf>
      <font>
        <color theme="2"/>
      </font>
    </dxf>
    <dxf>
      <font>
        <color theme="0"/>
      </font>
    </dxf>
    <dxf>
      <font>
        <color theme="9" tint="0.59996337778862885"/>
      </font>
    </dxf>
    <dxf>
      <font>
        <color theme="0"/>
      </font>
    </dxf>
    <dxf>
      <font>
        <color theme="0" tint="-4.9989318521683403E-2"/>
      </font>
    </dxf>
    <dxf>
      <font>
        <color theme="9" tint="0.79998168889431442"/>
      </font>
    </dxf>
    <dxf>
      <font>
        <color theme="2"/>
      </font>
    </dxf>
    <dxf>
      <font>
        <color theme="0"/>
      </font>
    </dxf>
    <dxf>
      <font>
        <b/>
        <i val="0"/>
        <color theme="4" tint="0.59996337778862885"/>
      </font>
    </dxf>
    <dxf>
      <font>
        <b/>
        <i val="0"/>
        <color theme="4" tint="0.59996337778862885"/>
      </font>
    </dxf>
    <dxf>
      <font>
        <color theme="0"/>
      </font>
    </dxf>
    <dxf>
      <font>
        <color theme="0"/>
      </font>
    </dxf>
    <dxf>
      <font>
        <color theme="0" tint="-4.9989318521683403E-2"/>
      </font>
    </dxf>
    <dxf>
      <font>
        <color theme="0" tint="-4.9989318521683403E-2"/>
      </font>
    </dxf>
    <dxf>
      <font>
        <b/>
        <i val="0"/>
        <color theme="5" tint="0.39994506668294322"/>
      </font>
    </dxf>
    <dxf>
      <font>
        <color rgb="FFFFFFCC"/>
      </font>
    </dxf>
    <dxf>
      <font>
        <color theme="0" tint="-4.9989318521683403E-2"/>
      </font>
    </dxf>
    <dxf>
      <font>
        <color theme="2"/>
      </font>
    </dxf>
    <dxf>
      <font>
        <color theme="0"/>
      </font>
    </dxf>
    <dxf>
      <font>
        <b/>
        <i val="0"/>
        <color rgb="FFFFFF00"/>
      </font>
    </dxf>
    <dxf>
      <font>
        <color rgb="FFFFFFCC"/>
      </font>
    </dxf>
    <dxf>
      <font>
        <color theme="2"/>
      </font>
    </dxf>
    <dxf>
      <font>
        <color theme="0"/>
      </font>
    </dxf>
    <dxf>
      <font>
        <color theme="0" tint="-4.9989318521683403E-2"/>
      </font>
    </dxf>
    <dxf>
      <font>
        <color theme="0"/>
      </font>
    </dxf>
    <dxf>
      <font>
        <color theme="4" tint="0.79998168889431442"/>
      </font>
    </dxf>
    <dxf>
      <font>
        <color theme="5" tint="0.79998168889431442"/>
      </font>
    </dxf>
    <dxf>
      <font>
        <color rgb="FFFFFFCC"/>
      </font>
    </dxf>
  </dxfs>
  <tableStyles count="0" defaultTableStyle="TableStyleMedium2" defaultPivotStyle="PivotStyleLight16"/>
  <colors>
    <mruColors>
      <color rgb="FFFFFFCC"/>
      <color rgb="FFCC00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avlina.kadlecova@gkolin.cz" TargetMode="External"/><Relationship Id="rId13" Type="http://schemas.openxmlformats.org/officeDocument/2006/relationships/hyperlink" Target="mailto:martin.kyncl22@seznam.cz" TargetMode="External"/><Relationship Id="rId3" Type="http://schemas.openxmlformats.org/officeDocument/2006/relationships/hyperlink" Target="mailto:oldrich.budka@3zskolin.cz" TargetMode="External"/><Relationship Id="rId7" Type="http://schemas.openxmlformats.org/officeDocument/2006/relationships/hyperlink" Target="mailto:lhovorkova@7zskolin.cz" TargetMode="External"/><Relationship Id="rId12" Type="http://schemas.openxmlformats.org/officeDocument/2006/relationships/hyperlink" Target="mailto:rcermakova@zstynecnl.cz" TargetMode="External"/><Relationship Id="rId17" Type="http://schemas.openxmlformats.org/officeDocument/2006/relationships/printerSettings" Target="../printerSettings/printerSettings1.bin"/><Relationship Id="rId2" Type="http://schemas.openxmlformats.org/officeDocument/2006/relationships/hyperlink" Target="mailto:katerina.karova@2zskolin.cz" TargetMode="External"/><Relationship Id="rId16" Type="http://schemas.openxmlformats.org/officeDocument/2006/relationships/hyperlink" Target="mailto:safrankova@zs-zasmuky.cz" TargetMode="External"/><Relationship Id="rId1" Type="http://schemas.openxmlformats.org/officeDocument/2006/relationships/hyperlink" Target="mailto:karolina.bejda@1zskolin.cz" TargetMode="External"/><Relationship Id="rId6" Type="http://schemas.openxmlformats.org/officeDocument/2006/relationships/hyperlink" Target="mailto:marketa.slavikova@6zskolin.cz" TargetMode="External"/><Relationship Id="rId11" Type="http://schemas.openxmlformats.org/officeDocument/2006/relationships/hyperlink" Target="mailto:kozakova@zspecky.cz" TargetMode="External"/><Relationship Id="rId5" Type="http://schemas.openxmlformats.org/officeDocument/2006/relationships/hyperlink" Target="mailto:zs5zeman@seznam.cz" TargetMode="External"/><Relationship Id="rId15" Type="http://schemas.openxmlformats.org/officeDocument/2006/relationships/hyperlink" Target="mailto:zs.veltruby@seznam.cz" TargetMode="External"/><Relationship Id="rId10" Type="http://schemas.openxmlformats.org/officeDocument/2006/relationships/hyperlink" Target="mailto:lukas-hosek@seznam.cz" TargetMode="External"/><Relationship Id="rId4" Type="http://schemas.openxmlformats.org/officeDocument/2006/relationships/hyperlink" Target="mailto:smejkal@4zskolin.cz" TargetMode="External"/><Relationship Id="rId9" Type="http://schemas.openxmlformats.org/officeDocument/2006/relationships/hyperlink" Target="mailto:ales.jehlicka@zsmsbychory.cz" TargetMode="External"/><Relationship Id="rId14" Type="http://schemas.openxmlformats.org/officeDocument/2006/relationships/hyperlink" Target="mailto:marcela.muniova@zsvelkyosek.c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G66"/>
  <sheetViews>
    <sheetView topLeftCell="H22" workbookViewId="0">
      <selection activeCell="H28" sqref="H28:H29"/>
    </sheetView>
  </sheetViews>
  <sheetFormatPr defaultRowHeight="14.4" x14ac:dyDescent="0.3"/>
  <cols>
    <col min="1" max="1" width="24.109375" hidden="1" customWidth="1"/>
    <col min="2" max="6" width="3.5546875" hidden="1" customWidth="1"/>
    <col min="7" max="7" width="32.109375" hidden="1" customWidth="1"/>
    <col min="8" max="8" width="25.44140625" style="78" customWidth="1"/>
    <col min="9" max="9" width="3.5546875" style="78" customWidth="1"/>
    <col min="10" max="45" width="6" customWidth="1"/>
    <col min="46" max="46" width="3.6640625" customWidth="1"/>
    <col min="47" max="82" width="3.6640625" hidden="1" customWidth="1"/>
    <col min="83" max="84" width="3.6640625" customWidth="1"/>
    <col min="85" max="85" width="8.109375" customWidth="1"/>
    <col min="86" max="124" width="3.6640625" customWidth="1"/>
  </cols>
  <sheetData>
    <row r="1" spans="1:7" hidden="1" x14ac:dyDescent="0.3"/>
    <row r="2" spans="1:7" hidden="1" x14ac:dyDescent="0.3">
      <c r="B2" s="769" t="s">
        <v>19</v>
      </c>
      <c r="C2" s="770"/>
      <c r="D2" s="770"/>
      <c r="E2" s="771"/>
    </row>
    <row r="3" spans="1:7" hidden="1" x14ac:dyDescent="0.3">
      <c r="B3" s="1" t="s">
        <v>15</v>
      </c>
      <c r="C3" s="1" t="s">
        <v>16</v>
      </c>
      <c r="D3" s="1" t="s">
        <v>17</v>
      </c>
      <c r="E3" s="1" t="s">
        <v>18</v>
      </c>
    </row>
    <row r="4" spans="1:7" ht="15" hidden="1" thickBot="1" x14ac:dyDescent="0.35">
      <c r="B4" s="8"/>
      <c r="C4" s="8"/>
      <c r="D4" s="8"/>
      <c r="E4" s="8"/>
    </row>
    <row r="5" spans="1:7" ht="15.6" hidden="1" x14ac:dyDescent="0.3">
      <c r="A5" s="9" t="s">
        <v>0</v>
      </c>
      <c r="B5" s="2">
        <v>2</v>
      </c>
      <c r="C5" s="3">
        <v>2</v>
      </c>
      <c r="D5" s="3">
        <v>2</v>
      </c>
      <c r="E5" s="4">
        <v>1</v>
      </c>
      <c r="G5" s="10" t="s">
        <v>21</v>
      </c>
    </row>
    <row r="6" spans="1:7" ht="15.6" hidden="1" x14ac:dyDescent="0.3">
      <c r="A6" s="6" t="s">
        <v>1</v>
      </c>
      <c r="B6" s="2">
        <v>2</v>
      </c>
      <c r="C6" s="3">
        <v>2</v>
      </c>
      <c r="D6" s="3">
        <v>2</v>
      </c>
      <c r="E6" s="4">
        <v>1</v>
      </c>
      <c r="G6" s="10" t="s">
        <v>22</v>
      </c>
    </row>
    <row r="7" spans="1:7" ht="15.6" hidden="1" x14ac:dyDescent="0.3">
      <c r="A7" s="6" t="s">
        <v>2</v>
      </c>
      <c r="B7" s="2">
        <v>2</v>
      </c>
      <c r="C7" s="3">
        <v>2</v>
      </c>
      <c r="D7" s="3">
        <v>1</v>
      </c>
      <c r="E7" s="4">
        <v>1</v>
      </c>
      <c r="G7" s="10" t="s">
        <v>23</v>
      </c>
    </row>
    <row r="8" spans="1:7" ht="15.6" hidden="1" x14ac:dyDescent="0.3">
      <c r="A8" s="6" t="s">
        <v>3</v>
      </c>
      <c r="B8" s="2">
        <v>2</v>
      </c>
      <c r="C8" s="3">
        <v>2</v>
      </c>
      <c r="D8" s="3">
        <v>2</v>
      </c>
      <c r="E8" s="4">
        <v>1</v>
      </c>
      <c r="G8" s="10" t="s">
        <v>24</v>
      </c>
    </row>
    <row r="9" spans="1:7" ht="15.6" hidden="1" x14ac:dyDescent="0.3">
      <c r="A9" s="6" t="s">
        <v>4</v>
      </c>
      <c r="B9" s="5">
        <v>2</v>
      </c>
      <c r="C9" s="3">
        <v>2</v>
      </c>
      <c r="D9" s="3">
        <v>2</v>
      </c>
      <c r="E9" s="4">
        <v>1</v>
      </c>
      <c r="G9" s="10" t="s">
        <v>25</v>
      </c>
    </row>
    <row r="10" spans="1:7" ht="15.6" hidden="1" x14ac:dyDescent="0.3">
      <c r="A10" s="6" t="s">
        <v>5</v>
      </c>
      <c r="B10" s="5">
        <v>2</v>
      </c>
      <c r="C10" s="3">
        <v>2</v>
      </c>
      <c r="D10" s="3">
        <v>2</v>
      </c>
      <c r="E10" s="4">
        <v>1</v>
      </c>
      <c r="G10" s="10" t="s">
        <v>26</v>
      </c>
    </row>
    <row r="11" spans="1:7" ht="15.6" hidden="1" x14ac:dyDescent="0.3">
      <c r="A11" s="6" t="s">
        <v>6</v>
      </c>
      <c r="B11" s="5">
        <v>2</v>
      </c>
      <c r="C11" s="3">
        <v>2</v>
      </c>
      <c r="D11" s="3">
        <v>2</v>
      </c>
      <c r="E11" s="4">
        <v>1</v>
      </c>
      <c r="G11" s="10" t="s">
        <v>27</v>
      </c>
    </row>
    <row r="12" spans="1:7" ht="15.6" hidden="1" x14ac:dyDescent="0.3">
      <c r="A12" s="6" t="s">
        <v>7</v>
      </c>
      <c r="B12" s="5"/>
      <c r="C12" s="3"/>
      <c r="D12" s="3"/>
      <c r="E12" s="4">
        <v>1</v>
      </c>
      <c r="G12" s="10" t="s">
        <v>28</v>
      </c>
    </row>
    <row r="13" spans="1:7" ht="15.6" hidden="1" x14ac:dyDescent="0.3">
      <c r="A13" s="6" t="s">
        <v>8</v>
      </c>
      <c r="B13" s="5">
        <v>2</v>
      </c>
      <c r="C13" s="3">
        <v>2</v>
      </c>
      <c r="D13" s="3"/>
      <c r="E13" s="4">
        <v>1</v>
      </c>
      <c r="G13" s="10" t="s">
        <v>29</v>
      </c>
    </row>
    <row r="14" spans="1:7" ht="15.6" hidden="1" x14ac:dyDescent="0.3">
      <c r="A14" s="6" t="s">
        <v>9</v>
      </c>
      <c r="B14" s="5">
        <v>2</v>
      </c>
      <c r="C14" s="3">
        <v>2</v>
      </c>
      <c r="D14" s="3"/>
      <c r="E14" s="4"/>
      <c r="G14" s="10" t="s">
        <v>30</v>
      </c>
    </row>
    <row r="15" spans="1:7" ht="15.6" hidden="1" x14ac:dyDescent="0.3">
      <c r="A15" s="6" t="s">
        <v>158</v>
      </c>
      <c r="B15" s="5">
        <v>1</v>
      </c>
      <c r="C15" s="3">
        <v>1</v>
      </c>
      <c r="D15" s="3">
        <v>1</v>
      </c>
      <c r="E15" s="4">
        <v>1</v>
      </c>
      <c r="G15" s="10"/>
    </row>
    <row r="16" spans="1:7" ht="15.6" hidden="1" x14ac:dyDescent="0.3">
      <c r="A16" s="6" t="s">
        <v>10</v>
      </c>
      <c r="B16" s="5">
        <v>1</v>
      </c>
      <c r="C16" s="3">
        <v>2</v>
      </c>
      <c r="D16" s="3">
        <v>2</v>
      </c>
      <c r="E16" s="4">
        <v>1</v>
      </c>
      <c r="G16" s="10" t="s">
        <v>31</v>
      </c>
    </row>
    <row r="17" spans="1:85" ht="15.6" hidden="1" x14ac:dyDescent="0.3">
      <c r="A17" s="6" t="s">
        <v>11</v>
      </c>
      <c r="B17" s="5">
        <v>2</v>
      </c>
      <c r="C17" s="3">
        <v>2</v>
      </c>
      <c r="D17" s="3"/>
      <c r="E17" s="4">
        <v>1</v>
      </c>
      <c r="G17" s="10" t="s">
        <v>32</v>
      </c>
    </row>
    <row r="18" spans="1:85" ht="15.6" hidden="1" x14ac:dyDescent="0.3">
      <c r="A18" s="6" t="s">
        <v>12</v>
      </c>
      <c r="B18" s="5">
        <v>2</v>
      </c>
      <c r="C18" s="3">
        <v>2</v>
      </c>
      <c r="D18" s="3">
        <v>1</v>
      </c>
      <c r="E18" s="4">
        <v>1</v>
      </c>
      <c r="G18" s="10" t="s">
        <v>33</v>
      </c>
    </row>
    <row r="19" spans="1:85" hidden="1" x14ac:dyDescent="0.3">
      <c r="A19" s="6" t="s">
        <v>13</v>
      </c>
      <c r="B19" s="211">
        <v>2</v>
      </c>
      <c r="C19" s="212">
        <v>2</v>
      </c>
      <c r="D19" s="212">
        <v>2</v>
      </c>
      <c r="E19" s="213">
        <v>1</v>
      </c>
      <c r="G19" s="10" t="s">
        <v>34</v>
      </c>
    </row>
    <row r="20" spans="1:85" ht="15.6" hidden="1" x14ac:dyDescent="0.3">
      <c r="A20" s="6" t="s">
        <v>20</v>
      </c>
      <c r="B20" s="5">
        <v>2</v>
      </c>
      <c r="C20" s="3">
        <v>2</v>
      </c>
      <c r="D20" s="3"/>
      <c r="E20" s="4"/>
      <c r="G20" s="10" t="s">
        <v>35</v>
      </c>
    </row>
    <row r="21" spans="1:85" ht="15.6" hidden="1" x14ac:dyDescent="0.3">
      <c r="A21" s="6" t="s">
        <v>14</v>
      </c>
      <c r="B21" s="5"/>
      <c r="C21" s="3"/>
      <c r="D21" s="3"/>
      <c r="E21" s="4"/>
      <c r="G21" s="10" t="s">
        <v>36</v>
      </c>
    </row>
    <row r="22" spans="1:85" ht="15" thickBot="1" x14ac:dyDescent="0.35">
      <c r="B22" s="7">
        <f>SUM(B5:B21)</f>
        <v>28</v>
      </c>
      <c r="C22" s="7">
        <f t="shared" ref="C22:E22" si="0">SUM(C5:C21)</f>
        <v>29</v>
      </c>
      <c r="D22" s="7">
        <f t="shared" si="0"/>
        <v>19</v>
      </c>
      <c r="E22" s="7">
        <f t="shared" si="0"/>
        <v>14</v>
      </c>
      <c r="F22" s="7"/>
      <c r="G22" s="7"/>
      <c r="H22" s="79"/>
    </row>
    <row r="23" spans="1:85" ht="15" thickTop="1" x14ac:dyDescent="0.3">
      <c r="B23" s="7"/>
      <c r="C23" s="7"/>
      <c r="D23" s="7"/>
      <c r="E23" s="7"/>
      <c r="H23" s="182"/>
      <c r="I23" s="183"/>
      <c r="J23" s="758" t="s">
        <v>127</v>
      </c>
      <c r="K23" s="759"/>
      <c r="L23" s="759"/>
      <c r="M23" s="759"/>
      <c r="N23" s="759"/>
      <c r="O23" s="759"/>
      <c r="P23" s="759"/>
      <c r="Q23" s="759"/>
      <c r="R23" s="759"/>
      <c r="S23" s="774" t="s">
        <v>129</v>
      </c>
      <c r="T23" s="775"/>
      <c r="U23" s="775"/>
      <c r="V23" s="775"/>
      <c r="W23" s="775"/>
      <c r="X23" s="775"/>
      <c r="Y23" s="775"/>
      <c r="Z23" s="775"/>
      <c r="AA23" s="776"/>
      <c r="AB23" s="777" t="s">
        <v>130</v>
      </c>
      <c r="AC23" s="778"/>
      <c r="AD23" s="778"/>
      <c r="AE23" s="778"/>
      <c r="AF23" s="778"/>
      <c r="AG23" s="778"/>
      <c r="AH23" s="778"/>
      <c r="AI23" s="778"/>
      <c r="AJ23" s="779"/>
      <c r="AK23" s="780" t="s">
        <v>128</v>
      </c>
      <c r="AL23" s="781"/>
      <c r="AM23" s="781"/>
      <c r="AN23" s="781"/>
      <c r="AO23" s="781"/>
      <c r="AP23" s="781"/>
      <c r="AQ23" s="781"/>
      <c r="AR23" s="781"/>
      <c r="AS23" s="782"/>
    </row>
    <row r="24" spans="1:85" ht="80.25" customHeight="1" x14ac:dyDescent="0.3">
      <c r="H24" s="184"/>
      <c r="I24" s="185"/>
      <c r="J24" s="83" t="s">
        <v>178</v>
      </c>
      <c r="K24" s="226" t="s">
        <v>159</v>
      </c>
      <c r="L24" s="226" t="s">
        <v>124</v>
      </c>
      <c r="M24" s="84" t="s">
        <v>125</v>
      </c>
      <c r="N24" s="138" t="s">
        <v>126</v>
      </c>
      <c r="O24" s="138" t="s">
        <v>132</v>
      </c>
      <c r="P24" s="138" t="s">
        <v>133</v>
      </c>
      <c r="Q24" s="148" t="s">
        <v>131</v>
      </c>
      <c r="R24" s="305" t="s">
        <v>160</v>
      </c>
      <c r="S24" s="297" t="s">
        <v>178</v>
      </c>
      <c r="T24" s="86" t="s">
        <v>159</v>
      </c>
      <c r="U24" s="86" t="s">
        <v>124</v>
      </c>
      <c r="V24" s="87" t="s">
        <v>125</v>
      </c>
      <c r="W24" s="139" t="s">
        <v>126</v>
      </c>
      <c r="X24" s="139" t="s">
        <v>132</v>
      </c>
      <c r="Y24" s="139" t="s">
        <v>133</v>
      </c>
      <c r="Z24" s="149" t="s">
        <v>131</v>
      </c>
      <c r="AA24" s="88" t="s">
        <v>160</v>
      </c>
      <c r="AB24" s="314" t="s">
        <v>178</v>
      </c>
      <c r="AC24" s="218" t="s">
        <v>159</v>
      </c>
      <c r="AD24" s="218" t="s">
        <v>124</v>
      </c>
      <c r="AE24" s="85" t="s">
        <v>125</v>
      </c>
      <c r="AF24" s="146" t="s">
        <v>126</v>
      </c>
      <c r="AG24" s="146" t="s">
        <v>132</v>
      </c>
      <c r="AH24" s="146" t="s">
        <v>133</v>
      </c>
      <c r="AI24" s="156" t="s">
        <v>131</v>
      </c>
      <c r="AJ24" s="89" t="s">
        <v>160</v>
      </c>
      <c r="AK24" s="322" t="s">
        <v>178</v>
      </c>
      <c r="AL24" s="80" t="s">
        <v>159</v>
      </c>
      <c r="AM24" s="80" t="s">
        <v>124</v>
      </c>
      <c r="AN24" s="81" t="s">
        <v>125</v>
      </c>
      <c r="AO24" s="147" t="s">
        <v>126</v>
      </c>
      <c r="AP24" s="147" t="s">
        <v>132</v>
      </c>
      <c r="AQ24" s="147" t="s">
        <v>133</v>
      </c>
      <c r="AR24" s="163" t="s">
        <v>131</v>
      </c>
      <c r="AS24" s="82" t="s">
        <v>160</v>
      </c>
    </row>
    <row r="25" spans="1:85" ht="15.75" customHeight="1" thickBot="1" x14ac:dyDescent="0.35">
      <c r="B25" s="769" t="s">
        <v>19</v>
      </c>
      <c r="C25" s="770"/>
      <c r="D25" s="770"/>
      <c r="E25" s="771"/>
      <c r="H25" s="184"/>
      <c r="I25" s="185"/>
      <c r="J25" s="164">
        <v>1</v>
      </c>
      <c r="K25" s="296">
        <v>0.8</v>
      </c>
      <c r="L25" s="165">
        <v>0.7</v>
      </c>
      <c r="M25" s="166">
        <v>0.6</v>
      </c>
      <c r="N25" s="166">
        <v>0.3</v>
      </c>
      <c r="O25" s="166">
        <v>0.2</v>
      </c>
      <c r="P25" s="166">
        <v>0.1</v>
      </c>
      <c r="Q25" s="167"/>
      <c r="R25" s="306"/>
      <c r="S25" s="298">
        <v>1</v>
      </c>
      <c r="T25" s="168">
        <v>0.8</v>
      </c>
      <c r="U25" s="168">
        <v>0.7</v>
      </c>
      <c r="V25" s="169">
        <v>0.6</v>
      </c>
      <c r="W25" s="170">
        <v>0.3</v>
      </c>
      <c r="X25" s="170">
        <v>0.2</v>
      </c>
      <c r="Y25" s="170">
        <v>0.1</v>
      </c>
      <c r="Z25" s="171"/>
      <c r="AA25" s="172"/>
      <c r="AB25" s="315">
        <v>1</v>
      </c>
      <c r="AC25" s="219">
        <v>0.8</v>
      </c>
      <c r="AD25" s="219">
        <v>0.7</v>
      </c>
      <c r="AE25" s="173">
        <v>0.6</v>
      </c>
      <c r="AF25" s="174">
        <v>0.3</v>
      </c>
      <c r="AG25" s="174">
        <v>0.2</v>
      </c>
      <c r="AH25" s="174">
        <v>0.1</v>
      </c>
      <c r="AI25" s="175"/>
      <c r="AJ25" s="176"/>
      <c r="AK25" s="323">
        <v>1</v>
      </c>
      <c r="AL25" s="177">
        <v>0.8</v>
      </c>
      <c r="AM25" s="177">
        <v>0.7</v>
      </c>
      <c r="AN25" s="178">
        <v>0.6</v>
      </c>
      <c r="AO25" s="179">
        <v>0.3</v>
      </c>
      <c r="AP25" s="208">
        <v>0.2</v>
      </c>
      <c r="AQ25" s="209">
        <v>0.1</v>
      </c>
      <c r="AR25" s="180"/>
      <c r="AS25" s="181"/>
    </row>
    <row r="26" spans="1:85" ht="15" thickTop="1" x14ac:dyDescent="0.3">
      <c r="B26" s="1" t="s">
        <v>15</v>
      </c>
      <c r="C26" s="1" t="s">
        <v>16</v>
      </c>
      <c r="D26" s="1" t="s">
        <v>17</v>
      </c>
      <c r="E26" s="1" t="s">
        <v>18</v>
      </c>
      <c r="H26" s="772" t="s">
        <v>0</v>
      </c>
      <c r="I26" s="186" t="s">
        <v>39</v>
      </c>
      <c r="J26" s="90"/>
      <c r="K26" s="227"/>
      <c r="L26" s="227"/>
      <c r="M26" s="91">
        <v>7</v>
      </c>
      <c r="N26" s="92">
        <v>4</v>
      </c>
      <c r="O26" s="92"/>
      <c r="P26" s="92"/>
      <c r="Q26" s="192">
        <f>IF(SUM(AV26:BB26)=0,"",(AV26*1)+(AW26*0.8)+(AX26*0.7)+(AY26*0.6)+(AZ26*0.3)+(BA26*0.2)+(BB26*0.1))</f>
        <v>2.7</v>
      </c>
      <c r="R26" s="327">
        <v>12</v>
      </c>
      <c r="S26" s="299"/>
      <c r="T26" s="93"/>
      <c r="U26" s="93"/>
      <c r="V26" s="94">
        <v>8</v>
      </c>
      <c r="W26" s="140">
        <v>7</v>
      </c>
      <c r="X26" s="140"/>
      <c r="Y26" s="140">
        <v>1</v>
      </c>
      <c r="Z26" s="150">
        <f>IF(SUM(BE26:BK26)=0,"",(BE26*1)+(BF26*0.8)+(BG26*0.7)+(BH26*0.6)+(BI26*0.3)+(BJ26*0.2)+(BK26*0.1))</f>
        <v>2</v>
      </c>
      <c r="AA26" s="335">
        <v>15</v>
      </c>
      <c r="AB26" s="316"/>
      <c r="AC26" s="220"/>
      <c r="AD26" s="220"/>
      <c r="AE26" s="95"/>
      <c r="AF26" s="96"/>
      <c r="AG26" s="96"/>
      <c r="AH26" s="96"/>
      <c r="AI26" s="157" t="str">
        <f>IF(SUM(BN26:BT26)=0,"",(BN26*1)+(BO26*0.8)+(BP26*0.7)+(BQ26*0.6)+(BR26*0.3)+(BS26*0.2)+(BT26*0.1))</f>
        <v/>
      </c>
      <c r="AJ26" s="329">
        <v>15</v>
      </c>
      <c r="AK26" s="760"/>
      <c r="AL26" s="752">
        <v>3</v>
      </c>
      <c r="AM26" s="752"/>
      <c r="AN26" s="753"/>
      <c r="AO26" s="754">
        <v>2</v>
      </c>
      <c r="AP26" s="741">
        <v>3</v>
      </c>
      <c r="AQ26" s="741">
        <v>2</v>
      </c>
      <c r="AR26" s="755">
        <f>IF(SUM(BW26:CC26)=0,"",(BW26*1)+(BX26*0.8)+(BY26*0.7)+(BZ26*0.6)+(CA26*0.3)+(CB26*0.2)+(CC26*0.1))</f>
        <v>8.8000000000000007</v>
      </c>
      <c r="AS26" s="756">
        <v>7</v>
      </c>
      <c r="AV26">
        <f t="shared" ref="AV26:BB26" si="1">IF(J26=1,8,IF(J26=2,7,IF(J26=3,6,IF(J26=4,5,IF(J26=5,4,IF(J26=6,3,IF(J26=7,2,IF(J26=8,1,0))))))))</f>
        <v>0</v>
      </c>
      <c r="AW26">
        <f t="shared" si="1"/>
        <v>0</v>
      </c>
      <c r="AX26">
        <f t="shared" si="1"/>
        <v>0</v>
      </c>
      <c r="AY26">
        <f t="shared" si="1"/>
        <v>2</v>
      </c>
      <c r="AZ26">
        <f t="shared" si="1"/>
        <v>5</v>
      </c>
      <c r="BA26">
        <f t="shared" si="1"/>
        <v>0</v>
      </c>
      <c r="BB26">
        <f t="shared" si="1"/>
        <v>0</v>
      </c>
      <c r="BE26">
        <f t="shared" ref="BE26:BE41" si="2">IF(S26=1,8,IF(S26=2,7,IF(S26=3,6,IF(S26=4,5,IF(S26=5,4,IF(S26=6,3,IF(S26=7,2,IF(S26=8,1,0))))))))</f>
        <v>0</v>
      </c>
      <c r="BF26">
        <f t="shared" ref="BF26:BF41" si="3">IF(T26=1,8,IF(T26=2,7,IF(T26=3,6,IF(T26=4,5,IF(T26=5,4,IF(T26=6,3,IF(T26=7,2,IF(T26=8,1,0))))))))</f>
        <v>0</v>
      </c>
      <c r="BG26">
        <f t="shared" ref="BG26:BG41" si="4">IF(U26=1,8,IF(U26=2,7,IF(U26=3,6,IF(U26=4,5,IF(U26=5,4,IF(U26=6,3,IF(U26=7,2,IF(U26=8,1,0))))))))</f>
        <v>0</v>
      </c>
      <c r="BH26">
        <f t="shared" ref="BH26:BH41" si="5">IF(V26=1,8,IF(V26=2,7,IF(V26=3,6,IF(V26=4,5,IF(V26=5,4,IF(V26=6,3,IF(V26=7,2,IF(V26=8,1,0))))))))</f>
        <v>1</v>
      </c>
      <c r="BI26">
        <f t="shared" ref="BI26:BI41" si="6">IF(W26=1,8,IF(W26=2,7,IF(W26=3,6,IF(W26=4,5,IF(W26=5,4,IF(W26=6,3,IF(W26=7,2,IF(W26=8,1,0))))))))</f>
        <v>2</v>
      </c>
      <c r="BJ26">
        <f t="shared" ref="BJ26:BJ41" si="7">IF(X26=1,8,IF(X26=2,7,IF(X26=3,6,IF(X26=4,5,IF(X26=5,4,IF(X26=6,3,IF(X26=7,2,IF(X26=8,1,0))))))))</f>
        <v>0</v>
      </c>
      <c r="BK26">
        <f t="shared" ref="BK26:BK41" si="8">IF(Y26=1,8,IF(Y26=2,7,IF(Y26=3,6,IF(Y26=4,5,IF(Y26=5,4,IF(Y26=6,3,IF(Y26=7,2,IF(Y26=8,1,0))))))))</f>
        <v>8</v>
      </c>
      <c r="BN26">
        <f t="shared" ref="BN26:BN41" si="9">IF(AB26=1,8,IF(AB26=2,7,IF(AB26=3,6,IF(AB26=4,5,IF(AB26=5,4,IF(AB26=6,3,IF(AB26=7,2,IF(AB26=8,1,0))))))))</f>
        <v>0</v>
      </c>
      <c r="BO26">
        <f t="shared" ref="BO26:BO41" si="10">IF(AC26=1,8,IF(AC26=2,7,IF(AC26=3,6,IF(AC26=4,5,IF(AC26=5,4,IF(AC26=6,3,IF(AC26=7,2,IF(AC26=8,1,0))))))))</f>
        <v>0</v>
      </c>
      <c r="BP26">
        <f t="shared" ref="BP26:BP41" si="11">IF(AD26=1,8,IF(AD26=2,7,IF(AD26=3,6,IF(AD26=4,5,IF(AD26=5,4,IF(AD26=6,3,IF(AD26=7,2,IF(AD26=8,1,0))))))))</f>
        <v>0</v>
      </c>
      <c r="BQ26">
        <f t="shared" ref="BQ26:BQ41" si="12">IF(AE26=1,8,IF(AE26=2,7,IF(AE26=3,6,IF(AE26=4,5,IF(AE26=5,4,IF(AE26=6,3,IF(AE26=7,2,IF(AE26=8,1,0))))))))</f>
        <v>0</v>
      </c>
      <c r="BR26">
        <f t="shared" ref="BR26:BR41" si="13">IF(AF26=1,8,IF(AF26=2,7,IF(AF26=3,6,IF(AF26=4,5,IF(AF26=5,4,IF(AF26=6,3,IF(AF26=7,2,IF(AF26=8,1,0))))))))</f>
        <v>0</v>
      </c>
      <c r="BS26">
        <f t="shared" ref="BS26:BS41" si="14">IF(AG26=1,8,IF(AG26=2,7,IF(AG26=3,6,IF(AG26=4,5,IF(AG26=5,4,IF(AG26=6,3,IF(AG26=7,2,IF(AG26=8,1,0))))))))</f>
        <v>0</v>
      </c>
      <c r="BT26">
        <f t="shared" ref="BT26:BT41" si="15">IF(AH26=1,8,IF(AH26=2,7,IF(AH26=3,6,IF(AH26=4,5,IF(AH26=5,4,IF(AH26=6,3,IF(AH26=7,2,IF(AH26=8,1,0))))))))</f>
        <v>0</v>
      </c>
      <c r="BW26">
        <f t="shared" ref="BW26:BW41" si="16">IF(AK26=1,8,IF(AK26=2,7,IF(AK26=3,6,IF(AK26=4,5,IF(AK26=5,4,IF(AK26=6,3,IF(AK26=7,2,IF(AK26=8,1,0))))))))</f>
        <v>0</v>
      </c>
      <c r="BX26">
        <f t="shared" ref="BX26:BX41" si="17">IF(AL26=1,8,IF(AL26=2,7,IF(AL26=3,6,IF(AL26=4,5,IF(AL26=5,4,IF(AL26=6,3,IF(AL26=7,2,IF(AL26=8,1,0))))))))</f>
        <v>6</v>
      </c>
      <c r="BY26">
        <f t="shared" ref="BY26:BY41" si="18">IF(AM26=1,8,IF(AM26=2,7,IF(AM26=3,6,IF(AM26=4,5,IF(AM26=5,4,IF(AM26=6,3,IF(AM26=7,2,IF(AM26=8,1,0))))))))</f>
        <v>0</v>
      </c>
      <c r="BZ26">
        <f t="shared" ref="BZ26:BZ41" si="19">IF(AN26=1,8,IF(AN26=2,7,IF(AN26=3,6,IF(AN26=4,5,IF(AN26=5,4,IF(AN26=6,3,IF(AN26=7,2,IF(AN26=8,1,0))))))))</f>
        <v>0</v>
      </c>
      <c r="CA26">
        <f t="shared" ref="CA26:CA41" si="20">IF(AO26=1,8,IF(AO26=2,7,IF(AO26=3,6,IF(AO26=4,5,IF(AO26=5,4,IF(AO26=6,3,IF(AO26=7,2,IF(AO26=8,1,0))))))))</f>
        <v>7</v>
      </c>
      <c r="CB26">
        <f t="shared" ref="CB26:CB41" si="21">IF(AP26=1,8,IF(AP26=2,7,IF(AP26=3,6,IF(AP26=4,5,IF(AP26=5,4,IF(AP26=6,3,IF(AP26=7,2,IF(AP26=8,1,0))))))))</f>
        <v>6</v>
      </c>
      <c r="CC26">
        <f t="shared" ref="CC26:CC41" si="22">IF(AQ26=1,8,IF(AQ26=2,7,IF(AQ26=3,6,IF(AQ26=4,5,IF(AQ26=5,4,IF(AQ26=6,3,IF(AQ26=7,2,IF(AQ26=8,1,0))))))))</f>
        <v>7</v>
      </c>
      <c r="CG26" s="333"/>
    </row>
    <row r="27" spans="1:85" ht="15" thickBot="1" x14ac:dyDescent="0.35">
      <c r="B27" s="8"/>
      <c r="C27" s="8"/>
      <c r="D27" s="8"/>
      <c r="E27" s="8"/>
      <c r="H27" s="766"/>
      <c r="I27" s="187" t="s">
        <v>54</v>
      </c>
      <c r="J27" s="97"/>
      <c r="K27" s="228"/>
      <c r="L27" s="228"/>
      <c r="M27" s="98"/>
      <c r="N27" s="99"/>
      <c r="O27" s="99"/>
      <c r="P27" s="99"/>
      <c r="Q27" s="193" t="str">
        <f t="shared" ref="Q27:Q61" si="23">IF(SUM(AV27:BB27)=0,"",(AV27*1)+(AW27*0.8)+(AX27*0.7)+(AY27*0.6)+(AZ27*0.3)+(BA27*0.2)+(BB27*0.1))</f>
        <v/>
      </c>
      <c r="R27" s="310">
        <v>17</v>
      </c>
      <c r="S27" s="300"/>
      <c r="T27" s="100"/>
      <c r="U27" s="100"/>
      <c r="V27" s="101"/>
      <c r="W27" s="141"/>
      <c r="X27" s="141"/>
      <c r="Y27" s="141"/>
      <c r="Z27" s="151" t="str">
        <f t="shared" ref="Z27:Z61" si="24">IF(SUM(BE27:BK27)=0,"",(BE27*1)+(BF27*0.8)+(BG27*0.7)+(BH27*0.6)+(BI27*0.3)+(BJ27*0.2)+(BK27*0.1))</f>
        <v/>
      </c>
      <c r="AA27" s="198">
        <v>21</v>
      </c>
      <c r="AB27" s="317"/>
      <c r="AC27" s="221"/>
      <c r="AD27" s="221"/>
      <c r="AE27" s="102"/>
      <c r="AF27" s="103"/>
      <c r="AG27" s="103"/>
      <c r="AH27" s="103"/>
      <c r="AI27" s="158" t="str">
        <f t="shared" ref="AI27:AI61" si="25">IF(SUM(BN27:BT27)=0,"",(BN27*1)+(BO27*0.8)+(BP27*0.7)+(BQ27*0.6)+(BR27*0.3)+(BS27*0.2)+(BT27*0.1))</f>
        <v/>
      </c>
      <c r="AJ27" s="104"/>
      <c r="AK27" s="761"/>
      <c r="AL27" s="732"/>
      <c r="AM27" s="732"/>
      <c r="AN27" s="734"/>
      <c r="AO27" s="736"/>
      <c r="AP27" s="730"/>
      <c r="AQ27" s="730"/>
      <c r="AR27" s="743">
        <f>(BX27*1)+(BY27*0.95)+(BZ27*0.8)+(CA27*0.5)+(CB27*0.4)+(CC27*0.3)</f>
        <v>0</v>
      </c>
      <c r="AS27" s="757"/>
      <c r="AV27">
        <f t="shared" ref="AV27:AV41" si="26">IF(J27=1,8,IF(J27=2,7,IF(J27=3,6,IF(J27=4,5,IF(J27=5,4,IF(J27=6,3,IF(J27=7,2,IF(J27=8,1,0))))))))</f>
        <v>0</v>
      </c>
      <c r="AW27">
        <f t="shared" ref="AW27:AW41" si="27">IF(K27=1,8,IF(K27=2,7,IF(K27=3,6,IF(K27=4,5,IF(K27=5,4,IF(K27=6,3,IF(K27=7,2,IF(K27=8,1,0))))))))</f>
        <v>0</v>
      </c>
      <c r="AX27">
        <f t="shared" ref="AX27:AX41" si="28">IF(L27=1,8,IF(L27=2,7,IF(L27=3,6,IF(L27=4,5,IF(L27=5,4,IF(L27=6,3,IF(L27=7,2,IF(L27=8,1,0))))))))</f>
        <v>0</v>
      </c>
      <c r="AY27">
        <f t="shared" ref="AY27:AY43" si="29">IF(M27=1,8,IF(M27=2,7,IF(M27=3,6,IF(M27=4,5,IF(M27=5,4,IF(M27=6,3,IF(M27=7,2,IF(M27=8,1,0))))))))</f>
        <v>0</v>
      </c>
      <c r="AZ27">
        <f t="shared" ref="AZ27:AZ43" si="30">IF(N27=1,8,IF(N27=2,7,IF(N27=3,6,IF(N27=4,5,IF(N27=5,4,IF(N27=6,3,IF(N27=7,2,IF(N27=8,1,0))))))))</f>
        <v>0</v>
      </c>
      <c r="BA27">
        <f t="shared" ref="BA27:BA43" si="31">IF(O27=1,8,IF(O27=2,7,IF(O27=3,6,IF(O27=4,5,IF(O27=5,4,IF(O27=6,3,IF(O27=7,2,IF(O27=8,1,0))))))))</f>
        <v>0</v>
      </c>
      <c r="BB27">
        <f t="shared" ref="BB27:BB43" si="32">IF(P27=1,8,IF(P27=2,7,IF(P27=3,6,IF(P27=4,5,IF(P27=5,4,IF(P27=6,3,IF(P27=7,2,IF(P27=8,1,0))))))))</f>
        <v>0</v>
      </c>
      <c r="BE27">
        <f t="shared" si="2"/>
        <v>0</v>
      </c>
      <c r="BF27">
        <f t="shared" si="3"/>
        <v>0</v>
      </c>
      <c r="BG27">
        <f t="shared" si="4"/>
        <v>0</v>
      </c>
      <c r="BH27">
        <f t="shared" si="5"/>
        <v>0</v>
      </c>
      <c r="BI27">
        <f t="shared" si="6"/>
        <v>0</v>
      </c>
      <c r="BJ27">
        <f t="shared" si="7"/>
        <v>0</v>
      </c>
      <c r="BK27">
        <f t="shared" si="8"/>
        <v>0</v>
      </c>
      <c r="BN27">
        <f t="shared" si="9"/>
        <v>0</v>
      </c>
      <c r="BO27">
        <f t="shared" si="10"/>
        <v>0</v>
      </c>
      <c r="BP27">
        <f t="shared" si="11"/>
        <v>0</v>
      </c>
      <c r="BQ27">
        <f t="shared" si="12"/>
        <v>0</v>
      </c>
      <c r="BR27">
        <f t="shared" si="13"/>
        <v>0</v>
      </c>
      <c r="BS27">
        <f t="shared" si="14"/>
        <v>0</v>
      </c>
      <c r="BT27">
        <f t="shared" si="15"/>
        <v>0</v>
      </c>
      <c r="BW27">
        <f t="shared" si="16"/>
        <v>0</v>
      </c>
      <c r="BX27">
        <f t="shared" si="17"/>
        <v>0</v>
      </c>
      <c r="BY27">
        <f t="shared" si="18"/>
        <v>0</v>
      </c>
      <c r="BZ27">
        <f t="shared" si="19"/>
        <v>0</v>
      </c>
      <c r="CA27">
        <f t="shared" si="20"/>
        <v>0</v>
      </c>
      <c r="CB27">
        <f t="shared" si="21"/>
        <v>0</v>
      </c>
      <c r="CC27">
        <f t="shared" si="22"/>
        <v>0</v>
      </c>
      <c r="CG27" s="333"/>
    </row>
    <row r="28" spans="1:85" ht="15.6" x14ac:dyDescent="0.3">
      <c r="A28" s="210" t="s">
        <v>0</v>
      </c>
      <c r="B28" s="2">
        <v>2</v>
      </c>
      <c r="C28" s="3">
        <v>2</v>
      </c>
      <c r="D28" s="3">
        <v>2</v>
      </c>
      <c r="E28" s="4">
        <v>1</v>
      </c>
      <c r="H28" s="762" t="s">
        <v>1</v>
      </c>
      <c r="I28" s="188" t="s">
        <v>39</v>
      </c>
      <c r="J28" s="105">
        <v>2</v>
      </c>
      <c r="K28" s="229">
        <v>4</v>
      </c>
      <c r="L28" s="229"/>
      <c r="M28" s="106">
        <v>1</v>
      </c>
      <c r="N28" s="107">
        <v>3</v>
      </c>
      <c r="O28" s="107">
        <v>2</v>
      </c>
      <c r="P28" s="107">
        <v>1</v>
      </c>
      <c r="Q28" s="194">
        <f t="shared" si="23"/>
        <v>19.8</v>
      </c>
      <c r="R28" s="307">
        <v>3</v>
      </c>
      <c r="S28" s="301"/>
      <c r="T28" s="108">
        <v>4</v>
      </c>
      <c r="U28" s="108">
        <v>2</v>
      </c>
      <c r="V28" s="109">
        <v>1</v>
      </c>
      <c r="W28" s="142">
        <v>1</v>
      </c>
      <c r="X28" s="142">
        <v>1</v>
      </c>
      <c r="Y28" s="142">
        <v>2</v>
      </c>
      <c r="Z28" s="152">
        <f t="shared" si="24"/>
        <v>18.399999999999999</v>
      </c>
      <c r="AA28" s="199">
        <v>1</v>
      </c>
      <c r="AB28" s="318"/>
      <c r="AC28" s="222">
        <v>1</v>
      </c>
      <c r="AD28" s="222">
        <v>3</v>
      </c>
      <c r="AE28" s="111">
        <v>1</v>
      </c>
      <c r="AF28" s="112">
        <v>8</v>
      </c>
      <c r="AG28" s="112">
        <v>1</v>
      </c>
      <c r="AH28" s="112">
        <v>1</v>
      </c>
      <c r="AI28" s="159">
        <f t="shared" si="25"/>
        <v>18.100000000000001</v>
      </c>
      <c r="AJ28" s="203">
        <v>3</v>
      </c>
      <c r="AK28" s="767">
        <v>1</v>
      </c>
      <c r="AL28" s="716">
        <v>1</v>
      </c>
      <c r="AM28" s="716">
        <v>1</v>
      </c>
      <c r="AN28" s="718">
        <v>2</v>
      </c>
      <c r="AO28" s="720">
        <v>1</v>
      </c>
      <c r="AP28" s="722">
        <v>1</v>
      </c>
      <c r="AQ28" s="722">
        <v>1</v>
      </c>
      <c r="AR28" s="712">
        <f t="shared" ref="AR28" si="33">IF(SUM(BW28:CC28)=0,"",(BW28*1)+(BX28*0.8)+(BY28*0.7)+(BZ28*0.6)+(CA28*0.3)+(CB28*0.2)+(CC28*0.1))</f>
        <v>29</v>
      </c>
      <c r="AS28" s="714">
        <v>1</v>
      </c>
      <c r="AV28">
        <f t="shared" si="26"/>
        <v>7</v>
      </c>
      <c r="AW28">
        <f t="shared" si="27"/>
        <v>5</v>
      </c>
      <c r="AX28">
        <f t="shared" si="28"/>
        <v>0</v>
      </c>
      <c r="AY28">
        <f t="shared" si="29"/>
        <v>8</v>
      </c>
      <c r="AZ28">
        <f t="shared" si="30"/>
        <v>6</v>
      </c>
      <c r="BA28">
        <f t="shared" si="31"/>
        <v>7</v>
      </c>
      <c r="BB28">
        <f t="shared" si="32"/>
        <v>8</v>
      </c>
      <c r="BE28">
        <f t="shared" si="2"/>
        <v>0</v>
      </c>
      <c r="BF28">
        <f t="shared" si="3"/>
        <v>5</v>
      </c>
      <c r="BG28">
        <f t="shared" si="4"/>
        <v>7</v>
      </c>
      <c r="BH28">
        <f t="shared" si="5"/>
        <v>8</v>
      </c>
      <c r="BI28">
        <f t="shared" si="6"/>
        <v>8</v>
      </c>
      <c r="BJ28">
        <f t="shared" si="7"/>
        <v>8</v>
      </c>
      <c r="BK28">
        <f t="shared" si="8"/>
        <v>7</v>
      </c>
      <c r="BN28">
        <f t="shared" si="9"/>
        <v>0</v>
      </c>
      <c r="BO28">
        <f t="shared" si="10"/>
        <v>8</v>
      </c>
      <c r="BP28">
        <f t="shared" si="11"/>
        <v>6</v>
      </c>
      <c r="BQ28">
        <f t="shared" si="12"/>
        <v>8</v>
      </c>
      <c r="BR28">
        <f t="shared" si="13"/>
        <v>1</v>
      </c>
      <c r="BS28">
        <f t="shared" si="14"/>
        <v>8</v>
      </c>
      <c r="BT28">
        <f t="shared" si="15"/>
        <v>8</v>
      </c>
      <c r="BW28">
        <f t="shared" si="16"/>
        <v>8</v>
      </c>
      <c r="BX28">
        <f t="shared" si="17"/>
        <v>8</v>
      </c>
      <c r="BY28">
        <f t="shared" si="18"/>
        <v>8</v>
      </c>
      <c r="BZ28">
        <f t="shared" si="19"/>
        <v>7</v>
      </c>
      <c r="CA28">
        <f t="shared" si="20"/>
        <v>8</v>
      </c>
      <c r="CB28">
        <f t="shared" si="21"/>
        <v>8</v>
      </c>
      <c r="CC28">
        <f t="shared" si="22"/>
        <v>8</v>
      </c>
      <c r="CG28" s="333"/>
    </row>
    <row r="29" spans="1:85" ht="15.6" x14ac:dyDescent="0.3">
      <c r="A29" s="6" t="s">
        <v>1</v>
      </c>
      <c r="B29" s="2">
        <v>2</v>
      </c>
      <c r="C29" s="3">
        <v>2</v>
      </c>
      <c r="D29" s="3">
        <v>2</v>
      </c>
      <c r="E29" s="4">
        <v>1</v>
      </c>
      <c r="H29" s="764"/>
      <c r="I29" s="189" t="s">
        <v>54</v>
      </c>
      <c r="J29" s="114"/>
      <c r="K29" s="230"/>
      <c r="L29" s="230"/>
      <c r="M29" s="115"/>
      <c r="N29" s="116"/>
      <c r="O29" s="116">
        <v>3</v>
      </c>
      <c r="P29" s="116">
        <v>5</v>
      </c>
      <c r="Q29" s="195">
        <f t="shared" si="23"/>
        <v>1.6</v>
      </c>
      <c r="R29" s="308">
        <v>15</v>
      </c>
      <c r="S29" s="302"/>
      <c r="T29" s="117"/>
      <c r="U29" s="117">
        <v>5</v>
      </c>
      <c r="V29" s="118">
        <v>2</v>
      </c>
      <c r="W29" s="143">
        <v>3</v>
      </c>
      <c r="X29" s="143">
        <v>3</v>
      </c>
      <c r="Y29" s="143">
        <v>4</v>
      </c>
      <c r="Z29" s="153">
        <f t="shared" si="24"/>
        <v>10.5</v>
      </c>
      <c r="AA29" s="200">
        <v>7</v>
      </c>
      <c r="AB29" s="319"/>
      <c r="AC29" s="223"/>
      <c r="AD29" s="223"/>
      <c r="AE29" s="120"/>
      <c r="AF29" s="121"/>
      <c r="AG29" s="121">
        <v>3</v>
      </c>
      <c r="AH29" s="121">
        <v>2</v>
      </c>
      <c r="AI29" s="160">
        <f t="shared" si="25"/>
        <v>1.9000000000000004</v>
      </c>
      <c r="AJ29" s="204">
        <v>13</v>
      </c>
      <c r="AK29" s="761"/>
      <c r="AL29" s="727"/>
      <c r="AM29" s="727"/>
      <c r="AN29" s="728"/>
      <c r="AO29" s="729"/>
      <c r="AP29" s="730"/>
      <c r="AQ29" s="730"/>
      <c r="AR29" s="713">
        <f t="shared" ref="AR29" si="34">(BX29*1)+(BY29*0.95)+(BZ29*0.8)+(CA29*0.5)+(CB29*0.4)+(CC29*0.3)</f>
        <v>0</v>
      </c>
      <c r="AS29" s="715"/>
      <c r="AV29">
        <f t="shared" si="26"/>
        <v>0</v>
      </c>
      <c r="AW29">
        <f t="shared" si="27"/>
        <v>0</v>
      </c>
      <c r="AX29">
        <f t="shared" si="28"/>
        <v>0</v>
      </c>
      <c r="AY29">
        <f t="shared" si="29"/>
        <v>0</v>
      </c>
      <c r="AZ29">
        <f t="shared" si="30"/>
        <v>0</v>
      </c>
      <c r="BA29">
        <f t="shared" si="31"/>
        <v>6</v>
      </c>
      <c r="BB29">
        <f t="shared" si="32"/>
        <v>4</v>
      </c>
      <c r="BE29">
        <f t="shared" si="2"/>
        <v>0</v>
      </c>
      <c r="BF29">
        <f t="shared" si="3"/>
        <v>0</v>
      </c>
      <c r="BG29">
        <f t="shared" si="4"/>
        <v>4</v>
      </c>
      <c r="BH29">
        <f t="shared" si="5"/>
        <v>7</v>
      </c>
      <c r="BI29">
        <f t="shared" si="6"/>
        <v>6</v>
      </c>
      <c r="BJ29">
        <f t="shared" si="7"/>
        <v>6</v>
      </c>
      <c r="BK29">
        <f t="shared" si="8"/>
        <v>5</v>
      </c>
      <c r="BN29">
        <f t="shared" si="9"/>
        <v>0</v>
      </c>
      <c r="BO29">
        <f t="shared" si="10"/>
        <v>0</v>
      </c>
      <c r="BP29">
        <f t="shared" si="11"/>
        <v>0</v>
      </c>
      <c r="BQ29">
        <f t="shared" si="12"/>
        <v>0</v>
      </c>
      <c r="BR29">
        <f t="shared" si="13"/>
        <v>0</v>
      </c>
      <c r="BS29">
        <f t="shared" si="14"/>
        <v>6</v>
      </c>
      <c r="BT29">
        <f t="shared" si="15"/>
        <v>7</v>
      </c>
      <c r="BW29">
        <f t="shared" si="16"/>
        <v>0</v>
      </c>
      <c r="BX29">
        <f t="shared" si="17"/>
        <v>0</v>
      </c>
      <c r="BY29">
        <f t="shared" si="18"/>
        <v>0</v>
      </c>
      <c r="BZ29">
        <f t="shared" si="19"/>
        <v>0</v>
      </c>
      <c r="CA29">
        <f t="shared" si="20"/>
        <v>0</v>
      </c>
      <c r="CB29">
        <f t="shared" si="21"/>
        <v>0</v>
      </c>
      <c r="CC29">
        <f t="shared" si="22"/>
        <v>0</v>
      </c>
      <c r="CG29" s="333"/>
    </row>
    <row r="30" spans="1:85" ht="15.6" x14ac:dyDescent="0.3">
      <c r="A30" s="6" t="s">
        <v>2</v>
      </c>
      <c r="B30" s="2">
        <v>2</v>
      </c>
      <c r="C30" s="3">
        <v>2</v>
      </c>
      <c r="D30" s="3">
        <v>1</v>
      </c>
      <c r="E30" s="4">
        <v>1</v>
      </c>
      <c r="H30" s="765" t="s">
        <v>2</v>
      </c>
      <c r="I30" s="190" t="s">
        <v>39</v>
      </c>
      <c r="J30" s="123">
        <v>3</v>
      </c>
      <c r="K30" s="231">
        <v>3</v>
      </c>
      <c r="L30" s="231">
        <v>2</v>
      </c>
      <c r="M30" s="124">
        <v>3</v>
      </c>
      <c r="N30" s="125"/>
      <c r="O30" s="125">
        <v>8</v>
      </c>
      <c r="P30" s="125">
        <v>3</v>
      </c>
      <c r="Q30" s="196">
        <f t="shared" si="23"/>
        <v>20.099999999999998</v>
      </c>
      <c r="R30" s="309">
        <v>2</v>
      </c>
      <c r="S30" s="303">
        <v>6</v>
      </c>
      <c r="T30" s="126">
        <v>6</v>
      </c>
      <c r="U30" s="126">
        <v>1</v>
      </c>
      <c r="V30" s="127">
        <v>7</v>
      </c>
      <c r="W30" s="144">
        <v>8</v>
      </c>
      <c r="X30" s="144">
        <v>4</v>
      </c>
      <c r="Y30" s="144"/>
      <c r="Z30" s="154">
        <f t="shared" si="24"/>
        <v>13.5</v>
      </c>
      <c r="AA30" s="201">
        <v>4</v>
      </c>
      <c r="AB30" s="320">
        <v>8</v>
      </c>
      <c r="AC30" s="224">
        <v>5</v>
      </c>
      <c r="AD30" s="224"/>
      <c r="AE30" s="128"/>
      <c r="AF30" s="129"/>
      <c r="AG30" s="129">
        <v>5</v>
      </c>
      <c r="AH30" s="129"/>
      <c r="AI30" s="161">
        <f t="shared" si="25"/>
        <v>5</v>
      </c>
      <c r="AJ30" s="205">
        <v>9</v>
      </c>
      <c r="AK30" s="767"/>
      <c r="AL30" s="731"/>
      <c r="AM30" s="731">
        <v>8</v>
      </c>
      <c r="AN30" s="733">
        <v>8</v>
      </c>
      <c r="AO30" s="735">
        <v>3</v>
      </c>
      <c r="AP30" s="722">
        <v>6</v>
      </c>
      <c r="AQ30" s="722">
        <v>3</v>
      </c>
      <c r="AR30" s="742">
        <f t="shared" ref="AR30" si="35">IF(SUM(BW30:CC30)=0,"",(BW30*1)+(BX30*0.8)+(BY30*0.7)+(BZ30*0.6)+(CA30*0.3)+(CB30*0.2)+(CC30*0.1))</f>
        <v>4.3</v>
      </c>
      <c r="AS30" s="744">
        <v>8</v>
      </c>
      <c r="AV30">
        <f t="shared" si="26"/>
        <v>6</v>
      </c>
      <c r="AW30">
        <f t="shared" si="27"/>
        <v>6</v>
      </c>
      <c r="AX30">
        <f t="shared" si="28"/>
        <v>7</v>
      </c>
      <c r="AY30">
        <f t="shared" si="29"/>
        <v>6</v>
      </c>
      <c r="AZ30">
        <f t="shared" si="30"/>
        <v>0</v>
      </c>
      <c r="BA30">
        <f t="shared" si="31"/>
        <v>1</v>
      </c>
      <c r="BB30">
        <f t="shared" si="32"/>
        <v>6</v>
      </c>
      <c r="BE30">
        <f t="shared" si="2"/>
        <v>3</v>
      </c>
      <c r="BF30">
        <f t="shared" si="3"/>
        <v>3</v>
      </c>
      <c r="BG30">
        <f t="shared" si="4"/>
        <v>8</v>
      </c>
      <c r="BH30">
        <f t="shared" si="5"/>
        <v>2</v>
      </c>
      <c r="BI30">
        <f t="shared" si="6"/>
        <v>1</v>
      </c>
      <c r="BJ30">
        <f t="shared" si="7"/>
        <v>5</v>
      </c>
      <c r="BK30">
        <f t="shared" si="8"/>
        <v>0</v>
      </c>
      <c r="BN30">
        <f t="shared" si="9"/>
        <v>1</v>
      </c>
      <c r="BO30">
        <f t="shared" si="10"/>
        <v>4</v>
      </c>
      <c r="BP30">
        <f t="shared" si="11"/>
        <v>0</v>
      </c>
      <c r="BQ30">
        <f t="shared" si="12"/>
        <v>0</v>
      </c>
      <c r="BR30">
        <f t="shared" si="13"/>
        <v>0</v>
      </c>
      <c r="BS30">
        <f t="shared" si="14"/>
        <v>4</v>
      </c>
      <c r="BT30">
        <f t="shared" si="15"/>
        <v>0</v>
      </c>
      <c r="BW30">
        <f t="shared" si="16"/>
        <v>0</v>
      </c>
      <c r="BX30">
        <f t="shared" si="17"/>
        <v>0</v>
      </c>
      <c r="BY30">
        <f t="shared" si="18"/>
        <v>1</v>
      </c>
      <c r="BZ30">
        <f t="shared" si="19"/>
        <v>1</v>
      </c>
      <c r="CA30">
        <f t="shared" si="20"/>
        <v>6</v>
      </c>
      <c r="CB30">
        <f t="shared" si="21"/>
        <v>3</v>
      </c>
      <c r="CC30">
        <f t="shared" si="22"/>
        <v>6</v>
      </c>
      <c r="CG30" s="333"/>
    </row>
    <row r="31" spans="1:85" ht="15.6" x14ac:dyDescent="0.3">
      <c r="A31" s="6" t="s">
        <v>3</v>
      </c>
      <c r="B31" s="2">
        <v>2</v>
      </c>
      <c r="C31" s="3">
        <v>2</v>
      </c>
      <c r="D31" s="3">
        <v>2</v>
      </c>
      <c r="E31" s="4">
        <v>1</v>
      </c>
      <c r="H31" s="766"/>
      <c r="I31" s="187" t="s">
        <v>54</v>
      </c>
      <c r="J31" s="97"/>
      <c r="K31" s="228"/>
      <c r="L31" s="228">
        <v>3</v>
      </c>
      <c r="M31" s="98"/>
      <c r="N31" s="99"/>
      <c r="O31" s="99"/>
      <c r="P31" s="99">
        <v>4</v>
      </c>
      <c r="Q31" s="193">
        <f t="shared" si="23"/>
        <v>4.6999999999999993</v>
      </c>
      <c r="R31" s="338">
        <v>7</v>
      </c>
      <c r="S31" s="300"/>
      <c r="T31" s="100"/>
      <c r="U31" s="100">
        <v>6</v>
      </c>
      <c r="V31" s="101"/>
      <c r="W31" s="141"/>
      <c r="X31" s="141">
        <v>8</v>
      </c>
      <c r="Y31" s="141"/>
      <c r="Z31" s="151">
        <f t="shared" si="24"/>
        <v>2.2999999999999998</v>
      </c>
      <c r="AA31" s="336">
        <v>13</v>
      </c>
      <c r="AB31" s="317"/>
      <c r="AC31" s="221"/>
      <c r="AD31" s="221"/>
      <c r="AE31" s="102"/>
      <c r="AF31" s="103"/>
      <c r="AG31" s="103"/>
      <c r="AH31" s="103"/>
      <c r="AI31" s="158" t="str">
        <f t="shared" si="25"/>
        <v/>
      </c>
      <c r="AJ31" s="202">
        <v>18</v>
      </c>
      <c r="AK31" s="761"/>
      <c r="AL31" s="732"/>
      <c r="AM31" s="732"/>
      <c r="AN31" s="734"/>
      <c r="AO31" s="736"/>
      <c r="AP31" s="730"/>
      <c r="AQ31" s="730"/>
      <c r="AR31" s="743">
        <f t="shared" ref="AR31" si="36">(BX31*1)+(BY31*0.95)+(BZ31*0.8)+(CA31*0.5)+(CB31*0.4)+(CC31*0.3)</f>
        <v>0</v>
      </c>
      <c r="AS31" s="745"/>
      <c r="AV31">
        <f t="shared" si="26"/>
        <v>0</v>
      </c>
      <c r="AW31">
        <f t="shared" si="27"/>
        <v>0</v>
      </c>
      <c r="AX31">
        <f t="shared" si="28"/>
        <v>6</v>
      </c>
      <c r="AY31">
        <f t="shared" si="29"/>
        <v>0</v>
      </c>
      <c r="AZ31">
        <f t="shared" si="30"/>
        <v>0</v>
      </c>
      <c r="BA31">
        <f t="shared" si="31"/>
        <v>0</v>
      </c>
      <c r="BB31">
        <f t="shared" si="32"/>
        <v>5</v>
      </c>
      <c r="BE31">
        <f t="shared" si="2"/>
        <v>0</v>
      </c>
      <c r="BF31">
        <f t="shared" si="3"/>
        <v>0</v>
      </c>
      <c r="BG31">
        <f t="shared" si="4"/>
        <v>3</v>
      </c>
      <c r="BH31">
        <f t="shared" si="5"/>
        <v>0</v>
      </c>
      <c r="BI31">
        <f t="shared" si="6"/>
        <v>0</v>
      </c>
      <c r="BJ31">
        <f t="shared" si="7"/>
        <v>1</v>
      </c>
      <c r="BK31">
        <f t="shared" si="8"/>
        <v>0</v>
      </c>
      <c r="BN31">
        <f t="shared" si="9"/>
        <v>0</v>
      </c>
      <c r="BO31">
        <f t="shared" si="10"/>
        <v>0</v>
      </c>
      <c r="BP31">
        <f t="shared" si="11"/>
        <v>0</v>
      </c>
      <c r="BQ31">
        <f t="shared" si="12"/>
        <v>0</v>
      </c>
      <c r="BR31">
        <f t="shared" si="13"/>
        <v>0</v>
      </c>
      <c r="BS31">
        <f t="shared" si="14"/>
        <v>0</v>
      </c>
      <c r="BT31">
        <f t="shared" si="15"/>
        <v>0</v>
      </c>
      <c r="BW31">
        <f t="shared" si="16"/>
        <v>0</v>
      </c>
      <c r="BX31">
        <f t="shared" si="17"/>
        <v>0</v>
      </c>
      <c r="BY31">
        <f t="shared" si="18"/>
        <v>0</v>
      </c>
      <c r="BZ31">
        <f t="shared" si="19"/>
        <v>0</v>
      </c>
      <c r="CA31">
        <f t="shared" si="20"/>
        <v>0</v>
      </c>
      <c r="CB31">
        <f t="shared" si="21"/>
        <v>0</v>
      </c>
      <c r="CC31">
        <f t="shared" si="22"/>
        <v>0</v>
      </c>
      <c r="CG31" s="333"/>
    </row>
    <row r="32" spans="1:85" ht="15.6" x14ac:dyDescent="0.3">
      <c r="A32" s="6" t="s">
        <v>4</v>
      </c>
      <c r="B32" s="5">
        <v>2</v>
      </c>
      <c r="C32" s="3">
        <v>2</v>
      </c>
      <c r="D32" s="3">
        <v>2</v>
      </c>
      <c r="E32" s="4">
        <v>1</v>
      </c>
      <c r="H32" s="762" t="s">
        <v>3</v>
      </c>
      <c r="I32" s="188" t="s">
        <v>39</v>
      </c>
      <c r="J32" s="105">
        <v>1</v>
      </c>
      <c r="K32" s="229">
        <v>1</v>
      </c>
      <c r="L32" s="229">
        <v>1</v>
      </c>
      <c r="M32" s="106">
        <v>2</v>
      </c>
      <c r="N32" s="107">
        <v>8</v>
      </c>
      <c r="O32" s="107"/>
      <c r="P32" s="107"/>
      <c r="Q32" s="194">
        <f t="shared" si="23"/>
        <v>24.5</v>
      </c>
      <c r="R32" s="307">
        <v>1</v>
      </c>
      <c r="S32" s="301">
        <v>1</v>
      </c>
      <c r="T32" s="108">
        <v>2</v>
      </c>
      <c r="U32" s="108"/>
      <c r="V32" s="109"/>
      <c r="W32" s="142"/>
      <c r="X32" s="142">
        <v>6</v>
      </c>
      <c r="Y32" s="142">
        <v>6</v>
      </c>
      <c r="Z32" s="152">
        <f t="shared" si="24"/>
        <v>14.500000000000002</v>
      </c>
      <c r="AA32" s="199">
        <v>3</v>
      </c>
      <c r="AB32" s="318">
        <v>3</v>
      </c>
      <c r="AC32" s="222">
        <v>6</v>
      </c>
      <c r="AD32" s="222">
        <v>6</v>
      </c>
      <c r="AE32" s="111"/>
      <c r="AF32" s="112">
        <v>6</v>
      </c>
      <c r="AG32" s="112">
        <v>7</v>
      </c>
      <c r="AH32" s="112">
        <v>5</v>
      </c>
      <c r="AI32" s="159">
        <f t="shared" si="25"/>
        <v>12.200000000000001</v>
      </c>
      <c r="AJ32" s="203">
        <v>5</v>
      </c>
      <c r="AK32" s="767"/>
      <c r="AL32" s="716">
        <v>6</v>
      </c>
      <c r="AM32" s="716"/>
      <c r="AN32" s="718"/>
      <c r="AO32" s="720"/>
      <c r="AP32" s="722"/>
      <c r="AQ32" s="722">
        <v>6</v>
      </c>
      <c r="AR32" s="712">
        <f t="shared" ref="AR32" si="37">IF(SUM(BW32:CC32)=0,"",(BW32*1)+(BX32*0.8)+(BY32*0.7)+(BZ32*0.6)+(CA32*0.3)+(CB32*0.2)+(CC32*0.1))</f>
        <v>2.7</v>
      </c>
      <c r="AS32" s="714">
        <v>9</v>
      </c>
      <c r="AV32">
        <f t="shared" si="26"/>
        <v>8</v>
      </c>
      <c r="AW32">
        <f t="shared" si="27"/>
        <v>8</v>
      </c>
      <c r="AX32">
        <f t="shared" si="28"/>
        <v>8</v>
      </c>
      <c r="AY32">
        <f t="shared" si="29"/>
        <v>7</v>
      </c>
      <c r="AZ32">
        <f t="shared" si="30"/>
        <v>1</v>
      </c>
      <c r="BA32">
        <f t="shared" si="31"/>
        <v>0</v>
      </c>
      <c r="BB32">
        <f t="shared" si="32"/>
        <v>0</v>
      </c>
      <c r="BE32">
        <f t="shared" si="2"/>
        <v>8</v>
      </c>
      <c r="BF32">
        <f t="shared" si="3"/>
        <v>7</v>
      </c>
      <c r="BG32">
        <f t="shared" si="4"/>
        <v>0</v>
      </c>
      <c r="BH32">
        <f t="shared" si="5"/>
        <v>0</v>
      </c>
      <c r="BI32">
        <f t="shared" si="6"/>
        <v>0</v>
      </c>
      <c r="BJ32">
        <f t="shared" si="7"/>
        <v>3</v>
      </c>
      <c r="BK32">
        <f t="shared" si="8"/>
        <v>3</v>
      </c>
      <c r="BN32">
        <f t="shared" si="9"/>
        <v>6</v>
      </c>
      <c r="BO32">
        <f t="shared" si="10"/>
        <v>3</v>
      </c>
      <c r="BP32">
        <f t="shared" si="11"/>
        <v>3</v>
      </c>
      <c r="BQ32">
        <f t="shared" si="12"/>
        <v>0</v>
      </c>
      <c r="BR32">
        <f t="shared" si="13"/>
        <v>3</v>
      </c>
      <c r="BS32">
        <f t="shared" si="14"/>
        <v>2</v>
      </c>
      <c r="BT32">
        <f t="shared" si="15"/>
        <v>4</v>
      </c>
      <c r="BW32">
        <f t="shared" si="16"/>
        <v>0</v>
      </c>
      <c r="BX32">
        <f t="shared" si="17"/>
        <v>3</v>
      </c>
      <c r="BY32">
        <f t="shared" si="18"/>
        <v>0</v>
      </c>
      <c r="BZ32">
        <f t="shared" si="19"/>
        <v>0</v>
      </c>
      <c r="CA32">
        <f t="shared" si="20"/>
        <v>0</v>
      </c>
      <c r="CB32">
        <f t="shared" si="21"/>
        <v>0</v>
      </c>
      <c r="CC32">
        <f t="shared" si="22"/>
        <v>3</v>
      </c>
      <c r="CG32" s="333"/>
    </row>
    <row r="33" spans="1:85" ht="15.6" x14ac:dyDescent="0.3">
      <c r="A33" s="6" t="s">
        <v>5</v>
      </c>
      <c r="B33" s="5">
        <v>2</v>
      </c>
      <c r="C33" s="3">
        <v>2</v>
      </c>
      <c r="D33" s="3">
        <v>2</v>
      </c>
      <c r="E33" s="4">
        <v>1</v>
      </c>
      <c r="H33" s="764"/>
      <c r="I33" s="189" t="s">
        <v>54</v>
      </c>
      <c r="J33" s="114"/>
      <c r="K33" s="230"/>
      <c r="L33" s="230"/>
      <c r="M33" s="115"/>
      <c r="N33" s="116"/>
      <c r="O33" s="116"/>
      <c r="P33" s="116"/>
      <c r="Q33" s="195" t="str">
        <f t="shared" si="23"/>
        <v/>
      </c>
      <c r="R33" s="308">
        <v>22</v>
      </c>
      <c r="S33" s="302"/>
      <c r="T33" s="117"/>
      <c r="U33" s="117"/>
      <c r="V33" s="118"/>
      <c r="W33" s="143"/>
      <c r="X33" s="143">
        <v>7</v>
      </c>
      <c r="Y33" s="143"/>
      <c r="Z33" s="153">
        <f t="shared" si="24"/>
        <v>0.4</v>
      </c>
      <c r="AA33" s="200">
        <v>18</v>
      </c>
      <c r="AB33" s="319">
        <v>7</v>
      </c>
      <c r="AC33" s="223"/>
      <c r="AD33" s="223"/>
      <c r="AE33" s="120"/>
      <c r="AF33" s="121"/>
      <c r="AG33" s="121"/>
      <c r="AH33" s="121"/>
      <c r="AI33" s="160">
        <f t="shared" si="25"/>
        <v>2</v>
      </c>
      <c r="AJ33" s="344">
        <v>12</v>
      </c>
      <c r="AK33" s="761"/>
      <c r="AL33" s="727"/>
      <c r="AM33" s="727"/>
      <c r="AN33" s="728"/>
      <c r="AO33" s="729"/>
      <c r="AP33" s="730"/>
      <c r="AQ33" s="730"/>
      <c r="AR33" s="713">
        <f t="shared" ref="AR33" si="38">(BX33*1)+(BY33*0.95)+(BZ33*0.8)+(CA33*0.5)+(CB33*0.4)+(CC33*0.3)</f>
        <v>0</v>
      </c>
      <c r="AS33" s="715"/>
      <c r="AV33">
        <f t="shared" si="26"/>
        <v>0</v>
      </c>
      <c r="AW33">
        <f t="shared" si="27"/>
        <v>0</v>
      </c>
      <c r="AX33">
        <f t="shared" si="28"/>
        <v>0</v>
      </c>
      <c r="AY33">
        <f t="shared" si="29"/>
        <v>0</v>
      </c>
      <c r="AZ33">
        <f t="shared" si="30"/>
        <v>0</v>
      </c>
      <c r="BA33">
        <f t="shared" si="31"/>
        <v>0</v>
      </c>
      <c r="BB33">
        <f t="shared" si="32"/>
        <v>0</v>
      </c>
      <c r="BE33">
        <f t="shared" si="2"/>
        <v>0</v>
      </c>
      <c r="BF33">
        <f t="shared" si="3"/>
        <v>0</v>
      </c>
      <c r="BG33">
        <f t="shared" si="4"/>
        <v>0</v>
      </c>
      <c r="BH33">
        <f t="shared" si="5"/>
        <v>0</v>
      </c>
      <c r="BI33">
        <f t="shared" si="6"/>
        <v>0</v>
      </c>
      <c r="BJ33">
        <f t="shared" si="7"/>
        <v>2</v>
      </c>
      <c r="BK33">
        <f t="shared" si="8"/>
        <v>0</v>
      </c>
      <c r="BN33">
        <f t="shared" si="9"/>
        <v>2</v>
      </c>
      <c r="BO33">
        <f t="shared" si="10"/>
        <v>0</v>
      </c>
      <c r="BP33">
        <f t="shared" si="11"/>
        <v>0</v>
      </c>
      <c r="BQ33">
        <f t="shared" si="12"/>
        <v>0</v>
      </c>
      <c r="BR33">
        <f t="shared" si="13"/>
        <v>0</v>
      </c>
      <c r="BS33">
        <f t="shared" si="14"/>
        <v>0</v>
      </c>
      <c r="BT33">
        <f t="shared" si="15"/>
        <v>0</v>
      </c>
      <c r="BW33">
        <f t="shared" si="16"/>
        <v>0</v>
      </c>
      <c r="BX33">
        <f t="shared" si="17"/>
        <v>0</v>
      </c>
      <c r="BY33">
        <f t="shared" si="18"/>
        <v>0</v>
      </c>
      <c r="BZ33">
        <f t="shared" si="19"/>
        <v>0</v>
      </c>
      <c r="CA33">
        <f t="shared" si="20"/>
        <v>0</v>
      </c>
      <c r="CB33">
        <f t="shared" si="21"/>
        <v>0</v>
      </c>
      <c r="CC33">
        <f t="shared" si="22"/>
        <v>0</v>
      </c>
      <c r="CG33" s="333"/>
    </row>
    <row r="34" spans="1:85" ht="15.6" x14ac:dyDescent="0.3">
      <c r="A34" s="6" t="s">
        <v>6</v>
      </c>
      <c r="B34" s="5">
        <v>2</v>
      </c>
      <c r="C34" s="3">
        <v>2</v>
      </c>
      <c r="D34" s="3">
        <v>2</v>
      </c>
      <c r="E34" s="4">
        <v>1</v>
      </c>
      <c r="H34" s="765" t="s">
        <v>4</v>
      </c>
      <c r="I34" s="190" t="s">
        <v>39</v>
      </c>
      <c r="J34" s="123">
        <v>5</v>
      </c>
      <c r="K34" s="231">
        <v>6</v>
      </c>
      <c r="L34" s="231">
        <v>5</v>
      </c>
      <c r="M34" s="124">
        <v>4</v>
      </c>
      <c r="N34" s="125"/>
      <c r="O34" s="125">
        <v>4</v>
      </c>
      <c r="P34" s="125"/>
      <c r="Q34" s="196">
        <f t="shared" si="23"/>
        <v>13.2</v>
      </c>
      <c r="R34" s="309">
        <v>5</v>
      </c>
      <c r="S34" s="303"/>
      <c r="T34" s="126">
        <v>8</v>
      </c>
      <c r="U34" s="126">
        <v>3</v>
      </c>
      <c r="V34" s="127"/>
      <c r="W34" s="144">
        <v>5</v>
      </c>
      <c r="X34" s="144"/>
      <c r="Y34" s="144">
        <v>8</v>
      </c>
      <c r="Z34" s="154">
        <f t="shared" si="24"/>
        <v>6.2999999999999989</v>
      </c>
      <c r="AA34" s="201">
        <v>9</v>
      </c>
      <c r="AB34" s="320"/>
      <c r="AC34" s="224"/>
      <c r="AD34" s="224"/>
      <c r="AE34" s="128">
        <v>4</v>
      </c>
      <c r="AF34" s="129">
        <v>5</v>
      </c>
      <c r="AG34" s="129">
        <v>8</v>
      </c>
      <c r="AH34" s="129">
        <v>8</v>
      </c>
      <c r="AI34" s="161">
        <f t="shared" si="25"/>
        <v>4.5</v>
      </c>
      <c r="AJ34" s="205">
        <v>10</v>
      </c>
      <c r="AK34" s="767">
        <v>5</v>
      </c>
      <c r="AL34" s="731">
        <v>5</v>
      </c>
      <c r="AM34" s="731">
        <v>3</v>
      </c>
      <c r="AN34" s="733"/>
      <c r="AO34" s="735">
        <v>8</v>
      </c>
      <c r="AP34" s="722"/>
      <c r="AQ34" s="722">
        <v>8</v>
      </c>
      <c r="AR34" s="742">
        <f t="shared" ref="AR34" si="39">IF(SUM(BW34:CC34)=0,"",(BW34*1)+(BX34*0.8)+(BY34*0.7)+(BZ34*0.6)+(CA34*0.3)+(CB34*0.2)+(CC34*0.1))</f>
        <v>11.799999999999999</v>
      </c>
      <c r="AS34" s="744">
        <v>5</v>
      </c>
      <c r="AV34">
        <f t="shared" si="26"/>
        <v>4</v>
      </c>
      <c r="AW34">
        <f t="shared" si="27"/>
        <v>3</v>
      </c>
      <c r="AX34">
        <f t="shared" si="28"/>
        <v>4</v>
      </c>
      <c r="AY34">
        <f t="shared" si="29"/>
        <v>5</v>
      </c>
      <c r="AZ34">
        <f t="shared" si="30"/>
        <v>0</v>
      </c>
      <c r="BA34">
        <f t="shared" si="31"/>
        <v>5</v>
      </c>
      <c r="BB34">
        <f t="shared" si="32"/>
        <v>0</v>
      </c>
      <c r="BE34">
        <f t="shared" si="2"/>
        <v>0</v>
      </c>
      <c r="BF34">
        <f t="shared" si="3"/>
        <v>1</v>
      </c>
      <c r="BG34">
        <f t="shared" si="4"/>
        <v>6</v>
      </c>
      <c r="BH34">
        <f t="shared" si="5"/>
        <v>0</v>
      </c>
      <c r="BI34">
        <f t="shared" si="6"/>
        <v>4</v>
      </c>
      <c r="BJ34">
        <f t="shared" si="7"/>
        <v>0</v>
      </c>
      <c r="BK34">
        <f t="shared" si="8"/>
        <v>1</v>
      </c>
      <c r="BN34">
        <f t="shared" si="9"/>
        <v>0</v>
      </c>
      <c r="BO34">
        <f t="shared" si="10"/>
        <v>0</v>
      </c>
      <c r="BP34">
        <f t="shared" si="11"/>
        <v>0</v>
      </c>
      <c r="BQ34">
        <f t="shared" si="12"/>
        <v>5</v>
      </c>
      <c r="BR34">
        <f t="shared" si="13"/>
        <v>4</v>
      </c>
      <c r="BS34">
        <f t="shared" si="14"/>
        <v>1</v>
      </c>
      <c r="BT34">
        <f t="shared" si="15"/>
        <v>1</v>
      </c>
      <c r="BW34">
        <f t="shared" si="16"/>
        <v>4</v>
      </c>
      <c r="BX34">
        <f t="shared" si="17"/>
        <v>4</v>
      </c>
      <c r="BY34">
        <f t="shared" si="18"/>
        <v>6</v>
      </c>
      <c r="BZ34">
        <f t="shared" si="19"/>
        <v>0</v>
      </c>
      <c r="CA34">
        <f t="shared" si="20"/>
        <v>1</v>
      </c>
      <c r="CB34">
        <f t="shared" si="21"/>
        <v>0</v>
      </c>
      <c r="CC34">
        <f t="shared" si="22"/>
        <v>1</v>
      </c>
      <c r="CG34" s="333"/>
    </row>
    <row r="35" spans="1:85" ht="15.6" x14ac:dyDescent="0.3">
      <c r="A35" s="6" t="s">
        <v>7</v>
      </c>
      <c r="B35" s="5"/>
      <c r="C35" s="3"/>
      <c r="D35" s="3"/>
      <c r="E35" s="4">
        <v>1</v>
      </c>
      <c r="H35" s="766"/>
      <c r="I35" s="187" t="s">
        <v>54</v>
      </c>
      <c r="J35" s="97"/>
      <c r="K35" s="228">
        <v>8</v>
      </c>
      <c r="L35" s="228">
        <v>7</v>
      </c>
      <c r="M35" s="98">
        <v>8</v>
      </c>
      <c r="N35" s="99"/>
      <c r="O35" s="99">
        <v>6</v>
      </c>
      <c r="P35" s="99"/>
      <c r="Q35" s="193">
        <f t="shared" si="23"/>
        <v>3.4000000000000004</v>
      </c>
      <c r="R35" s="310">
        <v>10</v>
      </c>
      <c r="S35" s="300"/>
      <c r="T35" s="100"/>
      <c r="U35" s="100"/>
      <c r="V35" s="101"/>
      <c r="W35" s="141"/>
      <c r="X35" s="141"/>
      <c r="Y35" s="141"/>
      <c r="Z35" s="151" t="str">
        <f t="shared" si="24"/>
        <v/>
      </c>
      <c r="AA35" s="198">
        <v>22</v>
      </c>
      <c r="AB35" s="317"/>
      <c r="AC35" s="221"/>
      <c r="AD35" s="221"/>
      <c r="AE35" s="102"/>
      <c r="AF35" s="103"/>
      <c r="AG35" s="103"/>
      <c r="AH35" s="103"/>
      <c r="AI35" s="158" t="str">
        <f t="shared" si="25"/>
        <v/>
      </c>
      <c r="AJ35" s="254">
        <v>21</v>
      </c>
      <c r="AK35" s="761"/>
      <c r="AL35" s="732"/>
      <c r="AM35" s="732"/>
      <c r="AN35" s="734"/>
      <c r="AO35" s="736"/>
      <c r="AP35" s="730"/>
      <c r="AQ35" s="730"/>
      <c r="AR35" s="743">
        <f t="shared" ref="AR35" si="40">(BX35*1)+(BY35*0.95)+(BZ35*0.8)+(CA35*0.5)+(CB35*0.4)+(CC35*0.3)</f>
        <v>0</v>
      </c>
      <c r="AS35" s="745"/>
      <c r="AV35">
        <f t="shared" si="26"/>
        <v>0</v>
      </c>
      <c r="AW35">
        <f t="shared" si="27"/>
        <v>1</v>
      </c>
      <c r="AX35">
        <f t="shared" si="28"/>
        <v>2</v>
      </c>
      <c r="AY35">
        <f t="shared" si="29"/>
        <v>1</v>
      </c>
      <c r="AZ35">
        <f t="shared" si="30"/>
        <v>0</v>
      </c>
      <c r="BA35">
        <f t="shared" si="31"/>
        <v>3</v>
      </c>
      <c r="BB35">
        <f t="shared" si="32"/>
        <v>0</v>
      </c>
      <c r="BE35">
        <f t="shared" si="2"/>
        <v>0</v>
      </c>
      <c r="BF35">
        <f t="shared" si="3"/>
        <v>0</v>
      </c>
      <c r="BG35">
        <f t="shared" si="4"/>
        <v>0</v>
      </c>
      <c r="BH35">
        <f t="shared" si="5"/>
        <v>0</v>
      </c>
      <c r="BI35">
        <f t="shared" si="6"/>
        <v>0</v>
      </c>
      <c r="BJ35">
        <f t="shared" si="7"/>
        <v>0</v>
      </c>
      <c r="BK35">
        <f t="shared" si="8"/>
        <v>0</v>
      </c>
      <c r="BN35">
        <f t="shared" si="9"/>
        <v>0</v>
      </c>
      <c r="BO35">
        <f t="shared" si="10"/>
        <v>0</v>
      </c>
      <c r="BP35">
        <f t="shared" si="11"/>
        <v>0</v>
      </c>
      <c r="BQ35">
        <f t="shared" si="12"/>
        <v>0</v>
      </c>
      <c r="BR35">
        <f t="shared" si="13"/>
        <v>0</v>
      </c>
      <c r="BS35">
        <f t="shared" si="14"/>
        <v>0</v>
      </c>
      <c r="BT35">
        <f t="shared" si="15"/>
        <v>0</v>
      </c>
      <c r="BW35">
        <f t="shared" si="16"/>
        <v>0</v>
      </c>
      <c r="BX35">
        <f t="shared" si="17"/>
        <v>0</v>
      </c>
      <c r="BY35">
        <f t="shared" si="18"/>
        <v>0</v>
      </c>
      <c r="BZ35">
        <f t="shared" si="19"/>
        <v>0</v>
      </c>
      <c r="CA35">
        <f t="shared" si="20"/>
        <v>0</v>
      </c>
      <c r="CB35">
        <f t="shared" si="21"/>
        <v>0</v>
      </c>
      <c r="CC35">
        <f t="shared" si="22"/>
        <v>0</v>
      </c>
      <c r="CG35" s="333"/>
    </row>
    <row r="36" spans="1:85" ht="15.6" x14ac:dyDescent="0.3">
      <c r="A36" s="6" t="s">
        <v>8</v>
      </c>
      <c r="B36" s="5">
        <v>2</v>
      </c>
      <c r="C36" s="3">
        <v>2</v>
      </c>
      <c r="D36" s="3"/>
      <c r="E36" s="4">
        <v>1</v>
      </c>
      <c r="H36" s="762" t="s">
        <v>5</v>
      </c>
      <c r="I36" s="188" t="s">
        <v>39</v>
      </c>
      <c r="J36" s="105">
        <v>7</v>
      </c>
      <c r="K36" s="229">
        <v>2</v>
      </c>
      <c r="L36" s="229">
        <v>6</v>
      </c>
      <c r="M36" s="106"/>
      <c r="N36" s="107">
        <v>2</v>
      </c>
      <c r="O36" s="107">
        <v>1</v>
      </c>
      <c r="P36" s="107">
        <v>7</v>
      </c>
      <c r="Q36" s="194">
        <f t="shared" si="23"/>
        <v>13.599999999999998</v>
      </c>
      <c r="R36" s="307">
        <v>4</v>
      </c>
      <c r="S36" s="301">
        <v>2</v>
      </c>
      <c r="T36" s="108"/>
      <c r="U36" s="108">
        <v>8</v>
      </c>
      <c r="V36" s="109">
        <v>3</v>
      </c>
      <c r="W36" s="142">
        <v>6</v>
      </c>
      <c r="X36" s="142"/>
      <c r="Y36" s="142"/>
      <c r="Z36" s="152">
        <f t="shared" si="24"/>
        <v>12.200000000000001</v>
      </c>
      <c r="AA36" s="199">
        <v>5</v>
      </c>
      <c r="AB36" s="318"/>
      <c r="AC36" s="222"/>
      <c r="AD36" s="222">
        <v>2</v>
      </c>
      <c r="AE36" s="111">
        <v>2</v>
      </c>
      <c r="AF36" s="112">
        <v>1</v>
      </c>
      <c r="AG36" s="112">
        <v>4</v>
      </c>
      <c r="AH36" s="112">
        <v>3</v>
      </c>
      <c r="AI36" s="159">
        <f t="shared" si="25"/>
        <v>13.1</v>
      </c>
      <c r="AJ36" s="203">
        <v>4</v>
      </c>
      <c r="AK36" s="767">
        <v>3</v>
      </c>
      <c r="AL36" s="716">
        <v>4</v>
      </c>
      <c r="AM36" s="716">
        <v>2</v>
      </c>
      <c r="AN36" s="718">
        <v>1</v>
      </c>
      <c r="AO36" s="720"/>
      <c r="AP36" s="722"/>
      <c r="AQ36" s="722"/>
      <c r="AR36" s="712">
        <f t="shared" ref="AR36" si="41">IF(SUM(BW36:CC36)=0,"",(BW36*1)+(BX36*0.8)+(BY36*0.7)+(BZ36*0.6)+(CA36*0.3)+(CB36*0.2)+(CC36*0.1))</f>
        <v>19.7</v>
      </c>
      <c r="AS36" s="714">
        <v>3</v>
      </c>
      <c r="AV36">
        <f t="shared" si="26"/>
        <v>2</v>
      </c>
      <c r="AW36">
        <f t="shared" si="27"/>
        <v>7</v>
      </c>
      <c r="AX36">
        <f t="shared" si="28"/>
        <v>3</v>
      </c>
      <c r="AY36">
        <f t="shared" si="29"/>
        <v>0</v>
      </c>
      <c r="AZ36">
        <f t="shared" si="30"/>
        <v>7</v>
      </c>
      <c r="BA36">
        <f t="shared" si="31"/>
        <v>8</v>
      </c>
      <c r="BB36">
        <f t="shared" si="32"/>
        <v>2</v>
      </c>
      <c r="BE36">
        <f t="shared" si="2"/>
        <v>7</v>
      </c>
      <c r="BF36">
        <f t="shared" si="3"/>
        <v>0</v>
      </c>
      <c r="BG36">
        <f t="shared" si="4"/>
        <v>1</v>
      </c>
      <c r="BH36">
        <f t="shared" si="5"/>
        <v>6</v>
      </c>
      <c r="BI36">
        <f t="shared" si="6"/>
        <v>3</v>
      </c>
      <c r="BJ36">
        <f t="shared" si="7"/>
        <v>0</v>
      </c>
      <c r="BK36">
        <f t="shared" si="8"/>
        <v>0</v>
      </c>
      <c r="BN36">
        <f t="shared" si="9"/>
        <v>0</v>
      </c>
      <c r="BO36">
        <f t="shared" si="10"/>
        <v>0</v>
      </c>
      <c r="BP36">
        <f t="shared" si="11"/>
        <v>7</v>
      </c>
      <c r="BQ36">
        <f t="shared" si="12"/>
        <v>7</v>
      </c>
      <c r="BR36">
        <f t="shared" si="13"/>
        <v>8</v>
      </c>
      <c r="BS36">
        <f t="shared" si="14"/>
        <v>5</v>
      </c>
      <c r="BT36">
        <f t="shared" si="15"/>
        <v>6</v>
      </c>
      <c r="BW36">
        <f t="shared" si="16"/>
        <v>6</v>
      </c>
      <c r="BX36">
        <f t="shared" si="17"/>
        <v>5</v>
      </c>
      <c r="BY36">
        <f t="shared" si="18"/>
        <v>7</v>
      </c>
      <c r="BZ36">
        <f t="shared" si="19"/>
        <v>8</v>
      </c>
      <c r="CA36">
        <f t="shared" si="20"/>
        <v>0</v>
      </c>
      <c r="CB36">
        <f t="shared" si="21"/>
        <v>0</v>
      </c>
      <c r="CC36">
        <f t="shared" si="22"/>
        <v>0</v>
      </c>
      <c r="CG36" s="333"/>
    </row>
    <row r="37" spans="1:85" ht="15.6" x14ac:dyDescent="0.3">
      <c r="A37" s="6" t="s">
        <v>9</v>
      </c>
      <c r="B37" s="5">
        <v>2</v>
      </c>
      <c r="C37" s="3">
        <v>2</v>
      </c>
      <c r="D37" s="3"/>
      <c r="E37" s="4"/>
      <c r="H37" s="764"/>
      <c r="I37" s="189" t="s">
        <v>54</v>
      </c>
      <c r="J37" s="114"/>
      <c r="K37" s="230"/>
      <c r="L37" s="230">
        <v>8</v>
      </c>
      <c r="M37" s="115"/>
      <c r="N37" s="116">
        <v>7</v>
      </c>
      <c r="O37" s="116"/>
      <c r="P37" s="116"/>
      <c r="Q37" s="195">
        <f t="shared" si="23"/>
        <v>1.2999999999999998</v>
      </c>
      <c r="R37" s="308">
        <v>16</v>
      </c>
      <c r="S37" s="302"/>
      <c r="T37" s="117"/>
      <c r="U37" s="117"/>
      <c r="V37" s="118"/>
      <c r="W37" s="143"/>
      <c r="X37" s="143"/>
      <c r="Y37" s="143"/>
      <c r="Z37" s="153" t="str">
        <f t="shared" si="24"/>
        <v/>
      </c>
      <c r="AA37" s="200">
        <v>23</v>
      </c>
      <c r="AB37" s="319"/>
      <c r="AC37" s="223"/>
      <c r="AD37" s="223"/>
      <c r="AE37" s="120"/>
      <c r="AF37" s="121"/>
      <c r="AG37" s="121"/>
      <c r="AH37" s="121"/>
      <c r="AI37" s="160" t="str">
        <f t="shared" si="25"/>
        <v/>
      </c>
      <c r="AJ37" s="204">
        <v>22</v>
      </c>
      <c r="AK37" s="761"/>
      <c r="AL37" s="727"/>
      <c r="AM37" s="727"/>
      <c r="AN37" s="728"/>
      <c r="AO37" s="729"/>
      <c r="AP37" s="730"/>
      <c r="AQ37" s="730"/>
      <c r="AR37" s="713">
        <f t="shared" ref="AR37" si="42">(BX37*1)+(BY37*0.95)+(BZ37*0.8)+(CA37*0.5)+(CB37*0.4)+(CC37*0.3)</f>
        <v>0</v>
      </c>
      <c r="AS37" s="715"/>
      <c r="AV37">
        <f t="shared" si="26"/>
        <v>0</v>
      </c>
      <c r="AW37">
        <f t="shared" si="27"/>
        <v>0</v>
      </c>
      <c r="AX37">
        <f t="shared" si="28"/>
        <v>1</v>
      </c>
      <c r="AY37">
        <f t="shared" si="29"/>
        <v>0</v>
      </c>
      <c r="AZ37">
        <f t="shared" si="30"/>
        <v>2</v>
      </c>
      <c r="BA37">
        <f t="shared" si="31"/>
        <v>0</v>
      </c>
      <c r="BB37">
        <f t="shared" si="32"/>
        <v>0</v>
      </c>
      <c r="BE37">
        <f t="shared" si="2"/>
        <v>0</v>
      </c>
      <c r="BF37">
        <f t="shared" si="3"/>
        <v>0</v>
      </c>
      <c r="BG37">
        <f t="shared" si="4"/>
        <v>0</v>
      </c>
      <c r="BH37">
        <f t="shared" si="5"/>
        <v>0</v>
      </c>
      <c r="BI37">
        <f t="shared" si="6"/>
        <v>0</v>
      </c>
      <c r="BJ37">
        <f t="shared" si="7"/>
        <v>0</v>
      </c>
      <c r="BK37">
        <f t="shared" si="8"/>
        <v>0</v>
      </c>
      <c r="BN37">
        <f t="shared" si="9"/>
        <v>0</v>
      </c>
      <c r="BO37">
        <f t="shared" si="10"/>
        <v>0</v>
      </c>
      <c r="BP37">
        <f t="shared" si="11"/>
        <v>0</v>
      </c>
      <c r="BQ37">
        <f t="shared" si="12"/>
        <v>0</v>
      </c>
      <c r="BR37">
        <f t="shared" si="13"/>
        <v>0</v>
      </c>
      <c r="BS37">
        <f t="shared" si="14"/>
        <v>0</v>
      </c>
      <c r="BT37">
        <f t="shared" si="15"/>
        <v>0</v>
      </c>
      <c r="BW37">
        <f t="shared" si="16"/>
        <v>0</v>
      </c>
      <c r="BX37">
        <f t="shared" si="17"/>
        <v>0</v>
      </c>
      <c r="BY37">
        <f t="shared" si="18"/>
        <v>0</v>
      </c>
      <c r="BZ37">
        <f t="shared" si="19"/>
        <v>0</v>
      </c>
      <c r="CA37">
        <f t="shared" si="20"/>
        <v>0</v>
      </c>
      <c r="CB37">
        <f t="shared" si="21"/>
        <v>0</v>
      </c>
      <c r="CC37">
        <f t="shared" si="22"/>
        <v>0</v>
      </c>
      <c r="CG37" s="333"/>
    </row>
    <row r="38" spans="1:85" ht="15.6" x14ac:dyDescent="0.3">
      <c r="A38" s="6" t="s">
        <v>158</v>
      </c>
      <c r="B38" s="5">
        <v>1</v>
      </c>
      <c r="C38" s="3">
        <v>1</v>
      </c>
      <c r="D38" s="3">
        <v>1</v>
      </c>
      <c r="E38" s="4">
        <v>1</v>
      </c>
      <c r="H38" s="765" t="s">
        <v>6</v>
      </c>
      <c r="I38" s="190" t="s">
        <v>39</v>
      </c>
      <c r="J38" s="123"/>
      <c r="K38" s="231">
        <v>7</v>
      </c>
      <c r="L38" s="231"/>
      <c r="M38" s="124">
        <v>6</v>
      </c>
      <c r="N38" s="125"/>
      <c r="O38" s="125">
        <v>7</v>
      </c>
      <c r="P38" s="125"/>
      <c r="Q38" s="196">
        <f t="shared" si="23"/>
        <v>3.8</v>
      </c>
      <c r="R38" s="309">
        <v>9</v>
      </c>
      <c r="S38" s="303"/>
      <c r="T38" s="126"/>
      <c r="U38" s="126"/>
      <c r="V38" s="127">
        <v>6</v>
      </c>
      <c r="W38" s="144">
        <v>2</v>
      </c>
      <c r="X38" s="144"/>
      <c r="Y38" s="144"/>
      <c r="Z38" s="154">
        <f t="shared" si="24"/>
        <v>3.9</v>
      </c>
      <c r="AA38" s="201">
        <v>11</v>
      </c>
      <c r="AB38" s="320">
        <v>2</v>
      </c>
      <c r="AC38" s="224">
        <v>3</v>
      </c>
      <c r="AD38" s="224">
        <v>4</v>
      </c>
      <c r="AE38" s="128">
        <v>5</v>
      </c>
      <c r="AF38" s="129">
        <v>2</v>
      </c>
      <c r="AG38" s="129">
        <v>6</v>
      </c>
      <c r="AH38" s="129">
        <v>6</v>
      </c>
      <c r="AI38" s="161">
        <f t="shared" si="25"/>
        <v>20.700000000000003</v>
      </c>
      <c r="AJ38" s="205">
        <v>2</v>
      </c>
      <c r="AK38" s="767">
        <v>4</v>
      </c>
      <c r="AL38" s="731">
        <v>7</v>
      </c>
      <c r="AM38" s="731">
        <v>6</v>
      </c>
      <c r="AN38" s="733">
        <v>4</v>
      </c>
      <c r="AO38" s="735">
        <v>5</v>
      </c>
      <c r="AP38" s="722">
        <v>5</v>
      </c>
      <c r="AQ38" s="722">
        <v>7</v>
      </c>
      <c r="AR38" s="742">
        <f t="shared" ref="AR38" si="43">IF(SUM(BW38:CC38)=0,"",(BW38*1)+(BX38*0.8)+(BY38*0.7)+(BZ38*0.6)+(CA38*0.3)+(CB38*0.2)+(CC38*0.1))</f>
        <v>13.899999999999999</v>
      </c>
      <c r="AS38" s="744">
        <v>4</v>
      </c>
      <c r="AV38">
        <f t="shared" si="26"/>
        <v>0</v>
      </c>
      <c r="AW38">
        <f t="shared" si="27"/>
        <v>2</v>
      </c>
      <c r="AX38">
        <f t="shared" si="28"/>
        <v>0</v>
      </c>
      <c r="AY38">
        <f t="shared" si="29"/>
        <v>3</v>
      </c>
      <c r="AZ38">
        <f t="shared" si="30"/>
        <v>0</v>
      </c>
      <c r="BA38">
        <f t="shared" si="31"/>
        <v>2</v>
      </c>
      <c r="BB38">
        <f t="shared" si="32"/>
        <v>0</v>
      </c>
      <c r="BE38">
        <f t="shared" si="2"/>
        <v>0</v>
      </c>
      <c r="BF38">
        <f t="shared" si="3"/>
        <v>0</v>
      </c>
      <c r="BG38">
        <f t="shared" si="4"/>
        <v>0</v>
      </c>
      <c r="BH38">
        <f t="shared" si="5"/>
        <v>3</v>
      </c>
      <c r="BI38">
        <f t="shared" si="6"/>
        <v>7</v>
      </c>
      <c r="BJ38">
        <f t="shared" si="7"/>
        <v>0</v>
      </c>
      <c r="BK38">
        <f t="shared" si="8"/>
        <v>0</v>
      </c>
      <c r="BN38">
        <f t="shared" si="9"/>
        <v>7</v>
      </c>
      <c r="BO38">
        <f t="shared" si="10"/>
        <v>6</v>
      </c>
      <c r="BP38">
        <f t="shared" si="11"/>
        <v>5</v>
      </c>
      <c r="BQ38">
        <f t="shared" si="12"/>
        <v>4</v>
      </c>
      <c r="BR38">
        <f t="shared" si="13"/>
        <v>7</v>
      </c>
      <c r="BS38">
        <f t="shared" si="14"/>
        <v>3</v>
      </c>
      <c r="BT38">
        <f t="shared" si="15"/>
        <v>3</v>
      </c>
      <c r="BW38">
        <f t="shared" si="16"/>
        <v>5</v>
      </c>
      <c r="BX38">
        <f t="shared" si="17"/>
        <v>2</v>
      </c>
      <c r="BY38">
        <f t="shared" si="18"/>
        <v>3</v>
      </c>
      <c r="BZ38">
        <f t="shared" si="19"/>
        <v>5</v>
      </c>
      <c r="CA38">
        <f t="shared" si="20"/>
        <v>4</v>
      </c>
      <c r="CB38">
        <f t="shared" si="21"/>
        <v>4</v>
      </c>
      <c r="CC38">
        <f t="shared" si="22"/>
        <v>2</v>
      </c>
      <c r="CG38" s="333"/>
    </row>
    <row r="39" spans="1:85" ht="15.6" x14ac:dyDescent="0.3">
      <c r="A39" s="6" t="s">
        <v>10</v>
      </c>
      <c r="B39" s="5">
        <v>1</v>
      </c>
      <c r="C39" s="3">
        <v>2</v>
      </c>
      <c r="D39" s="3">
        <v>2</v>
      </c>
      <c r="E39" s="4">
        <v>1</v>
      </c>
      <c r="H39" s="766"/>
      <c r="I39" s="187" t="s">
        <v>54</v>
      </c>
      <c r="J39" s="97"/>
      <c r="K39" s="228"/>
      <c r="L39" s="228"/>
      <c r="M39" s="98"/>
      <c r="N39" s="99"/>
      <c r="O39" s="99"/>
      <c r="P39" s="99"/>
      <c r="Q39" s="193" t="str">
        <f t="shared" si="23"/>
        <v/>
      </c>
      <c r="R39" s="310">
        <v>19</v>
      </c>
      <c r="S39" s="300"/>
      <c r="T39" s="100"/>
      <c r="U39" s="100"/>
      <c r="V39" s="101"/>
      <c r="W39" s="141"/>
      <c r="X39" s="141"/>
      <c r="Y39" s="141"/>
      <c r="Z39" s="151" t="str">
        <f t="shared" si="24"/>
        <v/>
      </c>
      <c r="AA39" s="198">
        <v>20</v>
      </c>
      <c r="AB39" s="317">
        <v>6</v>
      </c>
      <c r="AC39" s="221"/>
      <c r="AD39" s="221">
        <v>8</v>
      </c>
      <c r="AE39" s="102">
        <v>6</v>
      </c>
      <c r="AF39" s="103">
        <v>3</v>
      </c>
      <c r="AG39" s="103"/>
      <c r="AH39" s="103"/>
      <c r="AI39" s="158">
        <f t="shared" si="25"/>
        <v>7.3</v>
      </c>
      <c r="AJ39" s="254">
        <v>7</v>
      </c>
      <c r="AK39" s="761"/>
      <c r="AL39" s="732"/>
      <c r="AM39" s="732"/>
      <c r="AN39" s="734"/>
      <c r="AO39" s="736"/>
      <c r="AP39" s="730"/>
      <c r="AQ39" s="730"/>
      <c r="AR39" s="743">
        <f t="shared" ref="AR39" si="44">(BX39*1)+(BY39*0.95)+(BZ39*0.8)+(CA39*0.5)+(CB39*0.4)+(CC39*0.3)</f>
        <v>0</v>
      </c>
      <c r="AS39" s="745"/>
      <c r="AV39">
        <f t="shared" si="26"/>
        <v>0</v>
      </c>
      <c r="AW39">
        <f t="shared" si="27"/>
        <v>0</v>
      </c>
      <c r="AX39">
        <f t="shared" si="28"/>
        <v>0</v>
      </c>
      <c r="AY39">
        <f t="shared" si="29"/>
        <v>0</v>
      </c>
      <c r="AZ39">
        <f t="shared" si="30"/>
        <v>0</v>
      </c>
      <c r="BA39">
        <f t="shared" si="31"/>
        <v>0</v>
      </c>
      <c r="BB39">
        <f t="shared" si="32"/>
        <v>0</v>
      </c>
      <c r="BE39">
        <f t="shared" si="2"/>
        <v>0</v>
      </c>
      <c r="BF39">
        <f t="shared" si="3"/>
        <v>0</v>
      </c>
      <c r="BG39">
        <f t="shared" si="4"/>
        <v>0</v>
      </c>
      <c r="BH39">
        <f t="shared" si="5"/>
        <v>0</v>
      </c>
      <c r="BI39">
        <f t="shared" si="6"/>
        <v>0</v>
      </c>
      <c r="BJ39">
        <f t="shared" si="7"/>
        <v>0</v>
      </c>
      <c r="BK39">
        <f t="shared" si="8"/>
        <v>0</v>
      </c>
      <c r="BN39">
        <f t="shared" si="9"/>
        <v>3</v>
      </c>
      <c r="BO39">
        <f t="shared" si="10"/>
        <v>0</v>
      </c>
      <c r="BP39">
        <f t="shared" si="11"/>
        <v>1</v>
      </c>
      <c r="BQ39">
        <f t="shared" si="12"/>
        <v>3</v>
      </c>
      <c r="BR39">
        <f t="shared" si="13"/>
        <v>6</v>
      </c>
      <c r="BS39">
        <f t="shared" si="14"/>
        <v>0</v>
      </c>
      <c r="BT39">
        <f t="shared" si="15"/>
        <v>0</v>
      </c>
      <c r="BW39">
        <f t="shared" si="16"/>
        <v>0</v>
      </c>
      <c r="BX39">
        <f t="shared" si="17"/>
        <v>0</v>
      </c>
      <c r="BY39">
        <f t="shared" si="18"/>
        <v>0</v>
      </c>
      <c r="BZ39">
        <f t="shared" si="19"/>
        <v>0</v>
      </c>
      <c r="CA39">
        <f t="shared" si="20"/>
        <v>0</v>
      </c>
      <c r="CB39">
        <f t="shared" si="21"/>
        <v>0</v>
      </c>
      <c r="CC39">
        <f t="shared" si="22"/>
        <v>0</v>
      </c>
      <c r="CG39" s="333"/>
    </row>
    <row r="40" spans="1:85" ht="15.6" x14ac:dyDescent="0.3">
      <c r="A40" s="6" t="s">
        <v>11</v>
      </c>
      <c r="B40" s="5">
        <v>2</v>
      </c>
      <c r="C40" s="3">
        <v>2</v>
      </c>
      <c r="D40" s="3"/>
      <c r="E40" s="4">
        <v>1</v>
      </c>
      <c r="H40" s="762" t="s">
        <v>7</v>
      </c>
      <c r="I40" s="188" t="s">
        <v>39</v>
      </c>
      <c r="J40" s="105"/>
      <c r="K40" s="229"/>
      <c r="L40" s="229"/>
      <c r="M40" s="106"/>
      <c r="N40" s="107"/>
      <c r="O40" s="107"/>
      <c r="P40" s="107"/>
      <c r="Q40" s="194" t="str">
        <f t="shared" si="23"/>
        <v/>
      </c>
      <c r="R40" s="311"/>
      <c r="S40" s="301"/>
      <c r="T40" s="108"/>
      <c r="U40" s="108"/>
      <c r="V40" s="109"/>
      <c r="W40" s="142"/>
      <c r="X40" s="142"/>
      <c r="Y40" s="142"/>
      <c r="Z40" s="152" t="str">
        <f t="shared" si="24"/>
        <v/>
      </c>
      <c r="AA40" s="110"/>
      <c r="AB40" s="318"/>
      <c r="AC40" s="222"/>
      <c r="AD40" s="222"/>
      <c r="AE40" s="111"/>
      <c r="AF40" s="112"/>
      <c r="AG40" s="112">
        <v>2</v>
      </c>
      <c r="AH40" s="112"/>
      <c r="AI40" s="159">
        <f t="shared" si="25"/>
        <v>1.4000000000000001</v>
      </c>
      <c r="AJ40" s="203">
        <v>14</v>
      </c>
      <c r="AK40" s="767">
        <v>6</v>
      </c>
      <c r="AL40" s="716"/>
      <c r="AM40" s="716">
        <v>4</v>
      </c>
      <c r="AN40" s="718">
        <v>3</v>
      </c>
      <c r="AO40" s="720">
        <v>7</v>
      </c>
      <c r="AP40" s="722">
        <v>8</v>
      </c>
      <c r="AQ40" s="722"/>
      <c r="AR40" s="712">
        <f t="shared" ref="AR40" si="45">IF(SUM(BW40:CC40)=0,"",(BW40*1)+(BX40*0.8)+(BY40*0.7)+(BZ40*0.6)+(CA40*0.3)+(CB40*0.2)+(CC40*0.1))</f>
        <v>10.899999999999999</v>
      </c>
      <c r="AS40" s="714">
        <v>6</v>
      </c>
      <c r="AV40">
        <f t="shared" si="26"/>
        <v>0</v>
      </c>
      <c r="AW40">
        <f t="shared" si="27"/>
        <v>0</v>
      </c>
      <c r="AX40">
        <f t="shared" si="28"/>
        <v>0</v>
      </c>
      <c r="AY40">
        <f t="shared" si="29"/>
        <v>0</v>
      </c>
      <c r="AZ40">
        <f t="shared" si="30"/>
        <v>0</v>
      </c>
      <c r="BA40">
        <f t="shared" si="31"/>
        <v>0</v>
      </c>
      <c r="BB40">
        <f t="shared" si="32"/>
        <v>0</v>
      </c>
      <c r="BE40">
        <f t="shared" si="2"/>
        <v>0</v>
      </c>
      <c r="BF40">
        <f t="shared" si="3"/>
        <v>0</v>
      </c>
      <c r="BG40">
        <f t="shared" si="4"/>
        <v>0</v>
      </c>
      <c r="BH40">
        <f t="shared" si="5"/>
        <v>0</v>
      </c>
      <c r="BI40">
        <f t="shared" si="6"/>
        <v>0</v>
      </c>
      <c r="BJ40">
        <f t="shared" si="7"/>
        <v>0</v>
      </c>
      <c r="BK40">
        <f t="shared" si="8"/>
        <v>0</v>
      </c>
      <c r="BN40">
        <f t="shared" si="9"/>
        <v>0</v>
      </c>
      <c r="BO40">
        <f t="shared" si="10"/>
        <v>0</v>
      </c>
      <c r="BP40">
        <f t="shared" si="11"/>
        <v>0</v>
      </c>
      <c r="BQ40">
        <f t="shared" si="12"/>
        <v>0</v>
      </c>
      <c r="BR40">
        <f t="shared" si="13"/>
        <v>0</v>
      </c>
      <c r="BS40">
        <f t="shared" si="14"/>
        <v>7</v>
      </c>
      <c r="BT40">
        <f t="shared" si="15"/>
        <v>0</v>
      </c>
      <c r="BW40">
        <f t="shared" si="16"/>
        <v>3</v>
      </c>
      <c r="BX40">
        <f t="shared" si="17"/>
        <v>0</v>
      </c>
      <c r="BY40">
        <f t="shared" si="18"/>
        <v>5</v>
      </c>
      <c r="BZ40">
        <f t="shared" si="19"/>
        <v>6</v>
      </c>
      <c r="CA40">
        <f t="shared" si="20"/>
        <v>2</v>
      </c>
      <c r="CB40">
        <f t="shared" si="21"/>
        <v>1</v>
      </c>
      <c r="CC40">
        <f t="shared" si="22"/>
        <v>0</v>
      </c>
      <c r="CG40" s="333"/>
    </row>
    <row r="41" spans="1:85" ht="15.6" x14ac:dyDescent="0.3">
      <c r="A41" s="6" t="s">
        <v>12</v>
      </c>
      <c r="B41" s="5">
        <v>2</v>
      </c>
      <c r="C41" s="3">
        <v>2</v>
      </c>
      <c r="D41" s="3">
        <v>1</v>
      </c>
      <c r="E41" s="4">
        <v>1</v>
      </c>
      <c r="H41" s="764"/>
      <c r="I41" s="189" t="s">
        <v>54</v>
      </c>
      <c r="J41" s="114"/>
      <c r="K41" s="230"/>
      <c r="L41" s="230"/>
      <c r="M41" s="115"/>
      <c r="N41" s="116"/>
      <c r="O41" s="116"/>
      <c r="P41" s="116"/>
      <c r="Q41" s="195" t="str">
        <f t="shared" si="23"/>
        <v/>
      </c>
      <c r="R41" s="312"/>
      <c r="S41" s="302"/>
      <c r="T41" s="117"/>
      <c r="U41" s="117"/>
      <c r="V41" s="118"/>
      <c r="W41" s="143"/>
      <c r="X41" s="143"/>
      <c r="Y41" s="143"/>
      <c r="Z41" s="153" t="str">
        <f t="shared" si="24"/>
        <v/>
      </c>
      <c r="AA41" s="119"/>
      <c r="AB41" s="319"/>
      <c r="AC41" s="223"/>
      <c r="AD41" s="223"/>
      <c r="AE41" s="120"/>
      <c r="AF41" s="121"/>
      <c r="AG41" s="121"/>
      <c r="AH41" s="121"/>
      <c r="AI41" s="160" t="str">
        <f t="shared" si="25"/>
        <v/>
      </c>
      <c r="AJ41" s="204">
        <v>20</v>
      </c>
      <c r="AK41" s="761"/>
      <c r="AL41" s="727"/>
      <c r="AM41" s="727"/>
      <c r="AN41" s="728"/>
      <c r="AO41" s="729"/>
      <c r="AP41" s="730"/>
      <c r="AQ41" s="730"/>
      <c r="AR41" s="713">
        <f t="shared" ref="AR41" si="46">(BX41*1)+(BY41*0.95)+(BZ41*0.8)+(CA41*0.5)+(CB41*0.4)+(CC41*0.3)</f>
        <v>0</v>
      </c>
      <c r="AS41" s="715"/>
      <c r="AV41">
        <f t="shared" si="26"/>
        <v>0</v>
      </c>
      <c r="AW41">
        <f t="shared" si="27"/>
        <v>0</v>
      </c>
      <c r="AX41">
        <f t="shared" si="28"/>
        <v>0</v>
      </c>
      <c r="AY41">
        <f t="shared" si="29"/>
        <v>0</v>
      </c>
      <c r="AZ41">
        <f t="shared" si="30"/>
        <v>0</v>
      </c>
      <c r="BA41">
        <f t="shared" si="31"/>
        <v>0</v>
      </c>
      <c r="BB41">
        <f t="shared" si="32"/>
        <v>0</v>
      </c>
      <c r="BE41">
        <f t="shared" si="2"/>
        <v>0</v>
      </c>
      <c r="BF41">
        <f t="shared" si="3"/>
        <v>0</v>
      </c>
      <c r="BG41">
        <f t="shared" si="4"/>
        <v>0</v>
      </c>
      <c r="BH41">
        <f t="shared" si="5"/>
        <v>0</v>
      </c>
      <c r="BI41">
        <f t="shared" si="6"/>
        <v>0</v>
      </c>
      <c r="BJ41">
        <f t="shared" si="7"/>
        <v>0</v>
      </c>
      <c r="BK41">
        <f t="shared" si="8"/>
        <v>0</v>
      </c>
      <c r="BN41">
        <f t="shared" si="9"/>
        <v>0</v>
      </c>
      <c r="BO41">
        <f t="shared" si="10"/>
        <v>0</v>
      </c>
      <c r="BP41">
        <f t="shared" si="11"/>
        <v>0</v>
      </c>
      <c r="BQ41">
        <f t="shared" si="12"/>
        <v>0</v>
      </c>
      <c r="BR41">
        <f t="shared" si="13"/>
        <v>0</v>
      </c>
      <c r="BS41">
        <f t="shared" si="14"/>
        <v>0</v>
      </c>
      <c r="BT41">
        <f t="shared" si="15"/>
        <v>0</v>
      </c>
      <c r="BW41">
        <f t="shared" si="16"/>
        <v>0</v>
      </c>
      <c r="BX41">
        <f t="shared" si="17"/>
        <v>0</v>
      </c>
      <c r="BY41">
        <f t="shared" si="18"/>
        <v>0</v>
      </c>
      <c r="BZ41">
        <f t="shared" si="19"/>
        <v>0</v>
      </c>
      <c r="CA41">
        <f t="shared" si="20"/>
        <v>0</v>
      </c>
      <c r="CB41">
        <f t="shared" si="21"/>
        <v>0</v>
      </c>
      <c r="CC41">
        <f t="shared" si="22"/>
        <v>0</v>
      </c>
      <c r="CG41" s="333"/>
    </row>
    <row r="42" spans="1:85" x14ac:dyDescent="0.3">
      <c r="A42" s="6" t="s">
        <v>13</v>
      </c>
      <c r="B42" s="211">
        <v>2</v>
      </c>
      <c r="C42" s="212">
        <v>2</v>
      </c>
      <c r="D42" s="212">
        <v>2</v>
      </c>
      <c r="E42" s="213">
        <v>1</v>
      </c>
      <c r="H42" s="762" t="s">
        <v>179</v>
      </c>
      <c r="I42" s="188" t="s">
        <v>39</v>
      </c>
      <c r="J42" s="105"/>
      <c r="K42" s="229"/>
      <c r="L42" s="229"/>
      <c r="M42" s="106"/>
      <c r="N42" s="107"/>
      <c r="O42" s="107"/>
      <c r="P42" s="107"/>
      <c r="Q42" s="194" t="str">
        <f t="shared" si="23"/>
        <v/>
      </c>
      <c r="R42" s="307">
        <v>25</v>
      </c>
      <c r="S42" s="301"/>
      <c r="T42" s="108"/>
      <c r="U42" s="108"/>
      <c r="V42" s="109"/>
      <c r="W42" s="142"/>
      <c r="X42" s="142"/>
      <c r="Y42" s="142"/>
      <c r="Z42" s="152" t="str">
        <f t="shared" si="24"/>
        <v/>
      </c>
      <c r="AA42" s="110"/>
      <c r="AB42" s="318"/>
      <c r="AC42" s="222"/>
      <c r="AD42" s="222"/>
      <c r="AE42" s="111"/>
      <c r="AF42" s="112"/>
      <c r="AG42" s="112"/>
      <c r="AH42" s="112"/>
      <c r="AI42" s="159" t="str">
        <f t="shared" si="25"/>
        <v/>
      </c>
      <c r="AJ42" s="113"/>
      <c r="AK42" s="767"/>
      <c r="AL42" s="716"/>
      <c r="AM42" s="716"/>
      <c r="AN42" s="718"/>
      <c r="AO42" s="720"/>
      <c r="AP42" s="722"/>
      <c r="AQ42" s="722"/>
      <c r="AR42" s="712" t="str">
        <f t="shared" ref="AR42" si="47">IF(SUM(BW42:CC42)=0,"",(BW42*1)+(BX42*0.8)+(BY42*0.7)+(BZ42*0.6)+(CA42*0.3)+(CB42*0.2)+(CC42*0.1))</f>
        <v/>
      </c>
      <c r="AS42" s="725"/>
      <c r="AV42">
        <f t="shared" ref="AV42:AW43" si="48">IF(J42=1,8,IF(J42=2,7,IF(J42=3,6,IF(J42=4,5,IF(J42=5,4,IF(J42=6,3,IF(J42=7,2,IF(J42=8,1,0))))))))</f>
        <v>0</v>
      </c>
      <c r="AW42">
        <f t="shared" si="48"/>
        <v>0</v>
      </c>
      <c r="AX42">
        <f t="shared" ref="AX42:AX43" si="49">IF(L42=1,8,IF(L42=2,7,IF(L42=3,6,IF(L42=4,5,IF(L42=5,4,IF(L42=6,3,IF(L42=7,2,IF(L42=8,1,0))))))))</f>
        <v>0</v>
      </c>
      <c r="AY42">
        <f t="shared" si="29"/>
        <v>0</v>
      </c>
      <c r="AZ42">
        <f t="shared" si="30"/>
        <v>0</v>
      </c>
      <c r="BA42">
        <f t="shared" si="31"/>
        <v>0</v>
      </c>
      <c r="BB42">
        <f t="shared" si="32"/>
        <v>0</v>
      </c>
      <c r="BE42">
        <f t="shared" ref="BE42:BF43" si="50">IF(S42=1,8,IF(S42=2,7,IF(S42=3,6,IF(S42=4,5,IF(S42=5,4,IF(S42=6,3,IF(S42=7,2,IF(S42=8,1,0))))))))</f>
        <v>0</v>
      </c>
      <c r="BF42">
        <f t="shared" si="50"/>
        <v>0</v>
      </c>
      <c r="BG42">
        <f t="shared" ref="BG42:BG43" si="51">IF(U42=1,8,IF(U42=2,7,IF(U42=3,6,IF(U42=4,5,IF(U42=5,4,IF(U42=6,3,IF(U42=7,2,IF(U42=8,1,0))))))))</f>
        <v>0</v>
      </c>
      <c r="BH42">
        <f t="shared" ref="BH42:BH43" si="52">IF(V42=1,8,IF(V42=2,7,IF(V42=3,6,IF(V42=4,5,IF(V42=5,4,IF(V42=6,3,IF(V42=7,2,IF(V42=8,1,0))))))))</f>
        <v>0</v>
      </c>
      <c r="BI42">
        <f t="shared" ref="BI42:BI43" si="53">IF(W42=1,8,IF(W42=2,7,IF(W42=3,6,IF(W42=4,5,IF(W42=5,4,IF(W42=6,3,IF(W42=7,2,IF(W42=8,1,0))))))))</f>
        <v>0</v>
      </c>
      <c r="BJ42">
        <f t="shared" ref="BJ42:BJ43" si="54">IF(X42=1,8,IF(X42=2,7,IF(X42=3,6,IF(X42=4,5,IF(X42=5,4,IF(X42=6,3,IF(X42=7,2,IF(X42=8,1,0))))))))</f>
        <v>0</v>
      </c>
      <c r="BK42">
        <f t="shared" ref="BK42:BK43" si="55">IF(Y42=1,8,IF(Y42=2,7,IF(Y42=3,6,IF(Y42=4,5,IF(Y42=5,4,IF(Y42=6,3,IF(Y42=7,2,IF(Y42=8,1,0))))))))</f>
        <v>0</v>
      </c>
      <c r="BN42">
        <f t="shared" ref="BN42:BO43" si="56">IF(AB42=1,8,IF(AB42=2,7,IF(AB42=3,6,IF(AB42=4,5,IF(AB42=5,4,IF(AB42=6,3,IF(AB42=7,2,IF(AB42=8,1,0))))))))</f>
        <v>0</v>
      </c>
      <c r="BO42">
        <f t="shared" si="56"/>
        <v>0</v>
      </c>
      <c r="BP42">
        <f t="shared" ref="BP42:BP43" si="57">IF(AD42=1,8,IF(AD42=2,7,IF(AD42=3,6,IF(AD42=4,5,IF(AD42=5,4,IF(AD42=6,3,IF(AD42=7,2,IF(AD42=8,1,0))))))))</f>
        <v>0</v>
      </c>
      <c r="BQ42">
        <f t="shared" ref="BQ42:BQ43" si="58">IF(AE42=1,8,IF(AE42=2,7,IF(AE42=3,6,IF(AE42=4,5,IF(AE42=5,4,IF(AE42=6,3,IF(AE42=7,2,IF(AE42=8,1,0))))))))</f>
        <v>0</v>
      </c>
      <c r="BR42">
        <f t="shared" ref="BR42:BR43" si="59">IF(AF42=1,8,IF(AF42=2,7,IF(AF42=3,6,IF(AF42=4,5,IF(AF42=5,4,IF(AF42=6,3,IF(AF42=7,2,IF(AF42=8,1,0))))))))</f>
        <v>0</v>
      </c>
      <c r="BS42">
        <f t="shared" ref="BS42:BS43" si="60">IF(AG42=1,8,IF(AG42=2,7,IF(AG42=3,6,IF(AG42=4,5,IF(AG42=5,4,IF(AG42=6,3,IF(AG42=7,2,IF(AG42=8,1,0))))))))</f>
        <v>0</v>
      </c>
      <c r="BT42">
        <f t="shared" ref="BT42:BT43" si="61">IF(AH42=1,8,IF(AH42=2,7,IF(AH42=3,6,IF(AH42=4,5,IF(AH42=5,4,IF(AH42=6,3,IF(AH42=7,2,IF(AH42=8,1,0))))))))</f>
        <v>0</v>
      </c>
      <c r="BW42">
        <f t="shared" ref="BW42:BX43" si="62">IF(AK42=1,8,IF(AK42=2,7,IF(AK42=3,6,IF(AK42=4,5,IF(AK42=5,4,IF(AK42=6,3,IF(AK42=7,2,IF(AK42=8,1,0))))))))</f>
        <v>0</v>
      </c>
      <c r="BX42">
        <f t="shared" si="62"/>
        <v>0</v>
      </c>
      <c r="BY42">
        <f t="shared" ref="BY42:BY43" si="63">IF(AM42=1,8,IF(AM42=2,7,IF(AM42=3,6,IF(AM42=4,5,IF(AM42=5,4,IF(AM42=6,3,IF(AM42=7,2,IF(AM42=8,1,0))))))))</f>
        <v>0</v>
      </c>
      <c r="BZ42">
        <f t="shared" ref="BZ42:BZ43" si="64">IF(AN42=1,8,IF(AN42=2,7,IF(AN42=3,6,IF(AN42=4,5,IF(AN42=5,4,IF(AN42=6,3,IF(AN42=7,2,IF(AN42=8,1,0))))))))</f>
        <v>0</v>
      </c>
      <c r="CA42">
        <f t="shared" ref="CA42:CA43" si="65">IF(AO42=1,8,IF(AO42=2,7,IF(AO42=3,6,IF(AO42=4,5,IF(AO42=5,4,IF(AO42=6,3,IF(AO42=7,2,IF(AO42=8,1,0))))))))</f>
        <v>0</v>
      </c>
      <c r="CB42">
        <f t="shared" ref="CB42:CB43" si="66">IF(AP42=1,8,IF(AP42=2,7,IF(AP42=3,6,IF(AP42=4,5,IF(AP42=5,4,IF(AP42=6,3,IF(AP42=7,2,IF(AP42=8,1,0))))))))</f>
        <v>0</v>
      </c>
      <c r="CC42">
        <f t="shared" ref="CC42:CC43" si="67">IF(AQ42=1,8,IF(AQ42=2,7,IF(AQ42=3,6,IF(AQ42=4,5,IF(AQ42=5,4,IF(AQ42=6,3,IF(AQ42=7,2,IF(AQ42=8,1,0))))))))</f>
        <v>0</v>
      </c>
      <c r="CG42" s="333"/>
    </row>
    <row r="43" spans="1:85" ht="15.6" x14ac:dyDescent="0.3">
      <c r="A43" s="6" t="s">
        <v>20</v>
      </c>
      <c r="B43" s="5">
        <v>2</v>
      </c>
      <c r="C43" s="3">
        <v>2</v>
      </c>
      <c r="D43" s="3"/>
      <c r="E43" s="4"/>
      <c r="H43" s="764"/>
      <c r="I43" s="189" t="s">
        <v>54</v>
      </c>
      <c r="J43" s="114"/>
      <c r="K43" s="230"/>
      <c r="L43" s="230"/>
      <c r="M43" s="115"/>
      <c r="N43" s="116"/>
      <c r="O43" s="116"/>
      <c r="P43" s="116"/>
      <c r="Q43" s="195" t="str">
        <f t="shared" si="23"/>
        <v/>
      </c>
      <c r="R43" s="308">
        <v>20</v>
      </c>
      <c r="S43" s="302"/>
      <c r="T43" s="117"/>
      <c r="U43" s="117"/>
      <c r="V43" s="118"/>
      <c r="W43" s="143"/>
      <c r="X43" s="143"/>
      <c r="Y43" s="143"/>
      <c r="Z43" s="153" t="str">
        <f t="shared" si="24"/>
        <v/>
      </c>
      <c r="AA43" s="119"/>
      <c r="AB43" s="319"/>
      <c r="AC43" s="223"/>
      <c r="AD43" s="223"/>
      <c r="AE43" s="120"/>
      <c r="AF43" s="121"/>
      <c r="AG43" s="121"/>
      <c r="AH43" s="121"/>
      <c r="AI43" s="160" t="str">
        <f t="shared" si="25"/>
        <v/>
      </c>
      <c r="AJ43" s="122"/>
      <c r="AK43" s="761"/>
      <c r="AL43" s="727"/>
      <c r="AM43" s="727"/>
      <c r="AN43" s="728"/>
      <c r="AO43" s="729"/>
      <c r="AP43" s="730"/>
      <c r="AQ43" s="730"/>
      <c r="AR43" s="713">
        <f t="shared" ref="AR43" si="68">(BX43*1)+(BY43*0.95)+(BZ43*0.8)+(CA43*0.5)+(CB43*0.4)+(CC43*0.3)</f>
        <v>0</v>
      </c>
      <c r="AS43" s="783"/>
      <c r="AV43">
        <f t="shared" si="48"/>
        <v>0</v>
      </c>
      <c r="AW43">
        <f t="shared" si="48"/>
        <v>0</v>
      </c>
      <c r="AX43">
        <f t="shared" si="49"/>
        <v>0</v>
      </c>
      <c r="AY43">
        <f t="shared" si="29"/>
        <v>0</v>
      </c>
      <c r="AZ43">
        <f t="shared" si="30"/>
        <v>0</v>
      </c>
      <c r="BA43">
        <f t="shared" si="31"/>
        <v>0</v>
      </c>
      <c r="BB43">
        <f t="shared" si="32"/>
        <v>0</v>
      </c>
      <c r="BE43">
        <f t="shared" si="50"/>
        <v>0</v>
      </c>
      <c r="BF43">
        <f t="shared" si="50"/>
        <v>0</v>
      </c>
      <c r="BG43">
        <f t="shared" si="51"/>
        <v>0</v>
      </c>
      <c r="BH43">
        <f t="shared" si="52"/>
        <v>0</v>
      </c>
      <c r="BI43">
        <f t="shared" si="53"/>
        <v>0</v>
      </c>
      <c r="BJ43">
        <f t="shared" si="54"/>
        <v>0</v>
      </c>
      <c r="BK43">
        <f t="shared" si="55"/>
        <v>0</v>
      </c>
      <c r="BN43">
        <f t="shared" si="56"/>
        <v>0</v>
      </c>
      <c r="BO43">
        <f t="shared" si="56"/>
        <v>0</v>
      </c>
      <c r="BP43">
        <f t="shared" si="57"/>
        <v>0</v>
      </c>
      <c r="BQ43">
        <f t="shared" si="58"/>
        <v>0</v>
      </c>
      <c r="BR43">
        <f t="shared" si="59"/>
        <v>0</v>
      </c>
      <c r="BS43">
        <f t="shared" si="60"/>
        <v>0</v>
      </c>
      <c r="BT43">
        <f t="shared" si="61"/>
        <v>0</v>
      </c>
      <c r="BW43">
        <f t="shared" si="62"/>
        <v>0</v>
      </c>
      <c r="BX43">
        <f t="shared" si="62"/>
        <v>0</v>
      </c>
      <c r="BY43">
        <f t="shared" si="63"/>
        <v>0</v>
      </c>
      <c r="BZ43">
        <f t="shared" si="64"/>
        <v>0</v>
      </c>
      <c r="CA43">
        <f t="shared" si="65"/>
        <v>0</v>
      </c>
      <c r="CB43">
        <f t="shared" si="66"/>
        <v>0</v>
      </c>
      <c r="CC43">
        <f t="shared" si="67"/>
        <v>0</v>
      </c>
      <c r="CG43" s="333"/>
    </row>
    <row r="44" spans="1:85" x14ac:dyDescent="0.3">
      <c r="A44" s="6" t="s">
        <v>13</v>
      </c>
      <c r="B44" s="211">
        <v>2</v>
      </c>
      <c r="C44" s="212">
        <v>2</v>
      </c>
      <c r="D44" s="212">
        <v>2</v>
      </c>
      <c r="E44" s="213">
        <v>1</v>
      </c>
      <c r="H44" s="765" t="s">
        <v>8</v>
      </c>
      <c r="I44" s="190" t="s">
        <v>39</v>
      </c>
      <c r="J44" s="123"/>
      <c r="K44" s="231"/>
      <c r="L44" s="231"/>
      <c r="M44" s="124"/>
      <c r="N44" s="125"/>
      <c r="O44" s="125"/>
      <c r="P44" s="125"/>
      <c r="Q44" s="196" t="str">
        <f t="shared" si="23"/>
        <v/>
      </c>
      <c r="R44" s="309">
        <v>26</v>
      </c>
      <c r="S44" s="303">
        <v>7</v>
      </c>
      <c r="T44" s="126"/>
      <c r="U44" s="126"/>
      <c r="V44" s="127"/>
      <c r="W44" s="144"/>
      <c r="X44" s="144"/>
      <c r="Y44" s="144"/>
      <c r="Z44" s="154">
        <f t="shared" si="24"/>
        <v>2</v>
      </c>
      <c r="AA44" s="337">
        <v>14</v>
      </c>
      <c r="AB44" s="320"/>
      <c r="AC44" s="224">
        <v>4</v>
      </c>
      <c r="AD44" s="224"/>
      <c r="AE44" s="128"/>
      <c r="AF44" s="129"/>
      <c r="AG44" s="129"/>
      <c r="AH44" s="129"/>
      <c r="AI44" s="161">
        <f t="shared" si="25"/>
        <v>4</v>
      </c>
      <c r="AJ44" s="345">
        <v>11</v>
      </c>
      <c r="AK44" s="768"/>
      <c r="AL44" s="731"/>
      <c r="AM44" s="731"/>
      <c r="AN44" s="733"/>
      <c r="AO44" s="735"/>
      <c r="AP44" s="741"/>
      <c r="AQ44" s="741"/>
      <c r="AR44" s="742" t="str">
        <f t="shared" ref="AR44" si="69">IF(SUM(BW44:CC44)=0,"",(BW44*1)+(BX44*0.8)+(BY44*0.7)+(BZ44*0.6)+(CA44*0.3)+(CB44*0.2)+(CC44*0.1))</f>
        <v/>
      </c>
      <c r="AS44" s="744">
        <v>14</v>
      </c>
      <c r="AV44">
        <f t="shared" ref="AV44:BB47" si="70">IF(J44=1,8,IF(J44=2,7,IF(J44=3,6,IF(J44=4,5,IF(J44=5,4,IF(J44=6,3,IF(J44=7,2,IF(J44=8,1,0))))))))</f>
        <v>0</v>
      </c>
      <c r="AW44">
        <f t="shared" si="70"/>
        <v>0</v>
      </c>
      <c r="AX44">
        <f t="shared" si="70"/>
        <v>0</v>
      </c>
      <c r="AY44">
        <f t="shared" si="70"/>
        <v>0</v>
      </c>
      <c r="AZ44">
        <f t="shared" si="70"/>
        <v>0</v>
      </c>
      <c r="BA44">
        <f t="shared" si="70"/>
        <v>0</v>
      </c>
      <c r="BB44">
        <f t="shared" si="70"/>
        <v>0</v>
      </c>
      <c r="BE44">
        <f t="shared" ref="BE44:BK47" si="71">IF(S44=1,8,IF(S44=2,7,IF(S44=3,6,IF(S44=4,5,IF(S44=5,4,IF(S44=6,3,IF(S44=7,2,IF(S44=8,1,0))))))))</f>
        <v>2</v>
      </c>
      <c r="BF44">
        <f t="shared" si="71"/>
        <v>0</v>
      </c>
      <c r="BG44">
        <f t="shared" si="71"/>
        <v>0</v>
      </c>
      <c r="BH44">
        <f t="shared" si="71"/>
        <v>0</v>
      </c>
      <c r="BI44">
        <f t="shared" si="71"/>
        <v>0</v>
      </c>
      <c r="BJ44">
        <f t="shared" si="71"/>
        <v>0</v>
      </c>
      <c r="BK44">
        <f t="shared" si="71"/>
        <v>0</v>
      </c>
      <c r="BN44">
        <f t="shared" ref="BN44:BT47" si="72">IF(AB44=1,8,IF(AB44=2,7,IF(AB44=3,6,IF(AB44=4,5,IF(AB44=5,4,IF(AB44=6,3,IF(AB44=7,2,IF(AB44=8,1,0))))))))</f>
        <v>0</v>
      </c>
      <c r="BO44">
        <f t="shared" si="72"/>
        <v>5</v>
      </c>
      <c r="BP44">
        <f t="shared" si="72"/>
        <v>0</v>
      </c>
      <c r="BQ44">
        <f t="shared" si="72"/>
        <v>0</v>
      </c>
      <c r="BR44">
        <f t="shared" si="72"/>
        <v>0</v>
      </c>
      <c r="BS44">
        <f t="shared" si="72"/>
        <v>0</v>
      </c>
      <c r="BT44">
        <f t="shared" si="72"/>
        <v>0</v>
      </c>
      <c r="BW44">
        <f t="shared" ref="BW44:CC47" si="73">IF(AK44=1,8,IF(AK44=2,7,IF(AK44=3,6,IF(AK44=4,5,IF(AK44=5,4,IF(AK44=6,3,IF(AK44=7,2,IF(AK44=8,1,0))))))))</f>
        <v>0</v>
      </c>
      <c r="BX44">
        <f t="shared" si="73"/>
        <v>0</v>
      </c>
      <c r="BY44">
        <f t="shared" si="73"/>
        <v>0</v>
      </c>
      <c r="BZ44">
        <f t="shared" si="73"/>
        <v>0</v>
      </c>
      <c r="CA44">
        <f t="shared" si="73"/>
        <v>0</v>
      </c>
      <c r="CB44">
        <f t="shared" si="73"/>
        <v>0</v>
      </c>
      <c r="CC44">
        <f t="shared" si="73"/>
        <v>0</v>
      </c>
      <c r="CG44" s="333"/>
    </row>
    <row r="45" spans="1:85" ht="15.6" x14ac:dyDescent="0.3">
      <c r="A45" s="6" t="s">
        <v>20</v>
      </c>
      <c r="B45" s="5">
        <v>2</v>
      </c>
      <c r="C45" s="3">
        <v>2</v>
      </c>
      <c r="D45" s="3"/>
      <c r="E45" s="4"/>
      <c r="H45" s="766"/>
      <c r="I45" s="187" t="s">
        <v>54</v>
      </c>
      <c r="J45" s="97"/>
      <c r="K45" s="228"/>
      <c r="L45" s="228"/>
      <c r="M45" s="98"/>
      <c r="N45" s="99"/>
      <c r="O45" s="99"/>
      <c r="P45" s="99"/>
      <c r="Q45" s="193" t="str">
        <f t="shared" si="23"/>
        <v/>
      </c>
      <c r="R45" s="310">
        <v>21</v>
      </c>
      <c r="S45" s="300"/>
      <c r="T45" s="100"/>
      <c r="U45" s="100"/>
      <c r="V45" s="101"/>
      <c r="W45" s="141"/>
      <c r="X45" s="141"/>
      <c r="Y45" s="141"/>
      <c r="Z45" s="151" t="str">
        <f t="shared" si="24"/>
        <v/>
      </c>
      <c r="AA45" s="198">
        <v>25</v>
      </c>
      <c r="AB45" s="317"/>
      <c r="AC45" s="221"/>
      <c r="AD45" s="221"/>
      <c r="AE45" s="102"/>
      <c r="AF45" s="103"/>
      <c r="AG45" s="103"/>
      <c r="AH45" s="103"/>
      <c r="AI45" s="158" t="str">
        <f t="shared" si="25"/>
        <v/>
      </c>
      <c r="AJ45" s="104"/>
      <c r="AK45" s="761"/>
      <c r="AL45" s="732"/>
      <c r="AM45" s="732"/>
      <c r="AN45" s="734"/>
      <c r="AO45" s="736"/>
      <c r="AP45" s="730"/>
      <c r="AQ45" s="730"/>
      <c r="AR45" s="743">
        <f t="shared" ref="AR45" si="74">(BX45*1)+(BY45*0.95)+(BZ45*0.8)+(CA45*0.5)+(CB45*0.4)+(CC45*0.3)</f>
        <v>0</v>
      </c>
      <c r="AS45" s="745"/>
      <c r="AV45">
        <f t="shared" si="70"/>
        <v>0</v>
      </c>
      <c r="AW45">
        <f t="shared" si="70"/>
        <v>0</v>
      </c>
      <c r="AX45">
        <f t="shared" si="70"/>
        <v>0</v>
      </c>
      <c r="AY45">
        <f t="shared" si="70"/>
        <v>0</v>
      </c>
      <c r="AZ45">
        <f t="shared" si="70"/>
        <v>0</v>
      </c>
      <c r="BA45">
        <f t="shared" si="70"/>
        <v>0</v>
      </c>
      <c r="BB45">
        <f t="shared" si="70"/>
        <v>0</v>
      </c>
      <c r="BE45">
        <f t="shared" si="71"/>
        <v>0</v>
      </c>
      <c r="BF45">
        <f t="shared" si="71"/>
        <v>0</v>
      </c>
      <c r="BG45">
        <f t="shared" si="71"/>
        <v>0</v>
      </c>
      <c r="BH45">
        <f t="shared" si="71"/>
        <v>0</v>
      </c>
      <c r="BI45">
        <f t="shared" si="71"/>
        <v>0</v>
      </c>
      <c r="BJ45">
        <f t="shared" si="71"/>
        <v>0</v>
      </c>
      <c r="BK45">
        <f t="shared" si="71"/>
        <v>0</v>
      </c>
      <c r="BN45">
        <f t="shared" si="72"/>
        <v>0</v>
      </c>
      <c r="BO45">
        <f t="shared" si="72"/>
        <v>0</v>
      </c>
      <c r="BP45">
        <f t="shared" si="72"/>
        <v>0</v>
      </c>
      <c r="BQ45">
        <f t="shared" si="72"/>
        <v>0</v>
      </c>
      <c r="BR45">
        <f t="shared" si="72"/>
        <v>0</v>
      </c>
      <c r="BS45">
        <f t="shared" si="72"/>
        <v>0</v>
      </c>
      <c r="BT45">
        <f t="shared" si="72"/>
        <v>0</v>
      </c>
      <c r="BW45">
        <f t="shared" si="73"/>
        <v>0</v>
      </c>
      <c r="BX45">
        <f t="shared" si="73"/>
        <v>0</v>
      </c>
      <c r="BY45">
        <f t="shared" si="73"/>
        <v>0</v>
      </c>
      <c r="BZ45">
        <f t="shared" si="73"/>
        <v>0</v>
      </c>
      <c r="CA45">
        <f t="shared" si="73"/>
        <v>0</v>
      </c>
      <c r="CB45">
        <f t="shared" si="73"/>
        <v>0</v>
      </c>
      <c r="CC45">
        <f t="shared" si="73"/>
        <v>0</v>
      </c>
      <c r="CG45" s="333"/>
    </row>
    <row r="46" spans="1:85" x14ac:dyDescent="0.3">
      <c r="B46" s="7">
        <f>SUM(B28:B45)</f>
        <v>32</v>
      </c>
      <c r="C46" s="7">
        <f>SUM(C28:C45)</f>
        <v>33</v>
      </c>
      <c r="D46" s="7">
        <f>SUM(D28:D45)</f>
        <v>21</v>
      </c>
      <c r="E46" s="7">
        <f>SUM(E28:E45)</f>
        <v>15</v>
      </c>
      <c r="H46" s="762" t="s">
        <v>9</v>
      </c>
      <c r="I46" s="188" t="s">
        <v>39</v>
      </c>
      <c r="J46" s="105"/>
      <c r="K46" s="229"/>
      <c r="L46" s="229"/>
      <c r="M46" s="106">
        <v>5</v>
      </c>
      <c r="N46" s="107"/>
      <c r="O46" s="107"/>
      <c r="P46" s="107"/>
      <c r="Q46" s="194">
        <f t="shared" si="23"/>
        <v>2.4</v>
      </c>
      <c r="R46" s="307">
        <v>13</v>
      </c>
      <c r="S46" s="301"/>
      <c r="T46" s="108"/>
      <c r="U46" s="108">
        <v>4</v>
      </c>
      <c r="V46" s="109">
        <v>5</v>
      </c>
      <c r="W46" s="142"/>
      <c r="X46" s="142"/>
      <c r="Y46" s="142">
        <v>5</v>
      </c>
      <c r="Z46" s="152">
        <f t="shared" si="24"/>
        <v>6.3000000000000007</v>
      </c>
      <c r="AA46" s="199">
        <v>10</v>
      </c>
      <c r="AB46" s="318"/>
      <c r="AC46" s="222">
        <v>7</v>
      </c>
      <c r="AD46" s="222"/>
      <c r="AE46" s="111"/>
      <c r="AF46" s="112"/>
      <c r="AG46" s="112"/>
      <c r="AH46" s="112"/>
      <c r="AI46" s="343">
        <f t="shared" si="25"/>
        <v>1.6</v>
      </c>
      <c r="AJ46" s="113"/>
      <c r="AK46" s="767"/>
      <c r="AL46" s="716"/>
      <c r="AM46" s="716"/>
      <c r="AN46" s="718"/>
      <c r="AO46" s="720"/>
      <c r="AP46" s="722">
        <v>7</v>
      </c>
      <c r="AQ46" s="722"/>
      <c r="AR46" s="746">
        <f t="shared" ref="AR46" si="75">IF(SUM(BW46:CC46)=0,"",(BW46*1)+(BX46*0.8)+(BY46*0.7)+(BZ46*0.6)+(CA46*0.3)+(CB46*0.2)+(CC46*0.1))</f>
        <v>0.4</v>
      </c>
      <c r="AS46" s="748"/>
      <c r="AV46">
        <f t="shared" si="70"/>
        <v>0</v>
      </c>
      <c r="AW46">
        <f t="shared" si="70"/>
        <v>0</v>
      </c>
      <c r="AX46">
        <f t="shared" si="70"/>
        <v>0</v>
      </c>
      <c r="AY46">
        <f t="shared" si="70"/>
        <v>4</v>
      </c>
      <c r="AZ46">
        <f t="shared" si="70"/>
        <v>0</v>
      </c>
      <c r="BA46">
        <f t="shared" si="70"/>
        <v>0</v>
      </c>
      <c r="BB46">
        <f t="shared" si="70"/>
        <v>0</v>
      </c>
      <c r="BE46">
        <f t="shared" si="71"/>
        <v>0</v>
      </c>
      <c r="BF46">
        <f t="shared" si="71"/>
        <v>0</v>
      </c>
      <c r="BG46">
        <f t="shared" si="71"/>
        <v>5</v>
      </c>
      <c r="BH46">
        <f t="shared" si="71"/>
        <v>4</v>
      </c>
      <c r="BI46">
        <f t="shared" si="71"/>
        <v>0</v>
      </c>
      <c r="BJ46">
        <f t="shared" si="71"/>
        <v>0</v>
      </c>
      <c r="BK46">
        <f t="shared" si="71"/>
        <v>4</v>
      </c>
      <c r="BN46">
        <f t="shared" si="72"/>
        <v>0</v>
      </c>
      <c r="BO46">
        <f t="shared" si="72"/>
        <v>2</v>
      </c>
      <c r="BP46">
        <f t="shared" si="72"/>
        <v>0</v>
      </c>
      <c r="BQ46">
        <f t="shared" si="72"/>
        <v>0</v>
      </c>
      <c r="BR46">
        <f t="shared" si="72"/>
        <v>0</v>
      </c>
      <c r="BS46">
        <f t="shared" si="72"/>
        <v>0</v>
      </c>
      <c r="BT46">
        <f t="shared" si="72"/>
        <v>0</v>
      </c>
      <c r="BW46">
        <f t="shared" si="73"/>
        <v>0</v>
      </c>
      <c r="BX46">
        <f t="shared" si="73"/>
        <v>0</v>
      </c>
      <c r="BY46">
        <f t="shared" si="73"/>
        <v>0</v>
      </c>
      <c r="BZ46">
        <f t="shared" si="73"/>
        <v>0</v>
      </c>
      <c r="CA46">
        <f t="shared" si="73"/>
        <v>0</v>
      </c>
      <c r="CB46">
        <f t="shared" si="73"/>
        <v>2</v>
      </c>
      <c r="CC46">
        <f t="shared" si="73"/>
        <v>0</v>
      </c>
      <c r="CG46" s="333"/>
    </row>
    <row r="47" spans="1:85" x14ac:dyDescent="0.3">
      <c r="B47" s="214"/>
      <c r="C47" s="215"/>
      <c r="D47" s="216"/>
      <c r="E47" s="217"/>
      <c r="H47" s="764"/>
      <c r="I47" s="189" t="s">
        <v>54</v>
      </c>
      <c r="J47" s="114"/>
      <c r="K47" s="230"/>
      <c r="L47" s="230"/>
      <c r="M47" s="115"/>
      <c r="N47" s="116"/>
      <c r="O47" s="116"/>
      <c r="P47" s="116"/>
      <c r="Q47" s="195" t="str">
        <f t="shared" si="23"/>
        <v/>
      </c>
      <c r="R47" s="308">
        <v>27</v>
      </c>
      <c r="S47" s="302"/>
      <c r="T47" s="117"/>
      <c r="U47" s="117">
        <v>7</v>
      </c>
      <c r="V47" s="118"/>
      <c r="W47" s="143"/>
      <c r="X47" s="143"/>
      <c r="Y47" s="143"/>
      <c r="Z47" s="153">
        <f t="shared" si="24"/>
        <v>1.4</v>
      </c>
      <c r="AA47" s="200">
        <v>16</v>
      </c>
      <c r="AB47" s="319"/>
      <c r="AC47" s="223"/>
      <c r="AD47" s="223"/>
      <c r="AE47" s="120"/>
      <c r="AF47" s="121"/>
      <c r="AG47" s="121"/>
      <c r="AH47" s="121"/>
      <c r="AI47" s="160" t="str">
        <f t="shared" si="25"/>
        <v/>
      </c>
      <c r="AJ47" s="122"/>
      <c r="AK47" s="761"/>
      <c r="AL47" s="727"/>
      <c r="AM47" s="727"/>
      <c r="AN47" s="728"/>
      <c r="AO47" s="729"/>
      <c r="AP47" s="730"/>
      <c r="AQ47" s="730"/>
      <c r="AR47" s="747">
        <f t="shared" ref="AR47" si="76">(BX47*1)+(BY47*0.95)+(BZ47*0.8)+(CA47*0.5)+(CB47*0.4)+(CC47*0.3)</f>
        <v>0</v>
      </c>
      <c r="AS47" s="749"/>
      <c r="AV47">
        <f t="shared" si="70"/>
        <v>0</v>
      </c>
      <c r="AW47">
        <f t="shared" si="70"/>
        <v>0</v>
      </c>
      <c r="AX47">
        <f t="shared" si="70"/>
        <v>0</v>
      </c>
      <c r="AY47">
        <f t="shared" si="70"/>
        <v>0</v>
      </c>
      <c r="AZ47">
        <f t="shared" si="70"/>
        <v>0</v>
      </c>
      <c r="BA47">
        <f t="shared" si="70"/>
        <v>0</v>
      </c>
      <c r="BB47">
        <f t="shared" si="70"/>
        <v>0</v>
      </c>
      <c r="BE47">
        <f t="shared" si="71"/>
        <v>0</v>
      </c>
      <c r="BF47">
        <f t="shared" si="71"/>
        <v>0</v>
      </c>
      <c r="BG47">
        <f t="shared" si="71"/>
        <v>2</v>
      </c>
      <c r="BH47">
        <f t="shared" si="71"/>
        <v>0</v>
      </c>
      <c r="BI47">
        <f t="shared" si="71"/>
        <v>0</v>
      </c>
      <c r="BJ47">
        <f t="shared" si="71"/>
        <v>0</v>
      </c>
      <c r="BK47">
        <f t="shared" si="71"/>
        <v>0</v>
      </c>
      <c r="BN47">
        <f t="shared" si="72"/>
        <v>0</v>
      </c>
      <c r="BO47">
        <f t="shared" si="72"/>
        <v>0</v>
      </c>
      <c r="BP47">
        <f t="shared" si="72"/>
        <v>0</v>
      </c>
      <c r="BQ47">
        <f t="shared" si="72"/>
        <v>0</v>
      </c>
      <c r="BR47">
        <f t="shared" si="72"/>
        <v>0</v>
      </c>
      <c r="BS47">
        <f t="shared" si="72"/>
        <v>0</v>
      </c>
      <c r="BT47">
        <f t="shared" si="72"/>
        <v>0</v>
      </c>
      <c r="BW47">
        <f t="shared" si="73"/>
        <v>0</v>
      </c>
      <c r="BX47">
        <f t="shared" si="73"/>
        <v>0</v>
      </c>
      <c r="BY47">
        <f t="shared" si="73"/>
        <v>0</v>
      </c>
      <c r="BZ47">
        <f t="shared" si="73"/>
        <v>0</v>
      </c>
      <c r="CA47">
        <f t="shared" si="73"/>
        <v>0</v>
      </c>
      <c r="CB47">
        <f t="shared" si="73"/>
        <v>0</v>
      </c>
      <c r="CC47">
        <f t="shared" si="73"/>
        <v>0</v>
      </c>
      <c r="CG47" s="333"/>
    </row>
    <row r="48" spans="1:85" x14ac:dyDescent="0.3">
      <c r="H48" s="762" t="s">
        <v>158</v>
      </c>
      <c r="I48" s="188" t="s">
        <v>39</v>
      </c>
      <c r="J48" s="105"/>
      <c r="K48" s="229"/>
      <c r="L48" s="229"/>
      <c r="M48" s="106"/>
      <c r="N48" s="107"/>
      <c r="O48" s="107"/>
      <c r="P48" s="107"/>
      <c r="Q48" s="194" t="str">
        <f t="shared" si="23"/>
        <v/>
      </c>
      <c r="R48" s="494">
        <v>18</v>
      </c>
      <c r="S48" s="301"/>
      <c r="T48" s="108"/>
      <c r="U48" s="108"/>
      <c r="V48" s="109"/>
      <c r="W48" s="142"/>
      <c r="X48" s="142"/>
      <c r="Y48" s="142"/>
      <c r="Z48" s="152" t="str">
        <f t="shared" si="24"/>
        <v/>
      </c>
      <c r="AA48" s="496">
        <v>19</v>
      </c>
      <c r="AB48" s="318"/>
      <c r="AC48" s="222"/>
      <c r="AD48" s="222"/>
      <c r="AE48" s="111"/>
      <c r="AF48" s="112"/>
      <c r="AG48" s="112"/>
      <c r="AH48" s="112"/>
      <c r="AI48" s="159" t="str">
        <f t="shared" si="25"/>
        <v/>
      </c>
      <c r="AJ48" s="203">
        <v>16</v>
      </c>
      <c r="AK48" s="767"/>
      <c r="AL48" s="716"/>
      <c r="AM48" s="716"/>
      <c r="AN48" s="718"/>
      <c r="AO48" s="720"/>
      <c r="AP48" s="722"/>
      <c r="AQ48" s="750"/>
      <c r="AR48" s="712" t="str">
        <f t="shared" ref="AR48" si="77">IF(SUM(BW48:CC48)=0,"",(BW48*1)+(BX48*0.8)+(BY48*0.7)+(BZ48*0.6)+(CA48*0.3)+(CB48*0.2)+(CC48*0.1))</f>
        <v/>
      </c>
      <c r="AS48" s="714">
        <v>13</v>
      </c>
      <c r="AV48">
        <f t="shared" ref="AV48:AW49" si="78">IF(J48=1,8,IF(J48=2,7,IF(J48=3,6,IF(J48=4,5,IF(J48=5,4,IF(J48=6,3,IF(J48=7,2,IF(J48=8,1,0))))))))</f>
        <v>0</v>
      </c>
      <c r="AW48">
        <f t="shared" si="78"/>
        <v>0</v>
      </c>
      <c r="AX48">
        <f t="shared" ref="AX48:AX49" si="79">IF(L48=1,8,IF(L48=2,7,IF(L48=3,6,IF(L48=4,5,IF(L48=5,4,IF(L48=6,3,IF(L48=7,2,IF(L48=8,1,0))))))))</f>
        <v>0</v>
      </c>
      <c r="AY48">
        <f t="shared" ref="AY48:AY49" si="80">IF(M48=1,8,IF(M48=2,7,IF(M48=3,6,IF(M48=4,5,IF(M48=5,4,IF(M48=6,3,IF(M48=7,2,IF(M48=8,1,0))))))))</f>
        <v>0</v>
      </c>
      <c r="AZ48">
        <f t="shared" ref="AZ48:AZ49" si="81">IF(N48=1,8,IF(N48=2,7,IF(N48=3,6,IF(N48=4,5,IF(N48=5,4,IF(N48=6,3,IF(N48=7,2,IF(N48=8,1,0))))))))</f>
        <v>0</v>
      </c>
      <c r="BA48">
        <f t="shared" ref="BA48:BA49" si="82">IF(O48=1,8,IF(O48=2,7,IF(O48=3,6,IF(O48=4,5,IF(O48=5,4,IF(O48=6,3,IF(O48=7,2,IF(O48=8,1,0))))))))</f>
        <v>0</v>
      </c>
      <c r="BB48">
        <f t="shared" ref="BB48:BB49" si="83">IF(P48=1,8,IF(P48=2,7,IF(P48=3,6,IF(P48=4,5,IF(P48=5,4,IF(P48=6,3,IF(P48=7,2,IF(P48=8,1,0))))))))</f>
        <v>0</v>
      </c>
      <c r="BE48">
        <f t="shared" ref="BE48:BF49" si="84">IF(S48=1,8,IF(S48=2,7,IF(S48=3,6,IF(S48=4,5,IF(S48=5,4,IF(S48=6,3,IF(S48=7,2,IF(S48=8,1,0))))))))</f>
        <v>0</v>
      </c>
      <c r="BF48">
        <f t="shared" si="84"/>
        <v>0</v>
      </c>
      <c r="BG48">
        <f t="shared" ref="BG48:BG49" si="85">IF(U48=1,8,IF(U48=2,7,IF(U48=3,6,IF(U48=4,5,IF(U48=5,4,IF(U48=6,3,IF(U48=7,2,IF(U48=8,1,0))))))))</f>
        <v>0</v>
      </c>
      <c r="BH48">
        <f t="shared" ref="BH48:BH49" si="86">IF(V48=1,8,IF(V48=2,7,IF(V48=3,6,IF(V48=4,5,IF(V48=5,4,IF(V48=6,3,IF(V48=7,2,IF(V48=8,1,0))))))))</f>
        <v>0</v>
      </c>
      <c r="BI48">
        <f t="shared" ref="BI48:BI49" si="87">IF(W48=1,8,IF(W48=2,7,IF(W48=3,6,IF(W48=4,5,IF(W48=5,4,IF(W48=6,3,IF(W48=7,2,IF(W48=8,1,0))))))))</f>
        <v>0</v>
      </c>
      <c r="BJ48">
        <f t="shared" ref="BJ48:BJ49" si="88">IF(X48=1,8,IF(X48=2,7,IF(X48=3,6,IF(X48=4,5,IF(X48=5,4,IF(X48=6,3,IF(X48=7,2,IF(X48=8,1,0))))))))</f>
        <v>0</v>
      </c>
      <c r="BK48">
        <f t="shared" ref="BK48:BK49" si="89">IF(Y48=1,8,IF(Y48=2,7,IF(Y48=3,6,IF(Y48=4,5,IF(Y48=5,4,IF(Y48=6,3,IF(Y48=7,2,IF(Y48=8,1,0))))))))</f>
        <v>0</v>
      </c>
      <c r="BN48">
        <f t="shared" ref="BN48:BO49" si="90">IF(AB48=1,8,IF(AB48=2,7,IF(AB48=3,6,IF(AB48=4,5,IF(AB48=5,4,IF(AB48=6,3,IF(AB48=7,2,IF(AB48=8,1,0))))))))</f>
        <v>0</v>
      </c>
      <c r="BO48">
        <f t="shared" si="90"/>
        <v>0</v>
      </c>
      <c r="BP48">
        <f t="shared" ref="BP48:BP49" si="91">IF(AD48=1,8,IF(AD48=2,7,IF(AD48=3,6,IF(AD48=4,5,IF(AD48=5,4,IF(AD48=6,3,IF(AD48=7,2,IF(AD48=8,1,0))))))))</f>
        <v>0</v>
      </c>
      <c r="BQ48">
        <f t="shared" ref="BQ48:BQ49" si="92">IF(AE48=1,8,IF(AE48=2,7,IF(AE48=3,6,IF(AE48=4,5,IF(AE48=5,4,IF(AE48=6,3,IF(AE48=7,2,IF(AE48=8,1,0))))))))</f>
        <v>0</v>
      </c>
      <c r="BR48">
        <f t="shared" ref="BR48:BR49" si="93">IF(AF48=1,8,IF(AF48=2,7,IF(AF48=3,6,IF(AF48=4,5,IF(AF48=5,4,IF(AF48=6,3,IF(AF48=7,2,IF(AF48=8,1,0))))))))</f>
        <v>0</v>
      </c>
      <c r="BS48">
        <f t="shared" ref="BS48:BS49" si="94">IF(AG48=1,8,IF(AG48=2,7,IF(AG48=3,6,IF(AG48=4,5,IF(AG48=5,4,IF(AG48=6,3,IF(AG48=7,2,IF(AG48=8,1,0))))))))</f>
        <v>0</v>
      </c>
      <c r="BT48">
        <f t="shared" ref="BT48:BT49" si="95">IF(AH48=1,8,IF(AH48=2,7,IF(AH48=3,6,IF(AH48=4,5,IF(AH48=5,4,IF(AH48=6,3,IF(AH48=7,2,IF(AH48=8,1,0))))))))</f>
        <v>0</v>
      </c>
      <c r="BW48">
        <f t="shared" ref="BW48:BX49" si="96">IF(AK48=1,8,IF(AK48=2,7,IF(AK48=3,6,IF(AK48=4,5,IF(AK48=5,4,IF(AK48=6,3,IF(AK48=7,2,IF(AK48=8,1,0))))))))</f>
        <v>0</v>
      </c>
      <c r="BX48">
        <f t="shared" si="96"/>
        <v>0</v>
      </c>
      <c r="BY48">
        <f t="shared" ref="BY48:BY49" si="97">IF(AM48=1,8,IF(AM48=2,7,IF(AM48=3,6,IF(AM48=4,5,IF(AM48=5,4,IF(AM48=6,3,IF(AM48=7,2,IF(AM48=8,1,0))))))))</f>
        <v>0</v>
      </c>
      <c r="BZ48">
        <f t="shared" ref="BZ48:BZ49" si="98">IF(AN48=1,8,IF(AN48=2,7,IF(AN48=3,6,IF(AN48=4,5,IF(AN48=5,4,IF(AN48=6,3,IF(AN48=7,2,IF(AN48=8,1,0))))))))</f>
        <v>0</v>
      </c>
      <c r="CA48">
        <f t="shared" ref="CA48:CA49" si="99">IF(AO48=1,8,IF(AO48=2,7,IF(AO48=3,6,IF(AO48=4,5,IF(AO48=5,4,IF(AO48=6,3,IF(AO48=7,2,IF(AO48=8,1,0))))))))</f>
        <v>0</v>
      </c>
      <c r="CB48">
        <f t="shared" ref="CB48:CB49" si="100">IF(AP48=1,8,IF(AP48=2,7,IF(AP48=3,6,IF(AP48=4,5,IF(AP48=5,4,IF(AP48=6,3,IF(AP48=7,2,IF(AP48=8,1,0))))))))</f>
        <v>0</v>
      </c>
      <c r="CC48">
        <f t="shared" ref="CC48:CC49" si="101">IF(AQ48=1,8,IF(AQ48=2,7,IF(AQ48=3,6,IF(AQ48=4,5,IF(AQ48=5,4,IF(AQ48=6,3,IF(AQ48=7,2,IF(AQ48=8,1,0))))))))</f>
        <v>0</v>
      </c>
      <c r="CG48" s="333"/>
    </row>
    <row r="49" spans="8:85" x14ac:dyDescent="0.3">
      <c r="H49" s="764"/>
      <c r="I49" s="189" t="s">
        <v>54</v>
      </c>
      <c r="J49" s="114"/>
      <c r="K49" s="230"/>
      <c r="L49" s="230"/>
      <c r="M49" s="115"/>
      <c r="N49" s="116"/>
      <c r="O49" s="116"/>
      <c r="P49" s="116"/>
      <c r="Q49" s="195" t="str">
        <f t="shared" si="23"/>
        <v/>
      </c>
      <c r="R49" s="495">
        <v>28</v>
      </c>
      <c r="S49" s="302"/>
      <c r="T49" s="117"/>
      <c r="U49" s="117"/>
      <c r="V49" s="118"/>
      <c r="W49" s="143"/>
      <c r="X49" s="143"/>
      <c r="Y49" s="143"/>
      <c r="Z49" s="153" t="str">
        <f t="shared" si="24"/>
        <v/>
      </c>
      <c r="AA49" s="497">
        <v>29</v>
      </c>
      <c r="AB49" s="319"/>
      <c r="AC49" s="223"/>
      <c r="AD49" s="223"/>
      <c r="AE49" s="120"/>
      <c r="AF49" s="121"/>
      <c r="AG49" s="121"/>
      <c r="AH49" s="121"/>
      <c r="AI49" s="160" t="str">
        <f t="shared" si="25"/>
        <v/>
      </c>
      <c r="AJ49" s="204">
        <v>19</v>
      </c>
      <c r="AK49" s="761"/>
      <c r="AL49" s="727"/>
      <c r="AM49" s="727"/>
      <c r="AN49" s="728"/>
      <c r="AO49" s="729"/>
      <c r="AP49" s="730"/>
      <c r="AQ49" s="751"/>
      <c r="AR49" s="713">
        <f t="shared" ref="AR49" si="102">(BX49*1)+(BY49*0.95)+(BZ49*0.8)+(CA49*0.5)+(CB49*0.4)+(CC49*0.3)</f>
        <v>0</v>
      </c>
      <c r="AS49" s="715"/>
      <c r="AV49">
        <f t="shared" si="78"/>
        <v>0</v>
      </c>
      <c r="AW49">
        <f t="shared" si="78"/>
        <v>0</v>
      </c>
      <c r="AX49">
        <f t="shared" si="79"/>
        <v>0</v>
      </c>
      <c r="AY49">
        <f t="shared" si="80"/>
        <v>0</v>
      </c>
      <c r="AZ49">
        <f t="shared" si="81"/>
        <v>0</v>
      </c>
      <c r="BA49">
        <f t="shared" si="82"/>
        <v>0</v>
      </c>
      <c r="BB49">
        <f t="shared" si="83"/>
        <v>0</v>
      </c>
      <c r="BE49">
        <f t="shared" si="84"/>
        <v>0</v>
      </c>
      <c r="BF49">
        <f t="shared" si="84"/>
        <v>0</v>
      </c>
      <c r="BG49">
        <f t="shared" si="85"/>
        <v>0</v>
      </c>
      <c r="BH49">
        <f t="shared" si="86"/>
        <v>0</v>
      </c>
      <c r="BI49">
        <f t="shared" si="87"/>
        <v>0</v>
      </c>
      <c r="BJ49">
        <f t="shared" si="88"/>
        <v>0</v>
      </c>
      <c r="BK49">
        <f t="shared" si="89"/>
        <v>0</v>
      </c>
      <c r="BN49">
        <f t="shared" si="90"/>
        <v>0</v>
      </c>
      <c r="BO49">
        <f t="shared" si="90"/>
        <v>0</v>
      </c>
      <c r="BP49">
        <f t="shared" si="91"/>
        <v>0</v>
      </c>
      <c r="BQ49">
        <f t="shared" si="92"/>
        <v>0</v>
      </c>
      <c r="BR49">
        <f t="shared" si="93"/>
        <v>0</v>
      </c>
      <c r="BS49">
        <f t="shared" si="94"/>
        <v>0</v>
      </c>
      <c r="BT49">
        <f t="shared" si="95"/>
        <v>0</v>
      </c>
      <c r="BW49">
        <f t="shared" si="96"/>
        <v>0</v>
      </c>
      <c r="BX49">
        <f t="shared" si="96"/>
        <v>0</v>
      </c>
      <c r="BY49">
        <f t="shared" si="97"/>
        <v>0</v>
      </c>
      <c r="BZ49">
        <f t="shared" si="98"/>
        <v>0</v>
      </c>
      <c r="CA49">
        <f t="shared" si="99"/>
        <v>0</v>
      </c>
      <c r="CB49">
        <f t="shared" si="100"/>
        <v>0</v>
      </c>
      <c r="CC49">
        <f t="shared" si="101"/>
        <v>0</v>
      </c>
      <c r="CG49" s="333"/>
    </row>
    <row r="50" spans="8:85" x14ac:dyDescent="0.3">
      <c r="H50" s="765" t="s">
        <v>10</v>
      </c>
      <c r="I50" s="190" t="s">
        <v>39</v>
      </c>
      <c r="J50" s="123">
        <v>8</v>
      </c>
      <c r="K50" s="231"/>
      <c r="L50" s="231"/>
      <c r="M50" s="124"/>
      <c r="N50" s="125">
        <v>5</v>
      </c>
      <c r="O50" s="125"/>
      <c r="P50" s="125"/>
      <c r="Q50" s="196">
        <f t="shared" si="23"/>
        <v>2.2000000000000002</v>
      </c>
      <c r="R50" s="309">
        <v>14</v>
      </c>
      <c r="S50" s="303">
        <v>4</v>
      </c>
      <c r="T50" s="126">
        <v>1</v>
      </c>
      <c r="U50" s="126"/>
      <c r="V50" s="127">
        <v>4</v>
      </c>
      <c r="W50" s="144">
        <v>4</v>
      </c>
      <c r="X50" s="144"/>
      <c r="Y50" s="144"/>
      <c r="Z50" s="154">
        <f t="shared" si="24"/>
        <v>15.9</v>
      </c>
      <c r="AA50" s="201">
        <v>2</v>
      </c>
      <c r="AB50" s="320">
        <v>1</v>
      </c>
      <c r="AC50" s="224">
        <v>2</v>
      </c>
      <c r="AD50" s="224">
        <v>1</v>
      </c>
      <c r="AE50" s="128">
        <v>3</v>
      </c>
      <c r="AF50" s="129">
        <v>4</v>
      </c>
      <c r="AG50" s="129"/>
      <c r="AH50" s="129">
        <v>7</v>
      </c>
      <c r="AI50" s="161">
        <f t="shared" si="25"/>
        <v>24.500000000000004</v>
      </c>
      <c r="AJ50" s="205">
        <v>1</v>
      </c>
      <c r="AK50" s="768">
        <v>2</v>
      </c>
      <c r="AL50" s="731">
        <v>2</v>
      </c>
      <c r="AM50" s="731">
        <v>5</v>
      </c>
      <c r="AN50" s="733">
        <v>6</v>
      </c>
      <c r="AO50" s="735">
        <v>6</v>
      </c>
      <c r="AP50" s="741">
        <v>2</v>
      </c>
      <c r="AQ50" s="741">
        <v>4</v>
      </c>
      <c r="AR50" s="742">
        <f t="shared" ref="AR50" si="103">IF(SUM(BW50:CC50)=0,"",(BW50*1)+(BX50*0.8)+(BY50*0.7)+(BZ50*0.6)+(CA50*0.3)+(CB50*0.2)+(CC50*0.1))</f>
        <v>20</v>
      </c>
      <c r="AS50" s="744">
        <v>2</v>
      </c>
      <c r="AV50">
        <f t="shared" ref="AV50:BB51" si="104">IF(J50=1,8,IF(J50=2,7,IF(J50=3,6,IF(J50=4,5,IF(J50=5,4,IF(J50=6,3,IF(J50=7,2,IF(J50=8,1,0))))))))</f>
        <v>1</v>
      </c>
      <c r="AW50">
        <f t="shared" si="104"/>
        <v>0</v>
      </c>
      <c r="AX50">
        <f t="shared" si="104"/>
        <v>0</v>
      </c>
      <c r="AY50">
        <f t="shared" si="104"/>
        <v>0</v>
      </c>
      <c r="AZ50">
        <f t="shared" si="104"/>
        <v>4</v>
      </c>
      <c r="BA50">
        <f t="shared" si="104"/>
        <v>0</v>
      </c>
      <c r="BB50">
        <f t="shared" si="104"/>
        <v>0</v>
      </c>
      <c r="BE50">
        <f t="shared" ref="BE50:BK51" si="105">IF(S50=1,8,IF(S50=2,7,IF(S50=3,6,IF(S50=4,5,IF(S50=5,4,IF(S50=6,3,IF(S50=7,2,IF(S50=8,1,0))))))))</f>
        <v>5</v>
      </c>
      <c r="BF50">
        <f t="shared" si="105"/>
        <v>8</v>
      </c>
      <c r="BG50">
        <f t="shared" si="105"/>
        <v>0</v>
      </c>
      <c r="BH50">
        <f t="shared" si="105"/>
        <v>5</v>
      </c>
      <c r="BI50">
        <f t="shared" si="105"/>
        <v>5</v>
      </c>
      <c r="BJ50">
        <f t="shared" si="105"/>
        <v>0</v>
      </c>
      <c r="BK50">
        <f t="shared" si="105"/>
        <v>0</v>
      </c>
      <c r="BN50">
        <f t="shared" ref="BN50:BT51" si="106">IF(AB50=1,8,IF(AB50=2,7,IF(AB50=3,6,IF(AB50=4,5,IF(AB50=5,4,IF(AB50=6,3,IF(AB50=7,2,IF(AB50=8,1,0))))))))</f>
        <v>8</v>
      </c>
      <c r="BO50">
        <f t="shared" si="106"/>
        <v>7</v>
      </c>
      <c r="BP50">
        <f t="shared" si="106"/>
        <v>8</v>
      </c>
      <c r="BQ50">
        <f t="shared" si="106"/>
        <v>6</v>
      </c>
      <c r="BR50">
        <f t="shared" si="106"/>
        <v>5</v>
      </c>
      <c r="BS50">
        <f t="shared" si="106"/>
        <v>0</v>
      </c>
      <c r="BT50">
        <f t="shared" si="106"/>
        <v>2</v>
      </c>
      <c r="BW50">
        <f t="shared" ref="BW50:CC51" si="107">IF(AK50=1,8,IF(AK50=2,7,IF(AK50=3,6,IF(AK50=4,5,IF(AK50=5,4,IF(AK50=6,3,IF(AK50=7,2,IF(AK50=8,1,0))))))))</f>
        <v>7</v>
      </c>
      <c r="BX50">
        <f t="shared" si="107"/>
        <v>7</v>
      </c>
      <c r="BY50">
        <f t="shared" si="107"/>
        <v>4</v>
      </c>
      <c r="BZ50">
        <f t="shared" si="107"/>
        <v>3</v>
      </c>
      <c r="CA50">
        <f t="shared" si="107"/>
        <v>3</v>
      </c>
      <c r="CB50">
        <f t="shared" si="107"/>
        <v>7</v>
      </c>
      <c r="CC50">
        <f t="shared" si="107"/>
        <v>5</v>
      </c>
      <c r="CG50" s="333"/>
    </row>
    <row r="51" spans="8:85" x14ac:dyDescent="0.3">
      <c r="H51" s="766"/>
      <c r="I51" s="187" t="s">
        <v>54</v>
      </c>
      <c r="J51" s="97"/>
      <c r="K51" s="228"/>
      <c r="L51" s="228"/>
      <c r="M51" s="98"/>
      <c r="N51" s="99"/>
      <c r="O51" s="99"/>
      <c r="P51" s="99"/>
      <c r="Q51" s="193" t="str">
        <f t="shared" si="23"/>
        <v/>
      </c>
      <c r="R51" s="313"/>
      <c r="S51" s="300"/>
      <c r="T51" s="100"/>
      <c r="U51" s="100"/>
      <c r="V51" s="101"/>
      <c r="W51" s="141"/>
      <c r="X51" s="141"/>
      <c r="Y51" s="141"/>
      <c r="Z51" s="151" t="str">
        <f t="shared" si="24"/>
        <v/>
      </c>
      <c r="AA51" s="328"/>
      <c r="AB51" s="317"/>
      <c r="AC51" s="221"/>
      <c r="AD51" s="221">
        <v>7</v>
      </c>
      <c r="AE51" s="102">
        <v>8</v>
      </c>
      <c r="AF51" s="103"/>
      <c r="AG51" s="103"/>
      <c r="AH51" s="103"/>
      <c r="AI51" s="342">
        <f t="shared" si="25"/>
        <v>2</v>
      </c>
      <c r="AJ51" s="104"/>
      <c r="AK51" s="761"/>
      <c r="AL51" s="732"/>
      <c r="AM51" s="732"/>
      <c r="AN51" s="734"/>
      <c r="AO51" s="736"/>
      <c r="AP51" s="730"/>
      <c r="AQ51" s="730"/>
      <c r="AR51" s="743">
        <f t="shared" ref="AR51" si="108">(BX51*1)+(BY51*0.95)+(BZ51*0.8)+(CA51*0.5)+(CB51*0.4)+(CC51*0.3)</f>
        <v>0</v>
      </c>
      <c r="AS51" s="745"/>
      <c r="AV51">
        <f t="shared" si="104"/>
        <v>0</v>
      </c>
      <c r="AW51">
        <f t="shared" si="104"/>
        <v>0</v>
      </c>
      <c r="AX51">
        <f t="shared" si="104"/>
        <v>0</v>
      </c>
      <c r="AY51">
        <f t="shared" si="104"/>
        <v>0</v>
      </c>
      <c r="AZ51">
        <f t="shared" si="104"/>
        <v>0</v>
      </c>
      <c r="BA51">
        <f t="shared" si="104"/>
        <v>0</v>
      </c>
      <c r="BB51">
        <f t="shared" si="104"/>
        <v>0</v>
      </c>
      <c r="BE51">
        <f t="shared" si="105"/>
        <v>0</v>
      </c>
      <c r="BF51">
        <f t="shared" si="105"/>
        <v>0</v>
      </c>
      <c r="BG51">
        <f t="shared" si="105"/>
        <v>0</v>
      </c>
      <c r="BH51">
        <f t="shared" si="105"/>
        <v>0</v>
      </c>
      <c r="BI51">
        <f t="shared" si="105"/>
        <v>0</v>
      </c>
      <c r="BJ51">
        <f t="shared" si="105"/>
        <v>0</v>
      </c>
      <c r="BK51">
        <f t="shared" si="105"/>
        <v>0</v>
      </c>
      <c r="BN51">
        <f t="shared" si="106"/>
        <v>0</v>
      </c>
      <c r="BO51">
        <f t="shared" si="106"/>
        <v>0</v>
      </c>
      <c r="BP51">
        <f t="shared" si="106"/>
        <v>2</v>
      </c>
      <c r="BQ51">
        <f t="shared" si="106"/>
        <v>1</v>
      </c>
      <c r="BR51">
        <f t="shared" si="106"/>
        <v>0</v>
      </c>
      <c r="BS51">
        <f t="shared" si="106"/>
        <v>0</v>
      </c>
      <c r="BT51">
        <f t="shared" si="106"/>
        <v>0</v>
      </c>
      <c r="BW51">
        <f t="shared" si="107"/>
        <v>0</v>
      </c>
      <c r="BX51">
        <f t="shared" si="107"/>
        <v>0</v>
      </c>
      <c r="BY51">
        <f t="shared" si="107"/>
        <v>0</v>
      </c>
      <c r="BZ51">
        <f t="shared" si="107"/>
        <v>0</v>
      </c>
      <c r="CA51">
        <f t="shared" si="107"/>
        <v>0</v>
      </c>
      <c r="CB51">
        <f t="shared" si="107"/>
        <v>0</v>
      </c>
      <c r="CC51">
        <f t="shared" si="107"/>
        <v>0</v>
      </c>
      <c r="CG51" s="333"/>
    </row>
    <row r="52" spans="8:85" x14ac:dyDescent="0.3">
      <c r="H52" s="762" t="s">
        <v>180</v>
      </c>
      <c r="I52" s="188" t="s">
        <v>39</v>
      </c>
      <c r="J52" s="105"/>
      <c r="K52" s="229"/>
      <c r="L52" s="229"/>
      <c r="M52" s="106"/>
      <c r="N52" s="107"/>
      <c r="O52" s="107"/>
      <c r="P52" s="107"/>
      <c r="Q52" s="194" t="str">
        <f t="shared" si="23"/>
        <v/>
      </c>
      <c r="R52" s="311"/>
      <c r="S52" s="301"/>
      <c r="T52" s="108"/>
      <c r="U52" s="108"/>
      <c r="V52" s="109"/>
      <c r="W52" s="142"/>
      <c r="X52" s="142"/>
      <c r="Y52" s="142"/>
      <c r="Z52" s="152" t="str">
        <f t="shared" si="24"/>
        <v/>
      </c>
      <c r="AA52" s="110"/>
      <c r="AB52" s="318"/>
      <c r="AC52" s="222"/>
      <c r="AD52" s="222"/>
      <c r="AE52" s="111"/>
      <c r="AF52" s="112"/>
      <c r="AG52" s="112"/>
      <c r="AH52" s="112"/>
      <c r="AI52" s="159" t="str">
        <f t="shared" si="25"/>
        <v/>
      </c>
      <c r="AJ52" s="113"/>
      <c r="AK52" s="767"/>
      <c r="AL52" s="716"/>
      <c r="AM52" s="716"/>
      <c r="AN52" s="718"/>
      <c r="AO52" s="720"/>
      <c r="AP52" s="722"/>
      <c r="AQ52" s="722"/>
      <c r="AR52" s="712" t="str">
        <f t="shared" ref="AR52" si="109">IF(SUM(BW52:CC52)=0,"",(BW52*1)+(BX52*0.8)+(BY52*0.7)+(BZ52*0.6)+(CA52*0.3)+(CB52*0.2)+(CC52*0.1))</f>
        <v/>
      </c>
      <c r="AS52" s="714">
        <v>12</v>
      </c>
      <c r="AV52">
        <f t="shared" ref="AV52:AW53" si="110">IF(J52=1,8,IF(J52=2,7,IF(J52=3,6,IF(J52=4,5,IF(J52=5,4,IF(J52=6,3,IF(J52=7,2,IF(J52=8,1,0))))))))</f>
        <v>0</v>
      </c>
      <c r="AW52">
        <f t="shared" si="110"/>
        <v>0</v>
      </c>
      <c r="AX52">
        <f t="shared" ref="AX52:AX53" si="111">IF(L52=1,8,IF(L52=2,7,IF(L52=3,6,IF(L52=4,5,IF(L52=5,4,IF(L52=6,3,IF(L52=7,2,IF(L52=8,1,0))))))))</f>
        <v>0</v>
      </c>
      <c r="AY52">
        <f t="shared" ref="AY52:AY53" si="112">IF(M52=1,8,IF(M52=2,7,IF(M52=3,6,IF(M52=4,5,IF(M52=5,4,IF(M52=6,3,IF(M52=7,2,IF(M52=8,1,0))))))))</f>
        <v>0</v>
      </c>
      <c r="AZ52">
        <f t="shared" ref="AZ52:AZ53" si="113">IF(N52=1,8,IF(N52=2,7,IF(N52=3,6,IF(N52=4,5,IF(N52=5,4,IF(N52=6,3,IF(N52=7,2,IF(N52=8,1,0))))))))</f>
        <v>0</v>
      </c>
      <c r="BA52">
        <f t="shared" ref="BA52:BA53" si="114">IF(O52=1,8,IF(O52=2,7,IF(O52=3,6,IF(O52=4,5,IF(O52=5,4,IF(O52=6,3,IF(O52=7,2,IF(O52=8,1,0))))))))</f>
        <v>0</v>
      </c>
      <c r="BB52">
        <f t="shared" ref="BB52:BB53" si="115">IF(P52=1,8,IF(P52=2,7,IF(P52=3,6,IF(P52=4,5,IF(P52=5,4,IF(P52=6,3,IF(P52=7,2,IF(P52=8,1,0))))))))</f>
        <v>0</v>
      </c>
      <c r="BE52">
        <f t="shared" ref="BE52:BF53" si="116">IF(S52=1,8,IF(S52=2,7,IF(S52=3,6,IF(S52=4,5,IF(S52=5,4,IF(S52=6,3,IF(S52=7,2,IF(S52=8,1,0))))))))</f>
        <v>0</v>
      </c>
      <c r="BF52">
        <f t="shared" si="116"/>
        <v>0</v>
      </c>
      <c r="BG52">
        <f t="shared" ref="BG52:BG53" si="117">IF(U52=1,8,IF(U52=2,7,IF(U52=3,6,IF(U52=4,5,IF(U52=5,4,IF(U52=6,3,IF(U52=7,2,IF(U52=8,1,0))))))))</f>
        <v>0</v>
      </c>
      <c r="BH52">
        <f t="shared" ref="BH52:BH53" si="118">IF(V52=1,8,IF(V52=2,7,IF(V52=3,6,IF(V52=4,5,IF(V52=5,4,IF(V52=6,3,IF(V52=7,2,IF(V52=8,1,0))))))))</f>
        <v>0</v>
      </c>
      <c r="BI52">
        <f t="shared" ref="BI52:BI53" si="119">IF(W52=1,8,IF(W52=2,7,IF(W52=3,6,IF(W52=4,5,IF(W52=5,4,IF(W52=6,3,IF(W52=7,2,IF(W52=8,1,0))))))))</f>
        <v>0</v>
      </c>
      <c r="BJ52">
        <f t="shared" ref="BJ52:BJ53" si="120">IF(X52=1,8,IF(X52=2,7,IF(X52=3,6,IF(X52=4,5,IF(X52=5,4,IF(X52=6,3,IF(X52=7,2,IF(X52=8,1,0))))))))</f>
        <v>0</v>
      </c>
      <c r="BK52">
        <f t="shared" ref="BK52:BK53" si="121">IF(Y52=1,8,IF(Y52=2,7,IF(Y52=3,6,IF(Y52=4,5,IF(Y52=5,4,IF(Y52=6,3,IF(Y52=7,2,IF(Y52=8,1,0))))))))</f>
        <v>0</v>
      </c>
      <c r="BN52">
        <f t="shared" ref="BN52:BO53" si="122">IF(AB52=1,8,IF(AB52=2,7,IF(AB52=3,6,IF(AB52=4,5,IF(AB52=5,4,IF(AB52=6,3,IF(AB52=7,2,IF(AB52=8,1,0))))))))</f>
        <v>0</v>
      </c>
      <c r="BO52">
        <f t="shared" si="122"/>
        <v>0</v>
      </c>
      <c r="BP52">
        <f t="shared" ref="BP52:BP53" si="123">IF(AD52=1,8,IF(AD52=2,7,IF(AD52=3,6,IF(AD52=4,5,IF(AD52=5,4,IF(AD52=6,3,IF(AD52=7,2,IF(AD52=8,1,0))))))))</f>
        <v>0</v>
      </c>
      <c r="BQ52">
        <f t="shared" ref="BQ52:BQ53" si="124">IF(AE52=1,8,IF(AE52=2,7,IF(AE52=3,6,IF(AE52=4,5,IF(AE52=5,4,IF(AE52=6,3,IF(AE52=7,2,IF(AE52=8,1,0))))))))</f>
        <v>0</v>
      </c>
      <c r="BR52">
        <f t="shared" ref="BR52:BR53" si="125">IF(AF52=1,8,IF(AF52=2,7,IF(AF52=3,6,IF(AF52=4,5,IF(AF52=5,4,IF(AF52=6,3,IF(AF52=7,2,IF(AF52=8,1,0))))))))</f>
        <v>0</v>
      </c>
      <c r="BS52">
        <f t="shared" ref="BS52:BS53" si="126">IF(AG52=1,8,IF(AG52=2,7,IF(AG52=3,6,IF(AG52=4,5,IF(AG52=5,4,IF(AG52=6,3,IF(AG52=7,2,IF(AG52=8,1,0))))))))</f>
        <v>0</v>
      </c>
      <c r="BT52">
        <f t="shared" ref="BT52:BT53" si="127">IF(AH52=1,8,IF(AH52=2,7,IF(AH52=3,6,IF(AH52=4,5,IF(AH52=5,4,IF(AH52=6,3,IF(AH52=7,2,IF(AH52=8,1,0))))))))</f>
        <v>0</v>
      </c>
      <c r="BW52">
        <f t="shared" ref="BW52:BX53" si="128">IF(AK52=1,8,IF(AK52=2,7,IF(AK52=3,6,IF(AK52=4,5,IF(AK52=5,4,IF(AK52=6,3,IF(AK52=7,2,IF(AK52=8,1,0))))))))</f>
        <v>0</v>
      </c>
      <c r="BX52">
        <f t="shared" si="128"/>
        <v>0</v>
      </c>
      <c r="BY52">
        <f t="shared" ref="BY52:BY53" si="129">IF(AM52=1,8,IF(AM52=2,7,IF(AM52=3,6,IF(AM52=4,5,IF(AM52=5,4,IF(AM52=6,3,IF(AM52=7,2,IF(AM52=8,1,0))))))))</f>
        <v>0</v>
      </c>
      <c r="BZ52">
        <f t="shared" ref="BZ52:BZ53" si="130">IF(AN52=1,8,IF(AN52=2,7,IF(AN52=3,6,IF(AN52=4,5,IF(AN52=5,4,IF(AN52=6,3,IF(AN52=7,2,IF(AN52=8,1,0))))))))</f>
        <v>0</v>
      </c>
      <c r="CA52">
        <f t="shared" ref="CA52:CA53" si="131">IF(AO52=1,8,IF(AO52=2,7,IF(AO52=3,6,IF(AO52=4,5,IF(AO52=5,4,IF(AO52=6,3,IF(AO52=7,2,IF(AO52=8,1,0))))))))</f>
        <v>0</v>
      </c>
      <c r="CB52">
        <f t="shared" ref="CB52:CB53" si="132">IF(AP52=1,8,IF(AP52=2,7,IF(AP52=3,6,IF(AP52=4,5,IF(AP52=5,4,IF(AP52=6,3,IF(AP52=7,2,IF(AP52=8,1,0))))))))</f>
        <v>0</v>
      </c>
      <c r="CC52">
        <f t="shared" ref="CC52:CC53" si="133">IF(AQ52=1,8,IF(AQ52=2,7,IF(AQ52=3,6,IF(AQ52=4,5,IF(AQ52=5,4,IF(AQ52=6,3,IF(AQ52=7,2,IF(AQ52=8,1,0))))))))</f>
        <v>0</v>
      </c>
      <c r="CG52" s="333"/>
    </row>
    <row r="53" spans="8:85" x14ac:dyDescent="0.3">
      <c r="H53" s="764"/>
      <c r="I53" s="189" t="s">
        <v>54</v>
      </c>
      <c r="J53" s="114"/>
      <c r="K53" s="230"/>
      <c r="L53" s="230"/>
      <c r="M53" s="115"/>
      <c r="N53" s="116"/>
      <c r="O53" s="116"/>
      <c r="P53" s="116"/>
      <c r="Q53" s="195" t="str">
        <f t="shared" si="23"/>
        <v/>
      </c>
      <c r="R53" s="312"/>
      <c r="S53" s="302"/>
      <c r="T53" s="117"/>
      <c r="U53" s="117"/>
      <c r="V53" s="118"/>
      <c r="W53" s="143"/>
      <c r="X53" s="143"/>
      <c r="Y53" s="143"/>
      <c r="Z53" s="153" t="str">
        <f t="shared" si="24"/>
        <v/>
      </c>
      <c r="AA53" s="119"/>
      <c r="AB53" s="319"/>
      <c r="AC53" s="223"/>
      <c r="AD53" s="223"/>
      <c r="AE53" s="120"/>
      <c r="AF53" s="121"/>
      <c r="AG53" s="121"/>
      <c r="AH53" s="121"/>
      <c r="AI53" s="160" t="str">
        <f t="shared" si="25"/>
        <v/>
      </c>
      <c r="AJ53" s="122"/>
      <c r="AK53" s="761"/>
      <c r="AL53" s="727"/>
      <c r="AM53" s="727"/>
      <c r="AN53" s="728"/>
      <c r="AO53" s="729"/>
      <c r="AP53" s="730"/>
      <c r="AQ53" s="730"/>
      <c r="AR53" s="713">
        <f t="shared" ref="AR53" si="134">(BX53*1)+(BY53*0.95)+(BZ53*0.8)+(CA53*0.5)+(CB53*0.4)+(CC53*0.3)</f>
        <v>0</v>
      </c>
      <c r="AS53" s="715"/>
      <c r="AV53">
        <f t="shared" si="110"/>
        <v>0</v>
      </c>
      <c r="AW53">
        <f t="shared" si="110"/>
        <v>0</v>
      </c>
      <c r="AX53">
        <f t="shared" si="111"/>
        <v>0</v>
      </c>
      <c r="AY53">
        <f t="shared" si="112"/>
        <v>0</v>
      </c>
      <c r="AZ53">
        <f t="shared" si="113"/>
        <v>0</v>
      </c>
      <c r="BA53">
        <f t="shared" si="114"/>
        <v>0</v>
      </c>
      <c r="BB53">
        <f t="shared" si="115"/>
        <v>0</v>
      </c>
      <c r="BE53">
        <f t="shared" si="116"/>
        <v>0</v>
      </c>
      <c r="BF53">
        <f t="shared" si="116"/>
        <v>0</v>
      </c>
      <c r="BG53">
        <f t="shared" si="117"/>
        <v>0</v>
      </c>
      <c r="BH53">
        <f t="shared" si="118"/>
        <v>0</v>
      </c>
      <c r="BI53">
        <f t="shared" si="119"/>
        <v>0</v>
      </c>
      <c r="BJ53">
        <f t="shared" si="120"/>
        <v>0</v>
      </c>
      <c r="BK53">
        <f t="shared" si="121"/>
        <v>0</v>
      </c>
      <c r="BN53">
        <f t="shared" si="122"/>
        <v>0</v>
      </c>
      <c r="BO53">
        <f t="shared" si="122"/>
        <v>0</v>
      </c>
      <c r="BP53">
        <f t="shared" si="123"/>
        <v>0</v>
      </c>
      <c r="BQ53">
        <f t="shared" si="124"/>
        <v>0</v>
      </c>
      <c r="BR53">
        <f t="shared" si="125"/>
        <v>0</v>
      </c>
      <c r="BS53">
        <f t="shared" si="126"/>
        <v>0</v>
      </c>
      <c r="BT53">
        <f t="shared" si="127"/>
        <v>0</v>
      </c>
      <c r="BW53">
        <f t="shared" si="128"/>
        <v>0</v>
      </c>
      <c r="BX53">
        <f t="shared" si="128"/>
        <v>0</v>
      </c>
      <c r="BY53">
        <f t="shared" si="129"/>
        <v>0</v>
      </c>
      <c r="BZ53">
        <f t="shared" si="130"/>
        <v>0</v>
      </c>
      <c r="CA53">
        <f t="shared" si="131"/>
        <v>0</v>
      </c>
      <c r="CB53">
        <f t="shared" si="132"/>
        <v>0</v>
      </c>
      <c r="CC53">
        <f t="shared" si="133"/>
        <v>0</v>
      </c>
      <c r="CG53" s="333"/>
    </row>
    <row r="54" spans="8:85" x14ac:dyDescent="0.3">
      <c r="H54" s="762" t="s">
        <v>11</v>
      </c>
      <c r="I54" s="188" t="s">
        <v>39</v>
      </c>
      <c r="J54" s="105"/>
      <c r="K54" s="229"/>
      <c r="L54" s="229"/>
      <c r="M54" s="106"/>
      <c r="N54" s="107"/>
      <c r="O54" s="107"/>
      <c r="P54" s="107"/>
      <c r="Q54" s="194" t="str">
        <f t="shared" si="23"/>
        <v/>
      </c>
      <c r="R54" s="307">
        <v>23</v>
      </c>
      <c r="S54" s="301"/>
      <c r="T54" s="108"/>
      <c r="U54" s="108"/>
      <c r="V54" s="109"/>
      <c r="W54" s="142"/>
      <c r="X54" s="142"/>
      <c r="Y54" s="142"/>
      <c r="Z54" s="152" t="str">
        <f t="shared" si="24"/>
        <v/>
      </c>
      <c r="AA54" s="199">
        <v>27</v>
      </c>
      <c r="AB54" s="318"/>
      <c r="AC54" s="222"/>
      <c r="AD54" s="222"/>
      <c r="AE54" s="111"/>
      <c r="AF54" s="112"/>
      <c r="AG54" s="112"/>
      <c r="AH54" s="112"/>
      <c r="AI54" s="159" t="str">
        <f t="shared" si="25"/>
        <v/>
      </c>
      <c r="AJ54" s="113"/>
      <c r="AK54" s="767"/>
      <c r="AL54" s="716"/>
      <c r="AM54" s="716"/>
      <c r="AN54" s="718">
        <v>7</v>
      </c>
      <c r="AO54" s="720"/>
      <c r="AP54" s="722"/>
      <c r="AQ54" s="722"/>
      <c r="AR54" s="712">
        <f t="shared" ref="AR54" si="135">IF(SUM(BW54:CC54)=0,"",(BW54*1)+(BX54*0.8)+(BY54*0.7)+(BZ54*0.6)+(CA54*0.3)+(CB54*0.2)+(CC54*0.1))</f>
        <v>1.2</v>
      </c>
      <c r="AS54" s="714">
        <v>10</v>
      </c>
      <c r="AV54">
        <f t="shared" ref="AV54:BB61" si="136">IF(J54=1,8,IF(J54=2,7,IF(J54=3,6,IF(J54=4,5,IF(J54=5,4,IF(J54=6,3,IF(J54=7,2,IF(J54=8,1,0))))))))</f>
        <v>0</v>
      </c>
      <c r="AW54">
        <f t="shared" si="136"/>
        <v>0</v>
      </c>
      <c r="AX54">
        <f t="shared" si="136"/>
        <v>0</v>
      </c>
      <c r="AY54">
        <f t="shared" si="136"/>
        <v>0</v>
      </c>
      <c r="AZ54">
        <f t="shared" si="136"/>
        <v>0</v>
      </c>
      <c r="BA54">
        <f t="shared" si="136"/>
        <v>0</v>
      </c>
      <c r="BB54">
        <f t="shared" si="136"/>
        <v>0</v>
      </c>
      <c r="BE54">
        <f t="shared" ref="BE54:BK61" si="137">IF(S54=1,8,IF(S54=2,7,IF(S54=3,6,IF(S54=4,5,IF(S54=5,4,IF(S54=6,3,IF(S54=7,2,IF(S54=8,1,0))))))))</f>
        <v>0</v>
      </c>
      <c r="BF54">
        <f t="shared" si="137"/>
        <v>0</v>
      </c>
      <c r="BG54">
        <f t="shared" si="137"/>
        <v>0</v>
      </c>
      <c r="BH54">
        <f t="shared" si="137"/>
        <v>0</v>
      </c>
      <c r="BI54">
        <f t="shared" si="137"/>
        <v>0</v>
      </c>
      <c r="BJ54">
        <f t="shared" si="137"/>
        <v>0</v>
      </c>
      <c r="BK54">
        <f t="shared" si="137"/>
        <v>0</v>
      </c>
      <c r="BN54">
        <f t="shared" ref="BN54:BT61" si="138">IF(AB54=1,8,IF(AB54=2,7,IF(AB54=3,6,IF(AB54=4,5,IF(AB54=5,4,IF(AB54=6,3,IF(AB54=7,2,IF(AB54=8,1,0))))))))</f>
        <v>0</v>
      </c>
      <c r="BO54">
        <f t="shared" si="138"/>
        <v>0</v>
      </c>
      <c r="BP54">
        <f t="shared" si="138"/>
        <v>0</v>
      </c>
      <c r="BQ54">
        <f t="shared" si="138"/>
        <v>0</v>
      </c>
      <c r="BR54">
        <f t="shared" si="138"/>
        <v>0</v>
      </c>
      <c r="BS54">
        <f t="shared" si="138"/>
        <v>0</v>
      </c>
      <c r="BT54">
        <f t="shared" si="138"/>
        <v>0</v>
      </c>
      <c r="BW54">
        <f t="shared" ref="BW54:CC61" si="139">IF(AK54=1,8,IF(AK54=2,7,IF(AK54=3,6,IF(AK54=4,5,IF(AK54=5,4,IF(AK54=6,3,IF(AK54=7,2,IF(AK54=8,1,0))))))))</f>
        <v>0</v>
      </c>
      <c r="BX54">
        <f t="shared" si="139"/>
        <v>0</v>
      </c>
      <c r="BY54">
        <f t="shared" si="139"/>
        <v>0</v>
      </c>
      <c r="BZ54">
        <f t="shared" si="139"/>
        <v>2</v>
      </c>
      <c r="CA54">
        <f t="shared" si="139"/>
        <v>0</v>
      </c>
      <c r="CB54">
        <f t="shared" si="139"/>
        <v>0</v>
      </c>
      <c r="CC54">
        <f t="shared" si="139"/>
        <v>0</v>
      </c>
      <c r="CG54" s="333"/>
    </row>
    <row r="55" spans="8:85" x14ac:dyDescent="0.3">
      <c r="H55" s="764"/>
      <c r="I55" s="189" t="s">
        <v>54</v>
      </c>
      <c r="J55" s="114"/>
      <c r="K55" s="230"/>
      <c r="L55" s="230"/>
      <c r="M55" s="115"/>
      <c r="N55" s="116"/>
      <c r="O55" s="116"/>
      <c r="P55" s="116"/>
      <c r="Q55" s="195" t="str">
        <f t="shared" si="23"/>
        <v/>
      </c>
      <c r="R55" s="308">
        <v>29</v>
      </c>
      <c r="S55" s="302"/>
      <c r="T55" s="117"/>
      <c r="U55" s="117"/>
      <c r="V55" s="118"/>
      <c r="W55" s="143"/>
      <c r="X55" s="143"/>
      <c r="Y55" s="143"/>
      <c r="Z55" s="153" t="str">
        <f t="shared" si="24"/>
        <v/>
      </c>
      <c r="AA55" s="200">
        <v>24</v>
      </c>
      <c r="AB55" s="319"/>
      <c r="AC55" s="223"/>
      <c r="AD55" s="223"/>
      <c r="AE55" s="120"/>
      <c r="AF55" s="121"/>
      <c r="AG55" s="121"/>
      <c r="AH55" s="121"/>
      <c r="AI55" s="160" t="str">
        <f t="shared" si="25"/>
        <v/>
      </c>
      <c r="AJ55" s="122"/>
      <c r="AK55" s="761"/>
      <c r="AL55" s="727"/>
      <c r="AM55" s="727"/>
      <c r="AN55" s="728"/>
      <c r="AO55" s="729"/>
      <c r="AP55" s="730"/>
      <c r="AQ55" s="730"/>
      <c r="AR55" s="713">
        <f t="shared" ref="AR55" si="140">(BX55*1)+(BY55*0.95)+(BZ55*0.8)+(CA55*0.5)+(CB55*0.4)+(CC55*0.3)</f>
        <v>0</v>
      </c>
      <c r="AS55" s="715"/>
      <c r="AV55">
        <f t="shared" si="136"/>
        <v>0</v>
      </c>
      <c r="AW55">
        <f t="shared" si="136"/>
        <v>0</v>
      </c>
      <c r="AX55">
        <f t="shared" si="136"/>
        <v>0</v>
      </c>
      <c r="AY55">
        <f t="shared" si="136"/>
        <v>0</v>
      </c>
      <c r="AZ55">
        <f t="shared" si="136"/>
        <v>0</v>
      </c>
      <c r="BA55">
        <f t="shared" si="136"/>
        <v>0</v>
      </c>
      <c r="BB55">
        <f t="shared" si="136"/>
        <v>0</v>
      </c>
      <c r="BE55">
        <f t="shared" si="137"/>
        <v>0</v>
      </c>
      <c r="BF55">
        <f t="shared" si="137"/>
        <v>0</v>
      </c>
      <c r="BG55">
        <f t="shared" si="137"/>
        <v>0</v>
      </c>
      <c r="BH55">
        <f t="shared" si="137"/>
        <v>0</v>
      </c>
      <c r="BI55">
        <f t="shared" si="137"/>
        <v>0</v>
      </c>
      <c r="BJ55">
        <f t="shared" si="137"/>
        <v>0</v>
      </c>
      <c r="BK55">
        <f t="shared" si="137"/>
        <v>0</v>
      </c>
      <c r="BN55">
        <f t="shared" si="138"/>
        <v>0</v>
      </c>
      <c r="BO55">
        <f t="shared" si="138"/>
        <v>0</v>
      </c>
      <c r="BP55">
        <f t="shared" si="138"/>
        <v>0</v>
      </c>
      <c r="BQ55">
        <f t="shared" si="138"/>
        <v>0</v>
      </c>
      <c r="BR55">
        <f t="shared" si="138"/>
        <v>0</v>
      </c>
      <c r="BS55">
        <f t="shared" si="138"/>
        <v>0</v>
      </c>
      <c r="BT55">
        <f t="shared" si="138"/>
        <v>0</v>
      </c>
      <c r="BW55">
        <f t="shared" si="139"/>
        <v>0</v>
      </c>
      <c r="BX55">
        <f t="shared" si="139"/>
        <v>0</v>
      </c>
      <c r="BY55">
        <f t="shared" si="139"/>
        <v>0</v>
      </c>
      <c r="BZ55">
        <f t="shared" si="139"/>
        <v>0</v>
      </c>
      <c r="CA55">
        <f t="shared" si="139"/>
        <v>0</v>
      </c>
      <c r="CB55">
        <f t="shared" si="139"/>
        <v>0</v>
      </c>
      <c r="CC55">
        <f t="shared" si="139"/>
        <v>0</v>
      </c>
      <c r="CG55" s="333"/>
    </row>
    <row r="56" spans="8:85" x14ac:dyDescent="0.3">
      <c r="H56" s="765" t="s">
        <v>12</v>
      </c>
      <c r="I56" s="190" t="s">
        <v>39</v>
      </c>
      <c r="J56" s="123"/>
      <c r="K56" s="231"/>
      <c r="L56" s="231">
        <v>4</v>
      </c>
      <c r="M56" s="124"/>
      <c r="N56" s="125"/>
      <c r="O56" s="125">
        <v>5</v>
      </c>
      <c r="P56" s="125"/>
      <c r="Q56" s="334">
        <f t="shared" si="23"/>
        <v>4.3</v>
      </c>
      <c r="R56" s="332"/>
      <c r="S56" s="303"/>
      <c r="T56" s="126">
        <v>7</v>
      </c>
      <c r="U56" s="126"/>
      <c r="V56" s="127"/>
      <c r="W56" s="144"/>
      <c r="X56" s="144">
        <v>5</v>
      </c>
      <c r="Y56" s="144"/>
      <c r="Z56" s="154">
        <f t="shared" si="24"/>
        <v>2.4000000000000004</v>
      </c>
      <c r="AA56" s="201">
        <v>12</v>
      </c>
      <c r="AB56" s="320">
        <v>5</v>
      </c>
      <c r="AC56" s="224">
        <v>8</v>
      </c>
      <c r="AD56" s="224">
        <v>5</v>
      </c>
      <c r="AE56" s="128">
        <v>7</v>
      </c>
      <c r="AF56" s="129"/>
      <c r="AG56" s="129"/>
      <c r="AH56" s="129"/>
      <c r="AI56" s="161">
        <f t="shared" si="25"/>
        <v>8.7999999999999989</v>
      </c>
      <c r="AJ56" s="205">
        <v>6</v>
      </c>
      <c r="AK56" s="767">
        <v>7</v>
      </c>
      <c r="AL56" s="731">
        <v>8</v>
      </c>
      <c r="AM56" s="731">
        <v>7</v>
      </c>
      <c r="AN56" s="733">
        <v>5</v>
      </c>
      <c r="AO56" s="735">
        <v>4</v>
      </c>
      <c r="AP56" s="722">
        <v>4</v>
      </c>
      <c r="AQ56" s="722">
        <v>5</v>
      </c>
      <c r="AR56" s="737">
        <f t="shared" ref="AR56" si="141">IF(SUM(BW56:CC56)=0,"",(BW56*1)+(BX56*0.8)+(BY56*0.7)+(BZ56*0.6)+(CA56*0.3)+(CB56*0.2)+(CC56*0.1))</f>
        <v>9.5</v>
      </c>
      <c r="AS56" s="739"/>
      <c r="AV56">
        <f t="shared" si="136"/>
        <v>0</v>
      </c>
      <c r="AW56">
        <f t="shared" si="136"/>
        <v>0</v>
      </c>
      <c r="AX56">
        <f t="shared" si="136"/>
        <v>5</v>
      </c>
      <c r="AY56">
        <f t="shared" si="136"/>
        <v>0</v>
      </c>
      <c r="AZ56">
        <f t="shared" si="136"/>
        <v>0</v>
      </c>
      <c r="BA56">
        <f t="shared" si="136"/>
        <v>4</v>
      </c>
      <c r="BB56">
        <f t="shared" si="136"/>
        <v>0</v>
      </c>
      <c r="BE56">
        <f t="shared" si="137"/>
        <v>0</v>
      </c>
      <c r="BF56">
        <f t="shared" si="137"/>
        <v>2</v>
      </c>
      <c r="BG56">
        <f t="shared" si="137"/>
        <v>0</v>
      </c>
      <c r="BH56">
        <f t="shared" si="137"/>
        <v>0</v>
      </c>
      <c r="BI56">
        <f t="shared" si="137"/>
        <v>0</v>
      </c>
      <c r="BJ56">
        <f t="shared" si="137"/>
        <v>4</v>
      </c>
      <c r="BK56">
        <f t="shared" si="137"/>
        <v>0</v>
      </c>
      <c r="BN56">
        <f t="shared" si="138"/>
        <v>4</v>
      </c>
      <c r="BO56">
        <f t="shared" si="138"/>
        <v>1</v>
      </c>
      <c r="BP56">
        <f t="shared" si="138"/>
        <v>4</v>
      </c>
      <c r="BQ56">
        <f t="shared" si="138"/>
        <v>2</v>
      </c>
      <c r="BR56">
        <f t="shared" si="138"/>
        <v>0</v>
      </c>
      <c r="BS56">
        <f t="shared" si="138"/>
        <v>0</v>
      </c>
      <c r="BT56">
        <f t="shared" si="138"/>
        <v>0</v>
      </c>
      <c r="BW56">
        <f t="shared" si="139"/>
        <v>2</v>
      </c>
      <c r="BX56">
        <f t="shared" si="139"/>
        <v>1</v>
      </c>
      <c r="BY56">
        <f t="shared" si="139"/>
        <v>2</v>
      </c>
      <c r="BZ56">
        <f t="shared" si="139"/>
        <v>4</v>
      </c>
      <c r="CA56">
        <f t="shared" si="139"/>
        <v>5</v>
      </c>
      <c r="CB56">
        <f t="shared" si="139"/>
        <v>5</v>
      </c>
      <c r="CC56">
        <f t="shared" si="139"/>
        <v>4</v>
      </c>
      <c r="CG56" s="333"/>
    </row>
    <row r="57" spans="8:85" x14ac:dyDescent="0.3">
      <c r="H57" s="766"/>
      <c r="I57" s="187" t="s">
        <v>54</v>
      </c>
      <c r="J57" s="97"/>
      <c r="K57" s="228"/>
      <c r="L57" s="228"/>
      <c r="M57" s="98"/>
      <c r="N57" s="99"/>
      <c r="O57" s="99"/>
      <c r="P57" s="99"/>
      <c r="Q57" s="193" t="str">
        <f t="shared" si="23"/>
        <v/>
      </c>
      <c r="R57" s="313"/>
      <c r="S57" s="300"/>
      <c r="T57" s="100"/>
      <c r="U57" s="100"/>
      <c r="V57" s="101"/>
      <c r="W57" s="141"/>
      <c r="X57" s="141"/>
      <c r="Y57" s="141"/>
      <c r="Z57" s="151" t="str">
        <f t="shared" si="24"/>
        <v/>
      </c>
      <c r="AA57" s="198">
        <v>26</v>
      </c>
      <c r="AB57" s="317"/>
      <c r="AC57" s="221"/>
      <c r="AD57" s="221"/>
      <c r="AE57" s="102"/>
      <c r="AF57" s="103"/>
      <c r="AG57" s="103"/>
      <c r="AH57" s="103"/>
      <c r="AI57" s="158" t="str">
        <f t="shared" si="25"/>
        <v/>
      </c>
      <c r="AJ57" s="104"/>
      <c r="AK57" s="761"/>
      <c r="AL57" s="732"/>
      <c r="AM57" s="732"/>
      <c r="AN57" s="734"/>
      <c r="AO57" s="736"/>
      <c r="AP57" s="730"/>
      <c r="AQ57" s="730"/>
      <c r="AR57" s="738">
        <f t="shared" ref="AR57" si="142">(BX57*1)+(BY57*0.95)+(BZ57*0.8)+(CA57*0.5)+(CB57*0.4)+(CC57*0.3)</f>
        <v>0</v>
      </c>
      <c r="AS57" s="740"/>
      <c r="AV57">
        <f t="shared" si="136"/>
        <v>0</v>
      </c>
      <c r="AW57">
        <f t="shared" si="136"/>
        <v>0</v>
      </c>
      <c r="AX57">
        <f t="shared" si="136"/>
        <v>0</v>
      </c>
      <c r="AY57">
        <f t="shared" si="136"/>
        <v>0</v>
      </c>
      <c r="AZ57">
        <f t="shared" si="136"/>
        <v>0</v>
      </c>
      <c r="BA57">
        <f t="shared" si="136"/>
        <v>0</v>
      </c>
      <c r="BB57">
        <f t="shared" si="136"/>
        <v>0</v>
      </c>
      <c r="BE57">
        <f t="shared" si="137"/>
        <v>0</v>
      </c>
      <c r="BF57">
        <f t="shared" si="137"/>
        <v>0</v>
      </c>
      <c r="BG57">
        <f t="shared" si="137"/>
        <v>0</v>
      </c>
      <c r="BH57">
        <f t="shared" si="137"/>
        <v>0</v>
      </c>
      <c r="BI57">
        <f t="shared" si="137"/>
        <v>0</v>
      </c>
      <c r="BJ57">
        <f t="shared" si="137"/>
        <v>0</v>
      </c>
      <c r="BK57">
        <f t="shared" si="137"/>
        <v>0</v>
      </c>
      <c r="BN57">
        <f t="shared" si="138"/>
        <v>0</v>
      </c>
      <c r="BO57">
        <f t="shared" si="138"/>
        <v>0</v>
      </c>
      <c r="BP57">
        <f t="shared" si="138"/>
        <v>0</v>
      </c>
      <c r="BQ57">
        <f t="shared" si="138"/>
        <v>0</v>
      </c>
      <c r="BR57">
        <f t="shared" si="138"/>
        <v>0</v>
      </c>
      <c r="BS57">
        <f t="shared" si="138"/>
        <v>0</v>
      </c>
      <c r="BT57">
        <f t="shared" si="138"/>
        <v>0</v>
      </c>
      <c r="BW57">
        <f t="shared" si="139"/>
        <v>0</v>
      </c>
      <c r="BX57">
        <f t="shared" si="139"/>
        <v>0</v>
      </c>
      <c r="BY57">
        <f t="shared" si="139"/>
        <v>0</v>
      </c>
      <c r="BZ57">
        <f t="shared" si="139"/>
        <v>0</v>
      </c>
      <c r="CA57">
        <f t="shared" si="139"/>
        <v>0</v>
      </c>
      <c r="CB57">
        <f t="shared" si="139"/>
        <v>0</v>
      </c>
      <c r="CC57">
        <f t="shared" si="139"/>
        <v>0</v>
      </c>
      <c r="CG57" s="333"/>
    </row>
    <row r="58" spans="8:85" x14ac:dyDescent="0.3">
      <c r="H58" s="762" t="s">
        <v>13</v>
      </c>
      <c r="I58" s="188" t="s">
        <v>39</v>
      </c>
      <c r="J58" s="105">
        <v>4</v>
      </c>
      <c r="K58" s="229"/>
      <c r="L58" s="229"/>
      <c r="M58" s="106"/>
      <c r="N58" s="107">
        <v>1</v>
      </c>
      <c r="O58" s="107"/>
      <c r="P58" s="107">
        <v>2</v>
      </c>
      <c r="Q58" s="194">
        <f t="shared" si="23"/>
        <v>8.1</v>
      </c>
      <c r="R58" s="307">
        <v>6</v>
      </c>
      <c r="S58" s="301">
        <v>5</v>
      </c>
      <c r="T58" s="108">
        <v>5</v>
      </c>
      <c r="U58" s="108"/>
      <c r="V58" s="109"/>
      <c r="W58" s="142"/>
      <c r="X58" s="142">
        <v>2</v>
      </c>
      <c r="Y58" s="142"/>
      <c r="Z58" s="152">
        <f t="shared" si="24"/>
        <v>8.6</v>
      </c>
      <c r="AA58" s="199">
        <v>8</v>
      </c>
      <c r="AB58" s="318">
        <v>4</v>
      </c>
      <c r="AC58" s="222"/>
      <c r="AD58" s="222"/>
      <c r="AE58" s="111"/>
      <c r="AF58" s="112">
        <v>7</v>
      </c>
      <c r="AG58" s="112"/>
      <c r="AH58" s="112">
        <v>4</v>
      </c>
      <c r="AI58" s="159">
        <f t="shared" si="25"/>
        <v>6.1</v>
      </c>
      <c r="AJ58" s="492">
        <v>8</v>
      </c>
      <c r="AK58" s="767">
        <v>8</v>
      </c>
      <c r="AL58" s="716"/>
      <c r="AM58" s="716"/>
      <c r="AN58" s="718"/>
      <c r="AO58" s="720"/>
      <c r="AP58" s="722"/>
      <c r="AQ58" s="722"/>
      <c r="AR58" s="712">
        <f t="shared" ref="AR58" si="143">IF(SUM(BW58:CC58)=0,"",(BW58*1)+(BX58*0.8)+(BY58*0.7)+(BZ58*0.6)+(CA58*0.3)+(CB58*0.2)+(CC58*0.1))</f>
        <v>1</v>
      </c>
      <c r="AS58" s="714">
        <v>11</v>
      </c>
      <c r="AV58">
        <f t="shared" si="136"/>
        <v>5</v>
      </c>
      <c r="AW58">
        <f t="shared" si="136"/>
        <v>0</v>
      </c>
      <c r="AX58">
        <f t="shared" si="136"/>
        <v>0</v>
      </c>
      <c r="AY58">
        <f t="shared" si="136"/>
        <v>0</v>
      </c>
      <c r="AZ58">
        <f t="shared" si="136"/>
        <v>8</v>
      </c>
      <c r="BA58">
        <f t="shared" si="136"/>
        <v>0</v>
      </c>
      <c r="BB58">
        <f t="shared" si="136"/>
        <v>7</v>
      </c>
      <c r="BE58">
        <f t="shared" si="137"/>
        <v>4</v>
      </c>
      <c r="BF58">
        <f t="shared" si="137"/>
        <v>4</v>
      </c>
      <c r="BG58">
        <f t="shared" si="137"/>
        <v>0</v>
      </c>
      <c r="BH58">
        <f t="shared" si="137"/>
        <v>0</v>
      </c>
      <c r="BI58">
        <f t="shared" si="137"/>
        <v>0</v>
      </c>
      <c r="BJ58">
        <f t="shared" si="137"/>
        <v>7</v>
      </c>
      <c r="BK58">
        <f t="shared" si="137"/>
        <v>0</v>
      </c>
      <c r="BN58">
        <f t="shared" si="138"/>
        <v>5</v>
      </c>
      <c r="BO58">
        <f t="shared" si="138"/>
        <v>0</v>
      </c>
      <c r="BP58">
        <f t="shared" si="138"/>
        <v>0</v>
      </c>
      <c r="BQ58">
        <f t="shared" si="138"/>
        <v>0</v>
      </c>
      <c r="BR58">
        <f t="shared" si="138"/>
        <v>2</v>
      </c>
      <c r="BS58">
        <f t="shared" si="138"/>
        <v>0</v>
      </c>
      <c r="BT58">
        <f t="shared" si="138"/>
        <v>5</v>
      </c>
      <c r="BW58">
        <f t="shared" si="139"/>
        <v>1</v>
      </c>
      <c r="BX58">
        <f t="shared" si="139"/>
        <v>0</v>
      </c>
      <c r="BY58">
        <f t="shared" si="139"/>
        <v>0</v>
      </c>
      <c r="BZ58">
        <f t="shared" si="139"/>
        <v>0</v>
      </c>
      <c r="CA58">
        <f t="shared" si="139"/>
        <v>0</v>
      </c>
      <c r="CB58">
        <f t="shared" si="139"/>
        <v>0</v>
      </c>
      <c r="CC58">
        <f t="shared" si="139"/>
        <v>0</v>
      </c>
      <c r="CG58" s="333"/>
    </row>
    <row r="59" spans="8:85" x14ac:dyDescent="0.3">
      <c r="H59" s="764"/>
      <c r="I59" s="189" t="s">
        <v>54</v>
      </c>
      <c r="J59" s="114">
        <v>6</v>
      </c>
      <c r="K59" s="230"/>
      <c r="L59" s="230"/>
      <c r="M59" s="115"/>
      <c r="N59" s="116">
        <v>6</v>
      </c>
      <c r="O59" s="116"/>
      <c r="P59" s="116">
        <v>8</v>
      </c>
      <c r="Q59" s="195">
        <f t="shared" si="23"/>
        <v>4</v>
      </c>
      <c r="R59" s="339">
        <v>8</v>
      </c>
      <c r="S59" s="302"/>
      <c r="T59" s="117"/>
      <c r="U59" s="117"/>
      <c r="V59" s="118"/>
      <c r="W59" s="143"/>
      <c r="X59" s="143"/>
      <c r="Y59" s="143"/>
      <c r="Z59" s="153" t="str">
        <f t="shared" si="24"/>
        <v/>
      </c>
      <c r="AA59" s="200">
        <v>28</v>
      </c>
      <c r="AB59" s="319"/>
      <c r="AC59" s="223"/>
      <c r="AD59" s="223"/>
      <c r="AE59" s="120"/>
      <c r="AF59" s="121"/>
      <c r="AG59" s="121"/>
      <c r="AH59" s="121"/>
      <c r="AI59" s="160" t="str">
        <f t="shared" si="25"/>
        <v/>
      </c>
      <c r="AJ59" s="204">
        <v>17</v>
      </c>
      <c r="AK59" s="761"/>
      <c r="AL59" s="727"/>
      <c r="AM59" s="727"/>
      <c r="AN59" s="728"/>
      <c r="AO59" s="729"/>
      <c r="AP59" s="730"/>
      <c r="AQ59" s="730"/>
      <c r="AR59" s="713">
        <f t="shared" ref="AR59" si="144">(BX59*1)+(BY59*0.95)+(BZ59*0.8)+(CA59*0.5)+(CB59*0.4)+(CC59*0.3)</f>
        <v>0</v>
      </c>
      <c r="AS59" s="715"/>
      <c r="AV59">
        <f t="shared" si="136"/>
        <v>3</v>
      </c>
      <c r="AW59">
        <f t="shared" si="136"/>
        <v>0</v>
      </c>
      <c r="AX59">
        <f t="shared" si="136"/>
        <v>0</v>
      </c>
      <c r="AY59">
        <f t="shared" si="136"/>
        <v>0</v>
      </c>
      <c r="AZ59">
        <f t="shared" si="136"/>
        <v>3</v>
      </c>
      <c r="BA59">
        <f t="shared" si="136"/>
        <v>0</v>
      </c>
      <c r="BB59">
        <f t="shared" si="136"/>
        <v>1</v>
      </c>
      <c r="BE59">
        <f t="shared" si="137"/>
        <v>0</v>
      </c>
      <c r="BF59">
        <f t="shared" si="137"/>
        <v>0</v>
      </c>
      <c r="BG59">
        <f t="shared" si="137"/>
        <v>0</v>
      </c>
      <c r="BH59">
        <f t="shared" si="137"/>
        <v>0</v>
      </c>
      <c r="BI59">
        <f t="shared" si="137"/>
        <v>0</v>
      </c>
      <c r="BJ59">
        <f t="shared" si="137"/>
        <v>0</v>
      </c>
      <c r="BK59">
        <f t="shared" si="137"/>
        <v>0</v>
      </c>
      <c r="BN59">
        <f t="shared" si="138"/>
        <v>0</v>
      </c>
      <c r="BO59">
        <f t="shared" si="138"/>
        <v>0</v>
      </c>
      <c r="BP59">
        <f t="shared" si="138"/>
        <v>0</v>
      </c>
      <c r="BQ59">
        <f t="shared" si="138"/>
        <v>0</v>
      </c>
      <c r="BR59">
        <f t="shared" si="138"/>
        <v>0</v>
      </c>
      <c r="BS59">
        <f t="shared" si="138"/>
        <v>0</v>
      </c>
      <c r="BT59">
        <f t="shared" si="138"/>
        <v>0</v>
      </c>
      <c r="BW59">
        <f t="shared" si="139"/>
        <v>0</v>
      </c>
      <c r="BX59">
        <f t="shared" si="139"/>
        <v>0</v>
      </c>
      <c r="BY59">
        <f t="shared" si="139"/>
        <v>0</v>
      </c>
      <c r="BZ59">
        <f t="shared" si="139"/>
        <v>0</v>
      </c>
      <c r="CA59">
        <f t="shared" si="139"/>
        <v>0</v>
      </c>
      <c r="CB59">
        <f t="shared" si="139"/>
        <v>0</v>
      </c>
      <c r="CC59">
        <f t="shared" si="139"/>
        <v>0</v>
      </c>
      <c r="CG59" s="333"/>
    </row>
    <row r="60" spans="8:85" x14ac:dyDescent="0.3">
      <c r="H60" s="762" t="s">
        <v>20</v>
      </c>
      <c r="I60" s="188" t="s">
        <v>39</v>
      </c>
      <c r="J60" s="105"/>
      <c r="K60" s="229">
        <v>5</v>
      </c>
      <c r="L60" s="229"/>
      <c r="M60" s="106"/>
      <c r="N60" s="107"/>
      <c r="O60" s="107"/>
      <c r="P60" s="107"/>
      <c r="Q60" s="194">
        <f t="shared" si="23"/>
        <v>3.2</v>
      </c>
      <c r="R60" s="307">
        <v>11</v>
      </c>
      <c r="S60" s="301">
        <v>3</v>
      </c>
      <c r="T60" s="108">
        <v>3</v>
      </c>
      <c r="U60" s="108"/>
      <c r="V60" s="109"/>
      <c r="W60" s="142"/>
      <c r="X60" s="142"/>
      <c r="Y60" s="142"/>
      <c r="Z60" s="152">
        <f t="shared" si="24"/>
        <v>10.8</v>
      </c>
      <c r="AA60" s="199">
        <v>6</v>
      </c>
      <c r="AB60" s="318"/>
      <c r="AC60" s="222"/>
      <c r="AD60" s="222"/>
      <c r="AE60" s="111"/>
      <c r="AF60" s="112"/>
      <c r="AG60" s="112"/>
      <c r="AH60" s="112"/>
      <c r="AI60" s="159" t="str">
        <f t="shared" si="25"/>
        <v/>
      </c>
      <c r="AJ60" s="113"/>
      <c r="AK60" s="767"/>
      <c r="AL60" s="716"/>
      <c r="AM60" s="716"/>
      <c r="AN60" s="718"/>
      <c r="AO60" s="720"/>
      <c r="AP60" s="722"/>
      <c r="AQ60" s="722"/>
      <c r="AR60" s="712" t="str">
        <f t="shared" ref="AR60" si="145">IF(SUM(BW60:CC60)=0,"",(BW60*1)+(BX60*0.8)+(BY60*0.7)+(BZ60*0.6)+(CA60*0.3)+(CB60*0.2)+(CC60*0.1))</f>
        <v/>
      </c>
      <c r="AS60" s="725"/>
      <c r="AV60">
        <f t="shared" si="136"/>
        <v>0</v>
      </c>
      <c r="AW60">
        <f t="shared" si="136"/>
        <v>4</v>
      </c>
      <c r="AX60">
        <f t="shared" si="136"/>
        <v>0</v>
      </c>
      <c r="AY60">
        <f t="shared" si="136"/>
        <v>0</v>
      </c>
      <c r="AZ60">
        <f t="shared" si="136"/>
        <v>0</v>
      </c>
      <c r="BA60">
        <f t="shared" si="136"/>
        <v>0</v>
      </c>
      <c r="BB60">
        <f t="shared" si="136"/>
        <v>0</v>
      </c>
      <c r="BE60">
        <f t="shared" si="137"/>
        <v>6</v>
      </c>
      <c r="BF60">
        <f t="shared" si="137"/>
        <v>6</v>
      </c>
      <c r="BG60">
        <f t="shared" si="137"/>
        <v>0</v>
      </c>
      <c r="BH60">
        <f t="shared" si="137"/>
        <v>0</v>
      </c>
      <c r="BI60">
        <f t="shared" si="137"/>
        <v>0</v>
      </c>
      <c r="BJ60">
        <f t="shared" si="137"/>
        <v>0</v>
      </c>
      <c r="BK60">
        <f t="shared" si="137"/>
        <v>0</v>
      </c>
      <c r="BN60">
        <f t="shared" si="138"/>
        <v>0</v>
      </c>
      <c r="BO60">
        <f t="shared" si="138"/>
        <v>0</v>
      </c>
      <c r="BP60">
        <f t="shared" si="138"/>
        <v>0</v>
      </c>
      <c r="BQ60">
        <f t="shared" si="138"/>
        <v>0</v>
      </c>
      <c r="BR60">
        <f t="shared" si="138"/>
        <v>0</v>
      </c>
      <c r="BS60">
        <f t="shared" si="138"/>
        <v>0</v>
      </c>
      <c r="BT60">
        <f t="shared" si="138"/>
        <v>0</v>
      </c>
      <c r="BW60">
        <f t="shared" si="139"/>
        <v>0</v>
      </c>
      <c r="BX60">
        <f t="shared" si="139"/>
        <v>0</v>
      </c>
      <c r="BY60">
        <f t="shared" si="139"/>
        <v>0</v>
      </c>
      <c r="BZ60">
        <f t="shared" si="139"/>
        <v>0</v>
      </c>
      <c r="CA60">
        <f t="shared" si="139"/>
        <v>0</v>
      </c>
      <c r="CB60">
        <f t="shared" si="139"/>
        <v>0</v>
      </c>
      <c r="CC60">
        <f t="shared" si="139"/>
        <v>0</v>
      </c>
      <c r="CG60" s="333"/>
    </row>
    <row r="61" spans="8:85" ht="15" thickBot="1" x14ac:dyDescent="0.35">
      <c r="H61" s="763"/>
      <c r="I61" s="191" t="s">
        <v>54</v>
      </c>
      <c r="J61" s="130"/>
      <c r="K61" s="232"/>
      <c r="L61" s="232"/>
      <c r="M61" s="131"/>
      <c r="N61" s="132"/>
      <c r="O61" s="132"/>
      <c r="P61" s="132"/>
      <c r="Q61" s="197" t="str">
        <f t="shared" si="23"/>
        <v/>
      </c>
      <c r="R61" s="330">
        <v>24</v>
      </c>
      <c r="S61" s="304">
        <v>8</v>
      </c>
      <c r="T61" s="133"/>
      <c r="U61" s="133"/>
      <c r="V61" s="134"/>
      <c r="W61" s="145"/>
      <c r="X61" s="145"/>
      <c r="Y61" s="145"/>
      <c r="Z61" s="155">
        <f t="shared" si="24"/>
        <v>1</v>
      </c>
      <c r="AA61" s="331">
        <v>17</v>
      </c>
      <c r="AB61" s="321"/>
      <c r="AC61" s="225"/>
      <c r="AD61" s="225"/>
      <c r="AE61" s="135"/>
      <c r="AF61" s="136"/>
      <c r="AG61" s="136"/>
      <c r="AH61" s="136"/>
      <c r="AI61" s="162" t="str">
        <f t="shared" si="25"/>
        <v/>
      </c>
      <c r="AJ61" s="137"/>
      <c r="AK61" s="773"/>
      <c r="AL61" s="717"/>
      <c r="AM61" s="717"/>
      <c r="AN61" s="719"/>
      <c r="AO61" s="721"/>
      <c r="AP61" s="723"/>
      <c r="AQ61" s="723"/>
      <c r="AR61" s="724">
        <f t="shared" ref="AR61" si="146">(BX61*1)+(BY61*0.95)+(BZ61*0.8)+(CA61*0.5)+(CB61*0.4)+(CC61*0.3)</f>
        <v>0</v>
      </c>
      <c r="AS61" s="726"/>
      <c r="AV61">
        <f t="shared" si="136"/>
        <v>0</v>
      </c>
      <c r="AW61">
        <f t="shared" si="136"/>
        <v>0</v>
      </c>
      <c r="AX61">
        <f t="shared" si="136"/>
        <v>0</v>
      </c>
      <c r="AY61">
        <f t="shared" si="136"/>
        <v>0</v>
      </c>
      <c r="AZ61">
        <f t="shared" si="136"/>
        <v>0</v>
      </c>
      <c r="BA61">
        <f t="shared" si="136"/>
        <v>0</v>
      </c>
      <c r="BB61">
        <f t="shared" si="136"/>
        <v>0</v>
      </c>
      <c r="BE61">
        <f t="shared" si="137"/>
        <v>1</v>
      </c>
      <c r="BF61">
        <f t="shared" si="137"/>
        <v>0</v>
      </c>
      <c r="BG61">
        <f t="shared" si="137"/>
        <v>0</v>
      </c>
      <c r="BH61">
        <f t="shared" si="137"/>
        <v>0</v>
      </c>
      <c r="BI61">
        <f t="shared" si="137"/>
        <v>0</v>
      </c>
      <c r="BJ61">
        <f t="shared" si="137"/>
        <v>0</v>
      </c>
      <c r="BK61">
        <f t="shared" si="137"/>
        <v>0</v>
      </c>
      <c r="BN61">
        <f t="shared" si="138"/>
        <v>0</v>
      </c>
      <c r="BO61">
        <f t="shared" si="138"/>
        <v>0</v>
      </c>
      <c r="BP61">
        <f t="shared" si="138"/>
        <v>0</v>
      </c>
      <c r="BQ61">
        <f t="shared" si="138"/>
        <v>0</v>
      </c>
      <c r="BR61">
        <f t="shared" si="138"/>
        <v>0</v>
      </c>
      <c r="BS61">
        <f t="shared" si="138"/>
        <v>0</v>
      </c>
      <c r="BT61">
        <f t="shared" si="138"/>
        <v>0</v>
      </c>
      <c r="BW61">
        <f t="shared" si="139"/>
        <v>0</v>
      </c>
      <c r="BX61">
        <f t="shared" si="139"/>
        <v>0</v>
      </c>
      <c r="BY61">
        <f t="shared" si="139"/>
        <v>0</v>
      </c>
      <c r="BZ61">
        <f t="shared" si="139"/>
        <v>0</v>
      </c>
      <c r="CA61">
        <f t="shared" si="139"/>
        <v>0</v>
      </c>
      <c r="CB61">
        <f t="shared" si="139"/>
        <v>0</v>
      </c>
      <c r="CC61">
        <f t="shared" si="139"/>
        <v>0</v>
      </c>
      <c r="CG61" s="333" t="str">
        <f t="shared" ref="CG61" si="147">Q61</f>
        <v/>
      </c>
    </row>
    <row r="62" spans="8:85" ht="15" thickTop="1" x14ac:dyDescent="0.3"/>
    <row r="63" spans="8:85" x14ac:dyDescent="0.3">
      <c r="H63" s="78" t="s">
        <v>161</v>
      </c>
      <c r="J63" s="324">
        <v>1</v>
      </c>
      <c r="K63" s="340">
        <v>7</v>
      </c>
      <c r="L63" s="324">
        <v>9</v>
      </c>
      <c r="M63" s="324">
        <v>16</v>
      </c>
      <c r="N63" s="324">
        <v>17</v>
      </c>
      <c r="O63" s="324">
        <v>24</v>
      </c>
      <c r="P63" s="324">
        <v>25</v>
      </c>
      <c r="Q63" s="324"/>
      <c r="R63" s="7"/>
      <c r="S63" s="325">
        <v>1</v>
      </c>
      <c r="T63" s="325">
        <v>8</v>
      </c>
      <c r="U63" s="325">
        <v>9</v>
      </c>
      <c r="V63" s="325">
        <v>16</v>
      </c>
      <c r="W63" s="325">
        <v>17</v>
      </c>
      <c r="X63" s="325">
        <v>24</v>
      </c>
      <c r="Y63" s="325">
        <v>25</v>
      </c>
      <c r="Z63" s="325"/>
      <c r="AA63" s="7"/>
      <c r="AB63" s="326">
        <v>1</v>
      </c>
      <c r="AC63" s="346">
        <v>7</v>
      </c>
      <c r="AD63" s="326">
        <v>9</v>
      </c>
      <c r="AE63" s="326">
        <v>16</v>
      </c>
      <c r="AF63" s="326">
        <v>17</v>
      </c>
      <c r="AG63" s="326"/>
      <c r="AH63" s="7"/>
      <c r="AI63" s="7"/>
      <c r="AJ63" s="7"/>
      <c r="AK63" s="7">
        <v>1</v>
      </c>
      <c r="AL63" s="7">
        <v>8</v>
      </c>
      <c r="AM63" s="7">
        <v>9</v>
      </c>
      <c r="AN63" s="7"/>
      <c r="AP63" s="7"/>
      <c r="AQ63" s="7"/>
      <c r="AR63" s="7"/>
      <c r="AS63" s="7"/>
    </row>
    <row r="64" spans="8:85" x14ac:dyDescent="0.3">
      <c r="H64" s="78" t="s">
        <v>162</v>
      </c>
      <c r="J64" s="324">
        <v>2</v>
      </c>
      <c r="K64" s="340">
        <v>8</v>
      </c>
      <c r="L64" s="324">
        <v>10</v>
      </c>
      <c r="M64" s="324">
        <v>15</v>
      </c>
      <c r="N64" s="498">
        <v>18</v>
      </c>
      <c r="O64" s="324">
        <v>23</v>
      </c>
      <c r="P64" s="324">
        <v>26</v>
      </c>
      <c r="Q64" s="324"/>
      <c r="R64" s="7"/>
      <c r="S64" s="325">
        <v>2</v>
      </c>
      <c r="T64" s="325">
        <v>7</v>
      </c>
      <c r="U64" s="325">
        <v>10</v>
      </c>
      <c r="V64" s="325">
        <v>15</v>
      </c>
      <c r="W64" s="325">
        <v>18</v>
      </c>
      <c r="X64" s="325">
        <v>23</v>
      </c>
      <c r="Y64" s="325">
        <v>26</v>
      </c>
      <c r="Z64" s="325"/>
      <c r="AA64" s="7"/>
      <c r="AB64" s="326">
        <v>2</v>
      </c>
      <c r="AC64" s="346">
        <v>8</v>
      </c>
      <c r="AD64" s="326">
        <v>10</v>
      </c>
      <c r="AE64" s="326">
        <v>15</v>
      </c>
      <c r="AF64" s="326">
        <v>18</v>
      </c>
      <c r="AG64" s="326"/>
      <c r="AH64" s="7"/>
      <c r="AI64" s="7"/>
      <c r="AJ64" s="7"/>
      <c r="AK64" s="7">
        <v>2</v>
      </c>
      <c r="AL64" s="7">
        <v>7</v>
      </c>
      <c r="AM64" s="7">
        <v>10</v>
      </c>
      <c r="AN64" s="7"/>
      <c r="AP64" s="7"/>
      <c r="AQ64" s="7"/>
      <c r="AR64" s="7"/>
      <c r="AS64" s="7"/>
    </row>
    <row r="65" spans="8:45" x14ac:dyDescent="0.3">
      <c r="H65" s="78" t="s">
        <v>163</v>
      </c>
      <c r="J65" s="324">
        <v>3</v>
      </c>
      <c r="K65" s="324">
        <v>6</v>
      </c>
      <c r="L65" s="324">
        <v>11</v>
      </c>
      <c r="M65" s="324">
        <v>14</v>
      </c>
      <c r="N65" s="324">
        <v>19</v>
      </c>
      <c r="O65" s="324">
        <v>22</v>
      </c>
      <c r="P65" s="324">
        <v>27</v>
      </c>
      <c r="Q65" s="324"/>
      <c r="R65" s="7"/>
      <c r="S65" s="325">
        <v>3</v>
      </c>
      <c r="T65" s="325">
        <v>6</v>
      </c>
      <c r="U65" s="325">
        <v>11</v>
      </c>
      <c r="V65" s="341">
        <v>13</v>
      </c>
      <c r="W65" s="498">
        <v>19</v>
      </c>
      <c r="X65" s="325">
        <v>22</v>
      </c>
      <c r="Y65" s="325">
        <v>27</v>
      </c>
      <c r="Z65" s="325"/>
      <c r="AA65" s="7"/>
      <c r="AB65" s="326">
        <v>3</v>
      </c>
      <c r="AC65" s="326">
        <v>6</v>
      </c>
      <c r="AD65" s="346">
        <v>12</v>
      </c>
      <c r="AE65" s="326">
        <v>14</v>
      </c>
      <c r="AF65" s="326">
        <v>19</v>
      </c>
      <c r="AG65" s="326">
        <v>22</v>
      </c>
      <c r="AH65" s="7"/>
      <c r="AI65" s="7"/>
      <c r="AJ65" s="7"/>
      <c r="AK65" s="7">
        <v>3</v>
      </c>
      <c r="AL65" s="7">
        <v>6</v>
      </c>
      <c r="AM65" s="7">
        <v>11</v>
      </c>
      <c r="AN65" s="7">
        <v>14</v>
      </c>
      <c r="AP65" s="7"/>
      <c r="AQ65" s="7"/>
      <c r="AR65" s="7"/>
      <c r="AS65" s="7"/>
    </row>
    <row r="66" spans="8:45" x14ac:dyDescent="0.3">
      <c r="H66" s="78" t="s">
        <v>164</v>
      </c>
      <c r="J66" s="324">
        <v>4</v>
      </c>
      <c r="K66" s="324">
        <v>5</v>
      </c>
      <c r="L66" s="324">
        <v>12</v>
      </c>
      <c r="M66" s="324">
        <v>13</v>
      </c>
      <c r="N66" s="324">
        <v>20</v>
      </c>
      <c r="O66" s="324">
        <v>21</v>
      </c>
      <c r="P66" s="498">
        <v>28</v>
      </c>
      <c r="Q66" s="324">
        <v>29</v>
      </c>
      <c r="R66" s="7"/>
      <c r="S66" s="325">
        <v>4</v>
      </c>
      <c r="T66" s="325">
        <v>5</v>
      </c>
      <c r="U66" s="325">
        <v>12</v>
      </c>
      <c r="V66" s="341">
        <v>14</v>
      </c>
      <c r="W66" s="325">
        <v>20</v>
      </c>
      <c r="X66" s="325">
        <v>21</v>
      </c>
      <c r="Y66" s="325">
        <v>28</v>
      </c>
      <c r="Z66" s="498">
        <v>29</v>
      </c>
      <c r="AA66" s="7"/>
      <c r="AB66" s="326">
        <v>4</v>
      </c>
      <c r="AC66" s="326">
        <v>5</v>
      </c>
      <c r="AD66" s="346">
        <v>11</v>
      </c>
      <c r="AE66" s="326">
        <v>13</v>
      </c>
      <c r="AF66" s="326">
        <v>20</v>
      </c>
      <c r="AG66" s="326">
        <v>21</v>
      </c>
      <c r="AH66" s="7"/>
      <c r="AI66" s="7"/>
      <c r="AJ66" s="7"/>
      <c r="AK66" s="7">
        <v>4</v>
      </c>
      <c r="AL66" s="7">
        <v>5</v>
      </c>
      <c r="AM66" s="7">
        <v>12</v>
      </c>
      <c r="AN66" s="7">
        <v>13</v>
      </c>
      <c r="AP66" s="7"/>
      <c r="AQ66" s="7"/>
      <c r="AR66" s="7"/>
      <c r="AS66" s="7"/>
    </row>
  </sheetData>
  <mergeCells count="186">
    <mergeCell ref="AK52:AK53"/>
    <mergeCell ref="AL52:AL53"/>
    <mergeCell ref="AM52:AM53"/>
    <mergeCell ref="AN52:AN53"/>
    <mergeCell ref="AO52:AO53"/>
    <mergeCell ref="AP52:AP53"/>
    <mergeCell ref="AQ52:AQ53"/>
    <mergeCell ref="AR52:AR53"/>
    <mergeCell ref="AS52:AS53"/>
    <mergeCell ref="AK50:AK51"/>
    <mergeCell ref="AK54:AK55"/>
    <mergeCell ref="AK56:AK57"/>
    <mergeCell ref="AK58:AK59"/>
    <mergeCell ref="AK60:AK61"/>
    <mergeCell ref="S23:AA23"/>
    <mergeCell ref="AB23:AJ23"/>
    <mergeCell ref="AK23:AS23"/>
    <mergeCell ref="AK42:AK43"/>
    <mergeCell ref="AL42:AL43"/>
    <mergeCell ref="AM42:AM43"/>
    <mergeCell ref="AN42:AN43"/>
    <mergeCell ref="AO42:AO43"/>
    <mergeCell ref="AP42:AP43"/>
    <mergeCell ref="AQ42:AQ43"/>
    <mergeCell ref="AR42:AR43"/>
    <mergeCell ref="AS42:AS43"/>
    <mergeCell ref="AK48:AK49"/>
    <mergeCell ref="AL48:AL49"/>
    <mergeCell ref="AM48:AM49"/>
    <mergeCell ref="AN48:AN49"/>
    <mergeCell ref="AO48:AO49"/>
    <mergeCell ref="AP48:AP49"/>
    <mergeCell ref="AK28:AK29"/>
    <mergeCell ref="AK30:AK31"/>
    <mergeCell ref="AK32:AK33"/>
    <mergeCell ref="AK34:AK35"/>
    <mergeCell ref="AK36:AK37"/>
    <mergeCell ref="AK38:AK39"/>
    <mergeCell ref="AK40:AK41"/>
    <mergeCell ref="AK44:AK45"/>
    <mergeCell ref="AK46:AK47"/>
    <mergeCell ref="B2:E2"/>
    <mergeCell ref="H26:H27"/>
    <mergeCell ref="H28:H29"/>
    <mergeCell ref="H36:H37"/>
    <mergeCell ref="H34:H35"/>
    <mergeCell ref="H32:H33"/>
    <mergeCell ref="H30:H31"/>
    <mergeCell ref="B25:E25"/>
    <mergeCell ref="H60:H61"/>
    <mergeCell ref="H58:H59"/>
    <mergeCell ref="H56:H57"/>
    <mergeCell ref="H54:H55"/>
    <mergeCell ref="H50:H51"/>
    <mergeCell ref="H46:H47"/>
    <mergeCell ref="H44:H45"/>
    <mergeCell ref="H40:H41"/>
    <mergeCell ref="H38:H39"/>
    <mergeCell ref="H42:H43"/>
    <mergeCell ref="H48:H49"/>
    <mergeCell ref="H52:H53"/>
    <mergeCell ref="AL26:AL27"/>
    <mergeCell ref="AN26:AN27"/>
    <mergeCell ref="AO26:AO27"/>
    <mergeCell ref="AP26:AP27"/>
    <mergeCell ref="AR26:AR27"/>
    <mergeCell ref="AS26:AS27"/>
    <mergeCell ref="AQ26:AQ27"/>
    <mergeCell ref="AM26:AM27"/>
    <mergeCell ref="J23:R23"/>
    <mergeCell ref="AK26:AK27"/>
    <mergeCell ref="AL28:AL29"/>
    <mergeCell ref="AN28:AN29"/>
    <mergeCell ref="AO28:AO29"/>
    <mergeCell ref="AP28:AP29"/>
    <mergeCell ref="AR28:AR29"/>
    <mergeCell ref="AS28:AS29"/>
    <mergeCell ref="AL30:AL31"/>
    <mergeCell ref="AN30:AN31"/>
    <mergeCell ref="AO30:AO31"/>
    <mergeCell ref="AP30:AP31"/>
    <mergeCell ref="AR30:AR31"/>
    <mergeCell ref="AS30:AS31"/>
    <mergeCell ref="AQ28:AQ29"/>
    <mergeCell ref="AQ30:AQ31"/>
    <mergeCell ref="AM28:AM29"/>
    <mergeCell ref="AM30:AM31"/>
    <mergeCell ref="AR32:AR33"/>
    <mergeCell ref="AS32:AS33"/>
    <mergeCell ref="AL34:AL35"/>
    <mergeCell ref="AN34:AN35"/>
    <mergeCell ref="AO34:AO35"/>
    <mergeCell ref="AP34:AP35"/>
    <mergeCell ref="AR34:AR35"/>
    <mergeCell ref="AS34:AS35"/>
    <mergeCell ref="AL32:AL33"/>
    <mergeCell ref="AN32:AN33"/>
    <mergeCell ref="AO32:AO33"/>
    <mergeCell ref="AP32:AP33"/>
    <mergeCell ref="AQ32:AQ33"/>
    <mergeCell ref="AQ34:AQ35"/>
    <mergeCell ref="AM32:AM33"/>
    <mergeCell ref="AM34:AM35"/>
    <mergeCell ref="AS36:AS37"/>
    <mergeCell ref="AL38:AL39"/>
    <mergeCell ref="AN38:AN39"/>
    <mergeCell ref="AO38:AO39"/>
    <mergeCell ref="AP38:AP39"/>
    <mergeCell ref="AR38:AR39"/>
    <mergeCell ref="AS38:AS39"/>
    <mergeCell ref="AL36:AL37"/>
    <mergeCell ref="AN36:AN37"/>
    <mergeCell ref="AO36:AO37"/>
    <mergeCell ref="AP36:AP37"/>
    <mergeCell ref="AQ36:AQ37"/>
    <mergeCell ref="AQ38:AQ39"/>
    <mergeCell ref="AR36:AR37"/>
    <mergeCell ref="AM36:AM37"/>
    <mergeCell ref="AM38:AM39"/>
    <mergeCell ref="AL44:AL45"/>
    <mergeCell ref="AN44:AN45"/>
    <mergeCell ref="AO44:AO45"/>
    <mergeCell ref="AP44:AP45"/>
    <mergeCell ref="AR44:AR45"/>
    <mergeCell ref="AS44:AS45"/>
    <mergeCell ref="AL40:AL41"/>
    <mergeCell ref="AN40:AN41"/>
    <mergeCell ref="AO40:AO41"/>
    <mergeCell ref="AP40:AP41"/>
    <mergeCell ref="AQ40:AQ41"/>
    <mergeCell ref="AQ44:AQ45"/>
    <mergeCell ref="AR40:AR41"/>
    <mergeCell ref="AS40:AS41"/>
    <mergeCell ref="AM40:AM41"/>
    <mergeCell ref="AM44:AM45"/>
    <mergeCell ref="AL50:AL51"/>
    <mergeCell ref="AN50:AN51"/>
    <mergeCell ref="AO50:AO51"/>
    <mergeCell ref="AP50:AP51"/>
    <mergeCell ref="AR50:AR51"/>
    <mergeCell ref="AS50:AS51"/>
    <mergeCell ref="AL46:AL47"/>
    <mergeCell ref="AN46:AN47"/>
    <mergeCell ref="AO46:AO47"/>
    <mergeCell ref="AP46:AP47"/>
    <mergeCell ref="AQ46:AQ47"/>
    <mergeCell ref="AQ50:AQ51"/>
    <mergeCell ref="AR46:AR47"/>
    <mergeCell ref="AS46:AS47"/>
    <mergeCell ref="AM46:AM47"/>
    <mergeCell ref="AM50:AM51"/>
    <mergeCell ref="AQ48:AQ49"/>
    <mergeCell ref="AR48:AR49"/>
    <mergeCell ref="AS48:AS49"/>
    <mergeCell ref="AL56:AL57"/>
    <mergeCell ref="AN56:AN57"/>
    <mergeCell ref="AO56:AO57"/>
    <mergeCell ref="AP56:AP57"/>
    <mergeCell ref="AR56:AR57"/>
    <mergeCell ref="AS56:AS57"/>
    <mergeCell ref="AL54:AL55"/>
    <mergeCell ref="AN54:AN55"/>
    <mergeCell ref="AO54:AO55"/>
    <mergeCell ref="AP54:AP55"/>
    <mergeCell ref="AQ54:AQ55"/>
    <mergeCell ref="AQ56:AQ57"/>
    <mergeCell ref="AR54:AR55"/>
    <mergeCell ref="AS54:AS55"/>
    <mergeCell ref="AM54:AM55"/>
    <mergeCell ref="AM56:AM57"/>
    <mergeCell ref="AR58:AR59"/>
    <mergeCell ref="AS58:AS59"/>
    <mergeCell ref="AL60:AL61"/>
    <mergeCell ref="AN60:AN61"/>
    <mergeCell ref="AO60:AO61"/>
    <mergeCell ref="AP60:AP61"/>
    <mergeCell ref="AR60:AR61"/>
    <mergeCell ref="AS60:AS61"/>
    <mergeCell ref="AQ60:AQ61"/>
    <mergeCell ref="AL58:AL59"/>
    <mergeCell ref="AN58:AN59"/>
    <mergeCell ref="AO58:AO59"/>
    <mergeCell ref="AP58:AP59"/>
    <mergeCell ref="AQ58:AQ59"/>
    <mergeCell ref="AM58:AM59"/>
    <mergeCell ref="AM60:AM61"/>
  </mergeCells>
  <conditionalFormatting sqref="Q26:Q61">
    <cfRule type="cellIs" dxfId="31" priority="4" operator="equal">
      <formula>0</formula>
    </cfRule>
  </conditionalFormatting>
  <conditionalFormatting sqref="Z26:Z61">
    <cfRule type="cellIs" dxfId="30" priority="3" operator="equal">
      <formula>0</formula>
    </cfRule>
  </conditionalFormatting>
  <conditionalFormatting sqref="AI26:AI61">
    <cfRule type="cellIs" dxfId="29" priority="2" operator="equal">
      <formula>0</formula>
    </cfRule>
  </conditionalFormatting>
  <conditionalFormatting sqref="AR26:AR61">
    <cfRule type="cellIs" dxfId="28" priority="1" operator="equal">
      <formula>0</formula>
    </cfRule>
  </conditionalFormatting>
  <hyperlinks>
    <hyperlink ref="G5" r:id="rId1" display="mailto:karolina.bejda@1zskolin.cz" xr:uid="{00000000-0004-0000-0000-000000000000}"/>
    <hyperlink ref="G6" r:id="rId2" display="mailto:katerina.karova@2zskolin.cz" xr:uid="{00000000-0004-0000-0000-000001000000}"/>
    <hyperlink ref="G7" r:id="rId3" display="mailto:oldrich.budka@3zskolin.cz" xr:uid="{00000000-0004-0000-0000-000002000000}"/>
    <hyperlink ref="G8" r:id="rId4" xr:uid="{00000000-0004-0000-0000-000003000000}"/>
    <hyperlink ref="G9" r:id="rId5" display="mailto:zs5zeman@seznam.cz" xr:uid="{00000000-0004-0000-0000-000004000000}"/>
    <hyperlink ref="G10" r:id="rId6" display="mailto:marketa.slavikova@6zskolin.cz" xr:uid="{00000000-0004-0000-0000-000005000000}"/>
    <hyperlink ref="G11" r:id="rId7" display="mailto:lhovorkova@7zskolin.cz" xr:uid="{00000000-0004-0000-0000-000006000000}"/>
    <hyperlink ref="G12" r:id="rId8" display="mailto:pavlina.kadlecova@gkolin.cz" xr:uid="{00000000-0004-0000-0000-000007000000}"/>
    <hyperlink ref="G13" r:id="rId9" display="mailto:ales.jehlicka@zsmsbychory.cz" xr:uid="{00000000-0004-0000-0000-000008000000}"/>
    <hyperlink ref="G14" r:id="rId10" display="mailto:lukas-hosek@seznam.cz" xr:uid="{00000000-0004-0000-0000-000009000000}"/>
    <hyperlink ref="G16" r:id="rId11" display="mailto:kozakova@zspecky.cz" xr:uid="{00000000-0004-0000-0000-00000A000000}"/>
    <hyperlink ref="G17" r:id="rId12" display="mailto:rcermakova@zstynecnl.cz" xr:uid="{00000000-0004-0000-0000-00000B000000}"/>
    <hyperlink ref="G18" r:id="rId13" display="mailto:martin.kyncl22@seznam.cz" xr:uid="{00000000-0004-0000-0000-00000C000000}"/>
    <hyperlink ref="G19" r:id="rId14" display="mailto:marcela.muniova@zsvelkyosek.cz" xr:uid="{00000000-0004-0000-0000-00000D000000}"/>
    <hyperlink ref="G20" r:id="rId15" display="mailto:zs.veltruby@seznam.cz" xr:uid="{00000000-0004-0000-0000-00000E000000}"/>
    <hyperlink ref="G21" r:id="rId16" display="mailto:safrankova@zs-zasmuky.cz" xr:uid="{00000000-0004-0000-0000-00000F000000}"/>
  </hyperlinks>
  <pageMargins left="0.23622047244094491" right="0.23622047244094491" top="0.74803149606299213" bottom="0.74803149606299213" header="0.31496062992125984" footer="0.31496062992125984"/>
  <pageSetup paperSize="9" scale="74" orientation="landscape" r:id="rId17"/>
  <headerFooter>
    <oddFooter>&amp;R
&amp;1#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DQ1473"/>
  <sheetViews>
    <sheetView zoomScale="50" zoomScaleNormal="50" workbookViewId="0"/>
  </sheetViews>
  <sheetFormatPr defaultRowHeight="20.25" customHeight="1" x14ac:dyDescent="0.3"/>
  <cols>
    <col min="1" max="1" width="2.88671875" customWidth="1"/>
    <col min="2" max="2" width="5.109375" style="7" hidden="1" customWidth="1"/>
    <col min="3" max="3" width="22.88671875" hidden="1" customWidth="1"/>
    <col min="4" max="4" width="1.44140625" customWidth="1"/>
    <col min="5" max="6" width="7.88671875" customWidth="1"/>
    <col min="7" max="7" width="6.5546875" customWidth="1"/>
    <col min="8" max="8" width="7.109375" customWidth="1"/>
    <col min="9" max="9" width="7.88671875" customWidth="1"/>
    <col min="10" max="10" width="30" customWidth="1"/>
    <col min="11" max="11" width="2.88671875" customWidth="1"/>
    <col min="12" max="12" width="30" customWidth="1"/>
    <col min="13" max="13" width="8.5546875" customWidth="1"/>
    <col min="14" max="14" width="2.88671875" customWidth="1"/>
    <col min="15" max="15" width="8.5546875" customWidth="1"/>
    <col min="16" max="16" width="1.44140625" customWidth="1"/>
    <col min="17" max="18" width="7.88671875" customWidth="1"/>
    <col min="19" max="19" width="6.5546875" customWidth="1"/>
    <col min="20" max="20" width="7.109375" customWidth="1"/>
    <col min="21" max="21" width="7.88671875" customWidth="1"/>
    <col min="22" max="22" width="30" customWidth="1"/>
    <col min="23" max="23" width="2.88671875" customWidth="1"/>
    <col min="24" max="24" width="30" customWidth="1"/>
    <col min="25" max="25" width="8.5546875" customWidth="1"/>
    <col min="26" max="26" width="2.88671875" customWidth="1"/>
    <col min="27" max="27" width="8.5546875" customWidth="1"/>
    <col min="28" max="28" width="4.5546875" style="14" customWidth="1"/>
    <col min="29" max="29" width="4.33203125" customWidth="1"/>
    <col min="30" max="30" width="25.6640625" style="12" customWidth="1"/>
    <col min="31" max="31" width="9.33203125" customWidth="1"/>
    <col min="32" max="32" width="2.109375" customWidth="1"/>
    <col min="33" max="34" width="9.33203125" customWidth="1"/>
    <col min="35" max="35" width="2.109375" customWidth="1"/>
    <col min="36" max="37" width="9.33203125" customWidth="1"/>
    <col min="38" max="38" width="2.109375" customWidth="1"/>
    <col min="39" max="40" width="9.33203125" customWidth="1"/>
    <col min="41" max="41" width="2.109375" customWidth="1"/>
    <col min="42" max="43" width="9.33203125" customWidth="1"/>
    <col min="44" max="44" width="2.109375" customWidth="1"/>
    <col min="45" max="46" width="9.33203125" customWidth="1"/>
    <col min="47" max="47" width="2.109375" customWidth="1"/>
    <col min="48" max="49" width="9.33203125" customWidth="1"/>
    <col min="50" max="50" width="2.109375" customWidth="1"/>
    <col min="51" max="51" width="9.33203125" customWidth="1"/>
    <col min="52" max="52" width="5" customWidth="1"/>
    <col min="53" max="53" width="2.109375" customWidth="1"/>
    <col min="54" max="55" width="5" customWidth="1"/>
    <col min="56" max="57" width="12.109375" customWidth="1"/>
    <col min="58" max="58" width="1.44140625" style="17" customWidth="1"/>
    <col min="59" max="66" width="7.109375" style="17" hidden="1" customWidth="1"/>
    <col min="67" max="67" width="4.5546875" style="14" customWidth="1"/>
    <col min="68" max="68" width="9.109375" style="7" hidden="1" customWidth="1"/>
    <col min="69" max="69" width="9.109375" style="29" hidden="1" customWidth="1"/>
    <col min="70" max="75" width="9.109375" style="7" hidden="1" customWidth="1"/>
    <col min="76" max="76" width="4.33203125" customWidth="1"/>
    <col min="77" max="121" width="5" customWidth="1"/>
  </cols>
  <sheetData>
    <row r="1" spans="2:121" ht="22.5" customHeight="1" thickTop="1" thickBot="1" x14ac:dyDescent="0.35">
      <c r="B1" s="1231"/>
      <c r="C1" s="1231"/>
      <c r="D1" s="1231"/>
      <c r="E1" s="594" t="s">
        <v>37</v>
      </c>
      <c r="F1" s="594"/>
      <c r="G1" s="594"/>
      <c r="H1" s="594"/>
      <c r="I1" s="594"/>
      <c r="J1" s="594"/>
      <c r="K1" s="594"/>
      <c r="L1" s="594"/>
      <c r="M1" s="594"/>
      <c r="N1" s="594"/>
      <c r="O1" s="594"/>
      <c r="P1" s="1231"/>
      <c r="Q1" s="594" t="s">
        <v>38</v>
      </c>
      <c r="R1" s="594"/>
      <c r="S1" s="594"/>
      <c r="T1" s="594"/>
      <c r="U1" s="594"/>
      <c r="V1" s="594"/>
      <c r="W1" s="594"/>
      <c r="X1" s="594"/>
      <c r="Y1" s="594"/>
      <c r="Z1" s="594"/>
      <c r="AA1" s="594"/>
      <c r="AB1" s="1231"/>
      <c r="AC1" s="1231"/>
      <c r="AD1" s="1231"/>
      <c r="AE1" s="1231"/>
      <c r="AF1" s="1231"/>
      <c r="AG1" s="1231"/>
      <c r="AH1" s="1231"/>
      <c r="AI1" s="1231"/>
      <c r="AJ1" s="1231"/>
      <c r="AK1" s="1244"/>
      <c r="AL1" s="1244"/>
      <c r="AM1" s="1244"/>
      <c r="AN1" s="1244"/>
      <c r="AO1" s="1244"/>
      <c r="AP1" s="1244"/>
      <c r="AQ1" s="1244"/>
      <c r="AR1" s="1244"/>
      <c r="AS1" s="1244"/>
      <c r="AT1" s="1244"/>
      <c r="AU1" s="1244"/>
      <c r="AV1" s="1244"/>
      <c r="AW1" s="1244"/>
      <c r="AX1" s="1244"/>
      <c r="AY1" s="1244"/>
      <c r="AZ1" s="1231"/>
      <c r="BA1" s="1231"/>
      <c r="BB1" s="1231"/>
      <c r="BC1" s="1231"/>
      <c r="BD1" s="1231"/>
      <c r="BE1" s="1231"/>
      <c r="BF1" s="1231"/>
      <c r="BG1" s="1231"/>
      <c r="BH1" s="1231"/>
      <c r="BI1" s="1231"/>
      <c r="BJ1" s="1231"/>
      <c r="BK1" s="1231"/>
      <c r="BL1" s="1231"/>
      <c r="BM1" s="1231"/>
      <c r="BN1" s="1231"/>
      <c r="BO1" s="1231"/>
      <c r="BP1" s="1231"/>
      <c r="BQ1" s="1231"/>
      <c r="BR1" s="1231"/>
      <c r="BS1" s="1231"/>
      <c r="BT1" s="1231"/>
      <c r="BU1" s="1231"/>
      <c r="BV1" s="1231"/>
      <c r="BW1" s="1231"/>
      <c r="BX1" s="1231"/>
      <c r="BY1" s="784">
        <v>0.36458333333333331</v>
      </c>
      <c r="BZ1" s="785"/>
      <c r="CA1" s="785"/>
      <c r="CB1" s="1299"/>
      <c r="CC1" s="1299"/>
      <c r="CD1" s="1299"/>
      <c r="CE1" s="1369" t="s">
        <v>46</v>
      </c>
      <c r="CF1" s="1369"/>
      <c r="CG1" s="1369"/>
      <c r="CH1" s="1369"/>
      <c r="CI1" s="1369"/>
      <c r="CJ1" s="1300" t="s">
        <v>39</v>
      </c>
      <c r="CK1" s="1299"/>
      <c r="CL1" s="1299"/>
      <c r="CM1" s="1299"/>
      <c r="CN1" s="1299"/>
      <c r="CO1" s="1299"/>
      <c r="CP1" s="1299"/>
      <c r="CQ1" s="1299"/>
      <c r="CR1" s="1299"/>
      <c r="CS1" s="1299"/>
      <c r="CT1" s="1299"/>
      <c r="CU1" s="1299"/>
      <c r="CV1" s="1299"/>
      <c r="CW1" s="1299"/>
      <c r="CX1" s="1299"/>
      <c r="CY1" s="1299"/>
      <c r="CZ1" s="1299"/>
      <c r="DA1" s="1299"/>
      <c r="DB1" s="1299"/>
      <c r="DC1" s="1299"/>
      <c r="DD1" s="1299"/>
      <c r="DE1" s="1299"/>
      <c r="DF1" s="1299"/>
      <c r="DG1" s="1299"/>
      <c r="DH1" s="1299"/>
      <c r="DI1" s="1299"/>
      <c r="DJ1" s="1299"/>
      <c r="DK1" s="1299"/>
      <c r="DL1" s="1299"/>
      <c r="DM1" s="1299"/>
      <c r="DN1" s="1299"/>
      <c r="DO1" s="1299"/>
      <c r="DP1" s="1299"/>
      <c r="DQ1" s="1301"/>
    </row>
    <row r="2" spans="2:121" ht="22.5" customHeight="1" thickTop="1" x14ac:dyDescent="0.35">
      <c r="B2" s="1232">
        <v>1</v>
      </c>
      <c r="C2" s="1231" t="s">
        <v>136</v>
      </c>
      <c r="D2" s="1231"/>
      <c r="E2" s="807" t="s">
        <v>44</v>
      </c>
      <c r="F2" s="809">
        <v>0.36458333333333331</v>
      </c>
      <c r="G2" s="1259">
        <v>1</v>
      </c>
      <c r="H2" s="1236" t="s">
        <v>45</v>
      </c>
      <c r="I2" s="1237" t="s">
        <v>46</v>
      </c>
      <c r="J2" s="1257">
        <v>1</v>
      </c>
      <c r="K2" s="811" t="s">
        <v>47</v>
      </c>
      <c r="L2" s="1258">
        <v>24</v>
      </c>
      <c r="M2" s="530">
        <v>13</v>
      </c>
      <c r="N2" s="532" t="s">
        <v>47</v>
      </c>
      <c r="O2" s="534">
        <v>4</v>
      </c>
      <c r="P2" s="1231"/>
      <c r="Q2" s="807" t="s">
        <v>44</v>
      </c>
      <c r="R2" s="809">
        <v>0.36458333333333331</v>
      </c>
      <c r="S2" s="1259">
        <v>2</v>
      </c>
      <c r="T2" s="1236" t="s">
        <v>45</v>
      </c>
      <c r="U2" s="1237" t="s">
        <v>46</v>
      </c>
      <c r="V2" s="1257">
        <v>7</v>
      </c>
      <c r="W2" s="811" t="s">
        <v>47</v>
      </c>
      <c r="X2" s="1258">
        <v>17</v>
      </c>
      <c r="Y2" s="530">
        <v>15</v>
      </c>
      <c r="Z2" s="532" t="s">
        <v>47</v>
      </c>
      <c r="AA2" s="534">
        <v>7</v>
      </c>
      <c r="AB2" s="1231"/>
      <c r="AC2" s="906" t="s">
        <v>39</v>
      </c>
      <c r="AD2" s="907"/>
      <c r="AE2" s="912">
        <v>1</v>
      </c>
      <c r="AF2" s="913"/>
      <c r="AG2" s="914"/>
      <c r="AH2" s="915">
        <v>7</v>
      </c>
      <c r="AI2" s="913"/>
      <c r="AJ2" s="914"/>
      <c r="AK2" s="915">
        <v>9</v>
      </c>
      <c r="AL2" s="913"/>
      <c r="AM2" s="913"/>
      <c r="AN2" s="915">
        <v>16</v>
      </c>
      <c r="AO2" s="913"/>
      <c r="AP2" s="914"/>
      <c r="AQ2" s="913">
        <v>17</v>
      </c>
      <c r="AR2" s="913"/>
      <c r="AS2" s="913"/>
      <c r="AT2" s="915">
        <v>24</v>
      </c>
      <c r="AU2" s="913"/>
      <c r="AV2" s="913"/>
      <c r="AW2" s="915">
        <v>25</v>
      </c>
      <c r="AX2" s="913"/>
      <c r="AY2" s="913"/>
      <c r="AZ2" s="863" t="s">
        <v>40</v>
      </c>
      <c r="BA2" s="864"/>
      <c r="BB2" s="865"/>
      <c r="BC2" s="871" t="s">
        <v>41</v>
      </c>
      <c r="BD2" s="845" t="s">
        <v>42</v>
      </c>
      <c r="BE2" s="848" t="s">
        <v>43</v>
      </c>
      <c r="BF2" s="1231"/>
      <c r="BG2" s="1231"/>
      <c r="BH2" s="1231"/>
      <c r="BI2" s="1231"/>
      <c r="BJ2" s="1231"/>
      <c r="BK2" s="1231"/>
      <c r="BL2" s="1231"/>
      <c r="BM2" s="1231"/>
      <c r="BN2" s="1231"/>
      <c r="BO2" s="1231"/>
      <c r="BP2" s="1260" t="s">
        <v>44</v>
      </c>
      <c r="BQ2" s="1260">
        <v>0.36458333333333331</v>
      </c>
      <c r="BR2" s="1260">
        <v>1</v>
      </c>
      <c r="BS2" s="1260" t="s">
        <v>45</v>
      </c>
      <c r="BT2" s="1260" t="s">
        <v>46</v>
      </c>
      <c r="BU2" s="1260">
        <v>1</v>
      </c>
      <c r="BV2" s="1260" t="s">
        <v>47</v>
      </c>
      <c r="BW2" s="1260">
        <v>24</v>
      </c>
      <c r="BX2" s="1231"/>
      <c r="BY2" s="1302"/>
      <c r="BZ2" s="1366" t="s">
        <v>44</v>
      </c>
      <c r="CA2" s="1366"/>
      <c r="CB2" s="1366"/>
      <c r="CC2" s="1366"/>
      <c r="CD2" s="1303"/>
      <c r="CE2" s="1303"/>
      <c r="CF2" s="1303"/>
      <c r="CG2" s="1303"/>
      <c r="CH2" s="1303"/>
      <c r="CI2" s="1303"/>
      <c r="CJ2" s="1303"/>
      <c r="CK2" s="1303"/>
      <c r="CL2" s="1303"/>
      <c r="CM2" s="1303"/>
      <c r="CN2" s="1303"/>
      <c r="CO2" s="1303"/>
      <c r="CP2" s="1303"/>
      <c r="CQ2" s="1303"/>
      <c r="CR2" s="1303"/>
      <c r="CS2" s="1370">
        <v>1</v>
      </c>
      <c r="CT2" s="1370"/>
      <c r="CU2" s="1365" t="s">
        <v>48</v>
      </c>
      <c r="CV2" s="1365"/>
      <c r="CW2" s="1365"/>
      <c r="CX2" s="1303"/>
      <c r="CY2" s="1303"/>
      <c r="CZ2" s="1303"/>
      <c r="DA2" s="1303"/>
      <c r="DB2" s="1303"/>
      <c r="DC2" s="1303"/>
      <c r="DD2" s="1303"/>
      <c r="DE2" s="1303"/>
      <c r="DF2" s="1303"/>
      <c r="DG2" s="1303"/>
      <c r="DH2" s="1303"/>
      <c r="DI2" s="1303"/>
      <c r="DJ2" s="1303"/>
      <c r="DK2" s="1304"/>
      <c r="DL2" s="1372" t="s">
        <v>49</v>
      </c>
      <c r="DM2" s="1372"/>
      <c r="DN2" s="1372"/>
      <c r="DO2" s="1373">
        <v>1</v>
      </c>
      <c r="DP2" s="1373"/>
      <c r="DQ2" s="1305"/>
    </row>
    <row r="3" spans="2:121" ht="22.5" customHeight="1" thickBot="1" x14ac:dyDescent="0.45">
      <c r="B3" s="1232">
        <v>2</v>
      </c>
      <c r="C3" s="1231" t="s">
        <v>188</v>
      </c>
      <c r="D3" s="1231"/>
      <c r="E3" s="808"/>
      <c r="F3" s="810"/>
      <c r="G3" s="1238" t="s">
        <v>50</v>
      </c>
      <c r="H3" s="1255">
        <v>1</v>
      </c>
      <c r="I3" s="1256" t="s">
        <v>39</v>
      </c>
      <c r="J3" s="1261" t="s">
        <v>136</v>
      </c>
      <c r="K3" s="812"/>
      <c r="L3" s="1262" t="s">
        <v>157</v>
      </c>
      <c r="M3" s="531"/>
      <c r="N3" s="533"/>
      <c r="O3" s="535"/>
      <c r="P3" s="1231"/>
      <c r="Q3" s="808"/>
      <c r="R3" s="810"/>
      <c r="S3" s="1238" t="s">
        <v>50</v>
      </c>
      <c r="T3" s="1255">
        <v>2</v>
      </c>
      <c r="U3" s="1256" t="s">
        <v>39</v>
      </c>
      <c r="V3" s="1261" t="s">
        <v>189</v>
      </c>
      <c r="W3" s="812"/>
      <c r="X3" s="1262" t="s">
        <v>187</v>
      </c>
      <c r="Y3" s="531"/>
      <c r="Z3" s="533"/>
      <c r="AA3" s="535"/>
      <c r="AB3" s="1231"/>
      <c r="AC3" s="908"/>
      <c r="AD3" s="909"/>
      <c r="AE3" s="885" t="s">
        <v>136</v>
      </c>
      <c r="AF3" s="1361"/>
      <c r="AG3" s="858"/>
      <c r="AH3" s="857" t="s">
        <v>189</v>
      </c>
      <c r="AI3" s="1361"/>
      <c r="AJ3" s="858"/>
      <c r="AK3" s="857" t="s">
        <v>141</v>
      </c>
      <c r="AL3" s="1361"/>
      <c r="AM3" s="858"/>
      <c r="AN3" s="857" t="s">
        <v>143</v>
      </c>
      <c r="AO3" s="1361"/>
      <c r="AP3" s="858"/>
      <c r="AQ3" s="857" t="s">
        <v>187</v>
      </c>
      <c r="AR3" s="1361"/>
      <c r="AS3" s="858"/>
      <c r="AT3" s="857" t="s">
        <v>157</v>
      </c>
      <c r="AU3" s="1361"/>
      <c r="AV3" s="1361"/>
      <c r="AW3" s="857" t="s">
        <v>190</v>
      </c>
      <c r="AX3" s="1361"/>
      <c r="AY3" s="1361"/>
      <c r="AZ3" s="866"/>
      <c r="BA3" s="1376"/>
      <c r="BB3" s="867"/>
      <c r="BC3" s="872"/>
      <c r="BD3" s="846"/>
      <c r="BE3" s="849"/>
      <c r="BF3" s="1231"/>
      <c r="BG3" s="1231"/>
      <c r="BH3" s="1231"/>
      <c r="BI3" s="1231"/>
      <c r="BJ3" s="1231"/>
      <c r="BK3" s="1231"/>
      <c r="BL3" s="1231"/>
      <c r="BM3" s="1231"/>
      <c r="BN3" s="1231"/>
      <c r="BO3" s="1231"/>
      <c r="BP3" s="1260">
        <v>0</v>
      </c>
      <c r="BQ3" s="1260">
        <v>0</v>
      </c>
      <c r="BR3" s="1260" t="s">
        <v>50</v>
      </c>
      <c r="BS3" s="1260">
        <v>1</v>
      </c>
      <c r="BT3" s="1260" t="s">
        <v>39</v>
      </c>
      <c r="BU3" s="1260" t="s">
        <v>136</v>
      </c>
      <c r="BV3" s="1260">
        <v>0</v>
      </c>
      <c r="BW3" s="1260" t="s">
        <v>157</v>
      </c>
      <c r="BX3" s="1231"/>
      <c r="BY3" s="1302"/>
      <c r="BZ3" s="1366"/>
      <c r="CA3" s="1366"/>
      <c r="CB3" s="1366"/>
      <c r="CC3" s="1366"/>
      <c r="CD3" s="1303"/>
      <c r="CE3" s="1303"/>
      <c r="CF3" s="1303"/>
      <c r="CG3" s="1303"/>
      <c r="CH3" s="1303"/>
      <c r="CI3" s="1303"/>
      <c r="CJ3" s="1303"/>
      <c r="CK3" s="1303"/>
      <c r="CL3" s="1303"/>
      <c r="CM3" s="1303"/>
      <c r="CN3" s="1303"/>
      <c r="CO3" s="1303"/>
      <c r="CP3" s="1303"/>
      <c r="CQ3" s="1303"/>
      <c r="CR3" s="1303"/>
      <c r="CS3" s="1370"/>
      <c r="CT3" s="1370"/>
      <c r="CU3" s="1365"/>
      <c r="CV3" s="1365"/>
      <c r="CW3" s="1365"/>
      <c r="CX3" s="1303"/>
      <c r="CY3" s="1303"/>
      <c r="CZ3" s="1303"/>
      <c r="DA3" s="1303"/>
      <c r="DB3" s="1303"/>
      <c r="DC3" s="1303"/>
      <c r="DD3" s="1303"/>
      <c r="DE3" s="1303"/>
      <c r="DF3" s="1303"/>
      <c r="DG3" s="1303"/>
      <c r="DH3" s="1303"/>
      <c r="DI3" s="1303"/>
      <c r="DJ3" s="1303"/>
      <c r="DK3" s="1304"/>
      <c r="DL3" s="1372"/>
      <c r="DM3" s="1372"/>
      <c r="DN3" s="1372"/>
      <c r="DO3" s="1373"/>
      <c r="DP3" s="1373"/>
      <c r="DQ3" s="1305"/>
    </row>
    <row r="4" spans="2:121" ht="22.5" customHeight="1" thickTop="1" thickBot="1" x14ac:dyDescent="0.4">
      <c r="B4" s="1232">
        <v>3</v>
      </c>
      <c r="C4" s="1231" t="s">
        <v>134</v>
      </c>
      <c r="D4" s="1231"/>
      <c r="E4" s="807" t="s">
        <v>51</v>
      </c>
      <c r="F4" s="809">
        <v>0.37152777777777773</v>
      </c>
      <c r="G4" s="1259">
        <v>5</v>
      </c>
      <c r="H4" s="1236" t="s">
        <v>45</v>
      </c>
      <c r="I4" s="1333" t="s">
        <v>46</v>
      </c>
      <c r="J4" s="1338">
        <v>6</v>
      </c>
      <c r="K4" s="811" t="s">
        <v>47</v>
      </c>
      <c r="L4" s="1339">
        <v>19</v>
      </c>
      <c r="M4" s="530">
        <v>19</v>
      </c>
      <c r="N4" s="532" t="s">
        <v>47</v>
      </c>
      <c r="O4" s="534">
        <v>9</v>
      </c>
      <c r="P4" s="1231"/>
      <c r="Q4" s="807" t="s">
        <v>51</v>
      </c>
      <c r="R4" s="809">
        <v>0.37152777777777773</v>
      </c>
      <c r="S4" s="1259">
        <v>6</v>
      </c>
      <c r="T4" s="1236" t="s">
        <v>45</v>
      </c>
      <c r="U4" s="1333" t="s">
        <v>46</v>
      </c>
      <c r="V4" s="1338">
        <v>11</v>
      </c>
      <c r="W4" s="811" t="s">
        <v>47</v>
      </c>
      <c r="X4" s="1339">
        <v>14</v>
      </c>
      <c r="Y4" s="530">
        <v>8</v>
      </c>
      <c r="Z4" s="532" t="s">
        <v>47</v>
      </c>
      <c r="AA4" s="534">
        <v>18</v>
      </c>
      <c r="AB4" s="1231"/>
      <c r="AC4" s="910"/>
      <c r="AD4" s="911"/>
      <c r="AE4" s="886"/>
      <c r="AF4" s="860"/>
      <c r="AG4" s="861"/>
      <c r="AH4" s="859"/>
      <c r="AI4" s="860"/>
      <c r="AJ4" s="861"/>
      <c r="AK4" s="859"/>
      <c r="AL4" s="860"/>
      <c r="AM4" s="861"/>
      <c r="AN4" s="859"/>
      <c r="AO4" s="860"/>
      <c r="AP4" s="861"/>
      <c r="AQ4" s="859"/>
      <c r="AR4" s="860"/>
      <c r="AS4" s="861"/>
      <c r="AT4" s="859"/>
      <c r="AU4" s="860"/>
      <c r="AV4" s="860"/>
      <c r="AW4" s="859"/>
      <c r="AX4" s="860"/>
      <c r="AY4" s="860"/>
      <c r="AZ4" s="868"/>
      <c r="BA4" s="869"/>
      <c r="BB4" s="870"/>
      <c r="BC4" s="873"/>
      <c r="BD4" s="847"/>
      <c r="BE4" s="850"/>
      <c r="BF4" s="1231"/>
      <c r="BG4" s="1231"/>
      <c r="BH4" s="1231"/>
      <c r="BI4" s="1231"/>
      <c r="BJ4" s="1231"/>
      <c r="BK4" s="1231"/>
      <c r="BL4" s="1231"/>
      <c r="BM4" s="1231"/>
      <c r="BN4" s="1231"/>
      <c r="BO4" s="1231"/>
      <c r="BP4" s="1260"/>
      <c r="BQ4" s="1260"/>
      <c r="BR4" s="1260"/>
      <c r="BS4" s="1260"/>
      <c r="BT4" s="1260"/>
      <c r="BU4" s="1260"/>
      <c r="BV4" s="1260"/>
      <c r="BW4" s="1260"/>
      <c r="BX4" s="1231"/>
      <c r="BY4" s="1302"/>
      <c r="BZ4" s="1306"/>
      <c r="CA4" s="1306"/>
      <c r="CB4" s="1306"/>
      <c r="CC4" s="1306"/>
      <c r="CD4" s="1368" t="s">
        <v>52</v>
      </c>
      <c r="CE4" s="1368"/>
      <c r="CF4" s="1307">
        <v>1</v>
      </c>
      <c r="CG4" s="1308" t="s">
        <v>53</v>
      </c>
      <c r="CH4" s="1367" t="s">
        <v>136</v>
      </c>
      <c r="CI4" s="1367"/>
      <c r="CJ4" s="1367"/>
      <c r="CK4" s="1367"/>
      <c r="CL4" s="1367"/>
      <c r="CM4" s="1367"/>
      <c r="CN4" s="1367"/>
      <c r="CO4" s="1367"/>
      <c r="CP4" s="1367"/>
      <c r="CQ4" s="1367"/>
      <c r="CR4" s="1367"/>
      <c r="CS4" s="1367"/>
      <c r="CT4" s="1367"/>
      <c r="CU4" s="1306"/>
      <c r="CV4" s="1306"/>
      <c r="CW4" s="1306"/>
      <c r="CX4" s="1306"/>
      <c r="CY4" s="1306"/>
      <c r="CZ4" s="1368" t="s">
        <v>52</v>
      </c>
      <c r="DA4" s="1368"/>
      <c r="DB4" s="1307">
        <v>24</v>
      </c>
      <c r="DC4" s="1308" t="s">
        <v>53</v>
      </c>
      <c r="DD4" s="1367" t="s">
        <v>157</v>
      </c>
      <c r="DE4" s="1367"/>
      <c r="DF4" s="1367"/>
      <c r="DG4" s="1367"/>
      <c r="DH4" s="1367"/>
      <c r="DI4" s="1367"/>
      <c r="DJ4" s="1367"/>
      <c r="DK4" s="1367"/>
      <c r="DL4" s="1367"/>
      <c r="DM4" s="1367"/>
      <c r="DN4" s="1367"/>
      <c r="DO4" s="1367"/>
      <c r="DP4" s="1367"/>
      <c r="DQ4" s="1305"/>
    </row>
    <row r="5" spans="2:121" ht="22.5" customHeight="1" thickTop="1" thickBot="1" x14ac:dyDescent="0.45">
      <c r="B5" s="1232">
        <v>4</v>
      </c>
      <c r="C5" s="1231" t="s">
        <v>135</v>
      </c>
      <c r="D5" s="1231"/>
      <c r="E5" s="808"/>
      <c r="F5" s="810"/>
      <c r="G5" s="1238" t="s">
        <v>50</v>
      </c>
      <c r="H5" s="1255">
        <v>1</v>
      </c>
      <c r="I5" s="1334" t="s">
        <v>66</v>
      </c>
      <c r="J5" s="1261" t="s">
        <v>196</v>
      </c>
      <c r="K5" s="812"/>
      <c r="L5" s="1262" t="s">
        <v>144</v>
      </c>
      <c r="M5" s="531"/>
      <c r="N5" s="533"/>
      <c r="O5" s="535"/>
      <c r="P5" s="1231"/>
      <c r="Q5" s="808"/>
      <c r="R5" s="810"/>
      <c r="S5" s="1238" t="s">
        <v>50</v>
      </c>
      <c r="T5" s="1256">
        <v>2</v>
      </c>
      <c r="U5" s="1334" t="s">
        <v>66</v>
      </c>
      <c r="V5" s="1261" t="s">
        <v>156</v>
      </c>
      <c r="W5" s="812"/>
      <c r="X5" s="1262" t="s">
        <v>142</v>
      </c>
      <c r="Y5" s="531"/>
      <c r="Z5" s="533"/>
      <c r="AA5" s="535"/>
      <c r="AB5" s="1231"/>
      <c r="AC5" s="916">
        <v>1</v>
      </c>
      <c r="AD5" s="839" t="s">
        <v>136</v>
      </c>
      <c r="AE5" s="840"/>
      <c r="AF5" s="841"/>
      <c r="AG5" s="842"/>
      <c r="AH5" s="606">
        <v>12</v>
      </c>
      <c r="AI5" s="608" t="s">
        <v>47</v>
      </c>
      <c r="AJ5" s="662">
        <v>6</v>
      </c>
      <c r="AK5" s="606">
        <v>18</v>
      </c>
      <c r="AL5" s="608" t="s">
        <v>47</v>
      </c>
      <c r="AM5" s="662">
        <v>7</v>
      </c>
      <c r="AN5" s="606">
        <v>10</v>
      </c>
      <c r="AO5" s="608" t="s">
        <v>47</v>
      </c>
      <c r="AP5" s="662">
        <v>7</v>
      </c>
      <c r="AQ5" s="606">
        <v>17</v>
      </c>
      <c r="AR5" s="608" t="s">
        <v>47</v>
      </c>
      <c r="AS5" s="662">
        <v>8</v>
      </c>
      <c r="AT5" s="606">
        <v>13</v>
      </c>
      <c r="AU5" s="608" t="s">
        <v>47</v>
      </c>
      <c r="AV5" s="608">
        <v>4</v>
      </c>
      <c r="AW5" s="606">
        <v>11</v>
      </c>
      <c r="AX5" s="608" t="s">
        <v>47</v>
      </c>
      <c r="AY5" s="608">
        <v>6</v>
      </c>
      <c r="AZ5" s="862">
        <v>81</v>
      </c>
      <c r="BA5" s="851" t="s">
        <v>47</v>
      </c>
      <c r="BB5" s="852">
        <v>38</v>
      </c>
      <c r="BC5" s="821">
        <v>2.1315789473684212</v>
      </c>
      <c r="BD5" s="823">
        <v>12.021315789473684</v>
      </c>
      <c r="BE5" s="612">
        <v>1</v>
      </c>
      <c r="BF5" s="1231"/>
      <c r="BG5" s="1246">
        <v>0</v>
      </c>
      <c r="BH5" s="1246">
        <v>2</v>
      </c>
      <c r="BI5" s="1246">
        <v>2</v>
      </c>
      <c r="BJ5" s="1246">
        <v>2</v>
      </c>
      <c r="BK5" s="1246">
        <v>2</v>
      </c>
      <c r="BL5" s="1246">
        <v>2</v>
      </c>
      <c r="BM5" s="1246">
        <v>2</v>
      </c>
      <c r="BN5" s="1246"/>
      <c r="BO5" s="1231"/>
      <c r="BP5" s="1260"/>
      <c r="BQ5" s="1260"/>
      <c r="BR5" s="1260"/>
      <c r="BS5" s="1260"/>
      <c r="BT5" s="1260"/>
      <c r="BU5" s="1260"/>
      <c r="BV5" s="1260"/>
      <c r="BW5" s="1260"/>
      <c r="BX5" s="1231"/>
      <c r="BY5" s="1302"/>
      <c r="BZ5" s="1306"/>
      <c r="CA5" s="1306"/>
      <c r="CB5" s="1306"/>
      <c r="CC5" s="1306"/>
      <c r="CD5" s="1306"/>
      <c r="CE5" s="1306"/>
      <c r="CF5" s="1306"/>
      <c r="CG5" s="1306"/>
      <c r="CH5" s="1306"/>
      <c r="CI5" s="1306"/>
      <c r="CJ5" s="1306"/>
      <c r="CK5" s="1306"/>
      <c r="CL5" s="1306"/>
      <c r="CM5" s="1306"/>
      <c r="CN5" s="1306"/>
      <c r="CO5" s="1306"/>
      <c r="CP5" s="1306"/>
      <c r="CQ5" s="1306"/>
      <c r="CR5" s="1306"/>
      <c r="CS5" s="1306"/>
      <c r="CT5" s="1306"/>
      <c r="CU5" s="1306"/>
      <c r="CV5" s="1306"/>
      <c r="CW5" s="1306"/>
      <c r="CX5" s="1306"/>
      <c r="CY5" s="1306"/>
      <c r="CZ5" s="1306"/>
      <c r="DA5" s="1306"/>
      <c r="DB5" s="1306"/>
      <c r="DC5" s="1306"/>
      <c r="DD5" s="1306"/>
      <c r="DE5" s="1306"/>
      <c r="DF5" s="1306"/>
      <c r="DG5" s="1306"/>
      <c r="DH5" s="1306"/>
      <c r="DI5" s="1306"/>
      <c r="DJ5" s="1306"/>
      <c r="DK5" s="1309"/>
      <c r="DL5" s="1309"/>
      <c r="DM5" s="1309"/>
      <c r="DN5" s="1309"/>
      <c r="DO5" s="1309"/>
      <c r="DP5" s="1309"/>
      <c r="DQ5" s="1305"/>
    </row>
    <row r="6" spans="2:121" ht="22.5" customHeight="1" thickTop="1" x14ac:dyDescent="0.35">
      <c r="B6" s="1232">
        <v>5</v>
      </c>
      <c r="C6" s="1231" t="s">
        <v>137</v>
      </c>
      <c r="D6" s="1231"/>
      <c r="E6" s="807" t="s">
        <v>55</v>
      </c>
      <c r="F6" s="809">
        <v>0.37847222222222215</v>
      </c>
      <c r="G6" s="1259">
        <v>9</v>
      </c>
      <c r="H6" s="1236" t="s">
        <v>45</v>
      </c>
      <c r="I6" s="1331" t="s">
        <v>46</v>
      </c>
      <c r="J6" s="1340">
        <v>12</v>
      </c>
      <c r="K6" s="811" t="s">
        <v>47</v>
      </c>
      <c r="L6" s="1341">
        <v>13</v>
      </c>
      <c r="M6" s="530">
        <v>3</v>
      </c>
      <c r="N6" s="532" t="s">
        <v>47</v>
      </c>
      <c r="O6" s="534">
        <v>22</v>
      </c>
      <c r="P6" s="1231"/>
      <c r="Q6" s="807" t="s">
        <v>55</v>
      </c>
      <c r="R6" s="809">
        <v>0.37847222222222215</v>
      </c>
      <c r="S6" s="1259">
        <v>10</v>
      </c>
      <c r="T6" s="1236" t="s">
        <v>45</v>
      </c>
      <c r="U6" s="1237" t="s">
        <v>46</v>
      </c>
      <c r="V6" s="1257">
        <v>17</v>
      </c>
      <c r="W6" s="811" t="s">
        <v>47</v>
      </c>
      <c r="X6" s="1258">
        <v>25</v>
      </c>
      <c r="Y6" s="530">
        <v>12</v>
      </c>
      <c r="Z6" s="532" t="s">
        <v>47</v>
      </c>
      <c r="AA6" s="534">
        <v>7</v>
      </c>
      <c r="AB6" s="1231"/>
      <c r="AC6" s="905"/>
      <c r="AD6" s="827"/>
      <c r="AE6" s="843"/>
      <c r="AF6" s="836"/>
      <c r="AG6" s="837"/>
      <c r="AH6" s="596"/>
      <c r="AI6" s="598"/>
      <c r="AJ6" s="651"/>
      <c r="AK6" s="607"/>
      <c r="AL6" s="609"/>
      <c r="AM6" s="663"/>
      <c r="AN6" s="607"/>
      <c r="AO6" s="609"/>
      <c r="AP6" s="663"/>
      <c r="AQ6" s="607"/>
      <c r="AR6" s="609"/>
      <c r="AS6" s="663"/>
      <c r="AT6" s="607"/>
      <c r="AU6" s="609"/>
      <c r="AV6" s="609"/>
      <c r="AW6" s="607"/>
      <c r="AX6" s="609"/>
      <c r="AY6" s="609"/>
      <c r="AZ6" s="817"/>
      <c r="BA6" s="1362"/>
      <c r="BB6" s="820"/>
      <c r="BC6" s="831"/>
      <c r="BD6" s="832"/>
      <c r="BE6" s="600"/>
      <c r="BF6" s="1231"/>
      <c r="BG6" s="1246"/>
      <c r="BH6" s="1246"/>
      <c r="BI6" s="1246"/>
      <c r="BJ6" s="1246"/>
      <c r="BK6" s="1246"/>
      <c r="BL6" s="1246"/>
      <c r="BM6" s="1246"/>
      <c r="BN6" s="1246"/>
      <c r="BO6" s="1231"/>
      <c r="BP6" s="1260"/>
      <c r="BQ6" s="1260"/>
      <c r="BR6" s="1260"/>
      <c r="BS6" s="1260"/>
      <c r="BT6" s="1260"/>
      <c r="BU6" s="1260"/>
      <c r="BV6" s="1260"/>
      <c r="BW6" s="1260"/>
      <c r="BX6" s="1231"/>
      <c r="BY6" s="1302"/>
      <c r="BZ6" s="1322" t="s">
        <v>56</v>
      </c>
      <c r="CA6" s="1323">
        <v>1</v>
      </c>
      <c r="CB6" s="1310" t="s">
        <v>47</v>
      </c>
      <c r="CC6" s="1311">
        <v>1</v>
      </c>
      <c r="CD6" s="1311">
        <v>2</v>
      </c>
      <c r="CE6" s="1311">
        <v>3</v>
      </c>
      <c r="CF6" s="1311">
        <v>4</v>
      </c>
      <c r="CG6" s="1311">
        <v>5</v>
      </c>
      <c r="CH6" s="1311">
        <v>6</v>
      </c>
      <c r="CI6" s="1311">
        <v>7</v>
      </c>
      <c r="CJ6" s="1311">
        <v>8</v>
      </c>
      <c r="CK6" s="1311">
        <v>9</v>
      </c>
      <c r="CL6" s="1311">
        <v>10</v>
      </c>
      <c r="CM6" s="1311">
        <v>11</v>
      </c>
      <c r="CN6" s="1311">
        <v>12</v>
      </c>
      <c r="CO6" s="1311">
        <v>13</v>
      </c>
      <c r="CP6" s="1311">
        <v>14</v>
      </c>
      <c r="CQ6" s="1311">
        <v>15</v>
      </c>
      <c r="CR6" s="1311">
        <v>16</v>
      </c>
      <c r="CS6" s="1311">
        <v>17</v>
      </c>
      <c r="CT6" s="1311">
        <v>18</v>
      </c>
      <c r="CU6" s="1311">
        <v>19</v>
      </c>
      <c r="CV6" s="1311">
        <v>20</v>
      </c>
      <c r="CW6" s="1311">
        <v>21</v>
      </c>
      <c r="CX6" s="1311">
        <v>22</v>
      </c>
      <c r="CY6" s="1311">
        <v>23</v>
      </c>
      <c r="CZ6" s="1311">
        <v>24</v>
      </c>
      <c r="DA6" s="1311">
        <v>25</v>
      </c>
      <c r="DB6" s="1311">
        <v>26</v>
      </c>
      <c r="DC6" s="1311">
        <v>27</v>
      </c>
      <c r="DD6" s="1311">
        <v>28</v>
      </c>
      <c r="DE6" s="1311">
        <v>29</v>
      </c>
      <c r="DF6" s="1311">
        <v>30</v>
      </c>
      <c r="DG6" s="1311">
        <v>31</v>
      </c>
      <c r="DH6" s="1311">
        <v>32</v>
      </c>
      <c r="DI6" s="1311">
        <v>33</v>
      </c>
      <c r="DJ6" s="1311">
        <v>34</v>
      </c>
      <c r="DK6" s="1312">
        <v>35</v>
      </c>
      <c r="DL6" s="1312">
        <v>36</v>
      </c>
      <c r="DM6" s="1312">
        <v>37</v>
      </c>
      <c r="DN6" s="1312">
        <v>38</v>
      </c>
      <c r="DO6" s="1312">
        <v>39</v>
      </c>
      <c r="DP6" s="1312">
        <v>40</v>
      </c>
      <c r="DQ6" s="1305"/>
    </row>
    <row r="7" spans="2:121" ht="22.5" customHeight="1" thickBot="1" x14ac:dyDescent="0.45">
      <c r="B7" s="1232">
        <v>6</v>
      </c>
      <c r="C7" s="1231" t="s">
        <v>196</v>
      </c>
      <c r="D7" s="1231"/>
      <c r="E7" s="808"/>
      <c r="F7" s="810"/>
      <c r="G7" s="1238" t="s">
        <v>50</v>
      </c>
      <c r="H7" s="1255">
        <v>1</v>
      </c>
      <c r="I7" s="1332" t="s">
        <v>67</v>
      </c>
      <c r="J7" s="1261" t="s">
        <v>186</v>
      </c>
      <c r="K7" s="812"/>
      <c r="L7" s="1262" t="s">
        <v>193</v>
      </c>
      <c r="M7" s="531"/>
      <c r="N7" s="533"/>
      <c r="O7" s="535"/>
      <c r="P7" s="1231"/>
      <c r="Q7" s="808"/>
      <c r="R7" s="810"/>
      <c r="S7" s="1238" t="s">
        <v>50</v>
      </c>
      <c r="T7" s="1256">
        <v>2</v>
      </c>
      <c r="U7" s="1256" t="s">
        <v>39</v>
      </c>
      <c r="V7" s="1261" t="s">
        <v>187</v>
      </c>
      <c r="W7" s="812"/>
      <c r="X7" s="1262" t="s">
        <v>190</v>
      </c>
      <c r="Y7" s="531"/>
      <c r="Z7" s="533"/>
      <c r="AA7" s="535"/>
      <c r="AB7" s="1231"/>
      <c r="AC7" s="905">
        <v>7</v>
      </c>
      <c r="AD7" s="827" t="s">
        <v>189</v>
      </c>
      <c r="AE7" s="593">
        <v>6</v>
      </c>
      <c r="AF7" s="583" t="s">
        <v>47</v>
      </c>
      <c r="AG7" s="582">
        <v>12</v>
      </c>
      <c r="AH7" s="844"/>
      <c r="AI7" s="836"/>
      <c r="AJ7" s="837"/>
      <c r="AK7" s="598">
        <v>9</v>
      </c>
      <c r="AL7" s="598" t="s">
        <v>47</v>
      </c>
      <c r="AM7" s="651">
        <v>16</v>
      </c>
      <c r="AN7" s="596">
        <v>7</v>
      </c>
      <c r="AO7" s="598" t="s">
        <v>47</v>
      </c>
      <c r="AP7" s="651">
        <v>14</v>
      </c>
      <c r="AQ7" s="596">
        <v>15</v>
      </c>
      <c r="AR7" s="598" t="s">
        <v>47</v>
      </c>
      <c r="AS7" s="651">
        <v>7</v>
      </c>
      <c r="AT7" s="596">
        <v>8</v>
      </c>
      <c r="AU7" s="598" t="s">
        <v>47</v>
      </c>
      <c r="AV7" s="598">
        <v>13</v>
      </c>
      <c r="AW7" s="596">
        <v>12</v>
      </c>
      <c r="AX7" s="598" t="s">
        <v>47</v>
      </c>
      <c r="AY7" s="598">
        <v>10</v>
      </c>
      <c r="AZ7" s="816">
        <v>57</v>
      </c>
      <c r="BA7" s="818" t="s">
        <v>47</v>
      </c>
      <c r="BB7" s="819">
        <v>72</v>
      </c>
      <c r="BC7" s="821">
        <v>0.79166666666666663</v>
      </c>
      <c r="BD7" s="823">
        <v>8.0079166666666666</v>
      </c>
      <c r="BE7" s="578">
        <v>5</v>
      </c>
      <c r="BF7" s="1231"/>
      <c r="BG7" s="1246">
        <v>1</v>
      </c>
      <c r="BH7" s="1246">
        <v>0</v>
      </c>
      <c r="BI7" s="1246">
        <v>1</v>
      </c>
      <c r="BJ7" s="1246">
        <v>1</v>
      </c>
      <c r="BK7" s="1246">
        <v>2</v>
      </c>
      <c r="BL7" s="1246">
        <v>1</v>
      </c>
      <c r="BM7" s="1246">
        <v>2</v>
      </c>
      <c r="BN7" s="1246"/>
      <c r="BO7" s="1231"/>
      <c r="BP7" s="1260"/>
      <c r="BQ7" s="1260"/>
      <c r="BR7" s="1260"/>
      <c r="BS7" s="1260"/>
      <c r="BT7" s="1260"/>
      <c r="BU7" s="1260"/>
      <c r="BV7" s="1260"/>
      <c r="BW7" s="1260"/>
      <c r="BX7" s="1231"/>
      <c r="BY7" s="1302"/>
      <c r="BZ7" s="1313"/>
      <c r="CA7" s="1314"/>
      <c r="CB7" s="1315"/>
      <c r="CC7" s="1316"/>
      <c r="CD7" s="1316"/>
      <c r="CE7" s="1316"/>
      <c r="CF7" s="1316"/>
      <c r="CG7" s="1316"/>
      <c r="CH7" s="1316"/>
      <c r="CI7" s="1316"/>
      <c r="CJ7" s="1316"/>
      <c r="CK7" s="1316"/>
      <c r="CL7" s="1316"/>
      <c r="CM7" s="1316"/>
      <c r="CN7" s="1316"/>
      <c r="CO7" s="1316"/>
      <c r="CP7" s="1316"/>
      <c r="CQ7" s="1316"/>
      <c r="CR7" s="1316"/>
      <c r="CS7" s="1316"/>
      <c r="CT7" s="1316"/>
      <c r="CU7" s="1316"/>
      <c r="CV7" s="1316"/>
      <c r="CW7" s="1316"/>
      <c r="CX7" s="1316"/>
      <c r="CY7" s="1316"/>
      <c r="CZ7" s="1316"/>
      <c r="DA7" s="1316"/>
      <c r="DB7" s="1316"/>
      <c r="DC7" s="1316"/>
      <c r="DD7" s="1316"/>
      <c r="DE7" s="1316"/>
      <c r="DF7" s="1316"/>
      <c r="DG7" s="1316"/>
      <c r="DH7" s="1316"/>
      <c r="DI7" s="1316"/>
      <c r="DJ7" s="1316"/>
      <c r="DK7" s="1317"/>
      <c r="DL7" s="1317"/>
      <c r="DM7" s="1317"/>
      <c r="DN7" s="1317"/>
      <c r="DO7" s="1317"/>
      <c r="DP7" s="1317"/>
      <c r="DQ7" s="1305"/>
    </row>
    <row r="8" spans="2:121" ht="22.5" customHeight="1" thickTop="1" x14ac:dyDescent="0.35">
      <c r="B8" s="1232">
        <v>7</v>
      </c>
      <c r="C8" s="1231" t="s">
        <v>189</v>
      </c>
      <c r="D8" s="1231"/>
      <c r="E8" s="807" t="s">
        <v>57</v>
      </c>
      <c r="F8" s="809">
        <v>0.38541666666666657</v>
      </c>
      <c r="G8" s="1259">
        <v>13</v>
      </c>
      <c r="H8" s="1236" t="s">
        <v>45</v>
      </c>
      <c r="I8" s="1329" t="s">
        <v>46</v>
      </c>
      <c r="J8" s="1337">
        <v>2</v>
      </c>
      <c r="K8" s="811" t="s">
        <v>47</v>
      </c>
      <c r="L8" s="1336">
        <v>26</v>
      </c>
      <c r="M8" s="530">
        <v>6</v>
      </c>
      <c r="N8" s="532" t="s">
        <v>47</v>
      </c>
      <c r="O8" s="534">
        <v>16</v>
      </c>
      <c r="P8" s="1231"/>
      <c r="Q8" s="807" t="s">
        <v>57</v>
      </c>
      <c r="R8" s="809">
        <v>0.38541666666666657</v>
      </c>
      <c r="S8" s="1259">
        <v>14</v>
      </c>
      <c r="T8" s="1236" t="s">
        <v>45</v>
      </c>
      <c r="U8" s="1329" t="s">
        <v>46</v>
      </c>
      <c r="V8" s="1337">
        <v>8</v>
      </c>
      <c r="W8" s="811" t="s">
        <v>47</v>
      </c>
      <c r="X8" s="1336">
        <v>23</v>
      </c>
      <c r="Y8" s="530">
        <v>8</v>
      </c>
      <c r="Z8" s="532" t="s">
        <v>47</v>
      </c>
      <c r="AA8" s="534">
        <v>12</v>
      </c>
      <c r="AB8" s="1231"/>
      <c r="AC8" s="905"/>
      <c r="AD8" s="827"/>
      <c r="AE8" s="593"/>
      <c r="AF8" s="583"/>
      <c r="AG8" s="582"/>
      <c r="AH8" s="844"/>
      <c r="AI8" s="836"/>
      <c r="AJ8" s="837"/>
      <c r="AK8" s="598"/>
      <c r="AL8" s="598"/>
      <c r="AM8" s="651"/>
      <c r="AN8" s="596"/>
      <c r="AO8" s="598"/>
      <c r="AP8" s="651"/>
      <c r="AQ8" s="596"/>
      <c r="AR8" s="598"/>
      <c r="AS8" s="651"/>
      <c r="AT8" s="596"/>
      <c r="AU8" s="598"/>
      <c r="AV8" s="598"/>
      <c r="AW8" s="596"/>
      <c r="AX8" s="598"/>
      <c r="AY8" s="598"/>
      <c r="AZ8" s="833"/>
      <c r="BA8" s="1362"/>
      <c r="BB8" s="830"/>
      <c r="BC8" s="831"/>
      <c r="BD8" s="832"/>
      <c r="BE8" s="600"/>
      <c r="BF8" s="1231"/>
      <c r="BG8" s="1246"/>
      <c r="BH8" s="1246"/>
      <c r="BI8" s="1246"/>
      <c r="BJ8" s="1246"/>
      <c r="BK8" s="1246"/>
      <c r="BL8" s="1246"/>
      <c r="BM8" s="1246"/>
      <c r="BN8" s="1246"/>
      <c r="BO8" s="1231"/>
      <c r="BP8" s="1260"/>
      <c r="BQ8" s="1260"/>
      <c r="BR8" s="1260"/>
      <c r="BS8" s="1260"/>
      <c r="BT8" s="1260"/>
      <c r="BU8" s="1260"/>
      <c r="BV8" s="1260"/>
      <c r="BW8" s="1260"/>
      <c r="BX8" s="1231"/>
      <c r="BY8" s="1302"/>
      <c r="BZ8" s="1324" t="s">
        <v>56</v>
      </c>
      <c r="CA8" s="1325">
        <v>24</v>
      </c>
      <c r="CB8" s="1318" t="s">
        <v>47</v>
      </c>
      <c r="CC8" s="1311">
        <v>1</v>
      </c>
      <c r="CD8" s="1311">
        <v>2</v>
      </c>
      <c r="CE8" s="1311">
        <v>3</v>
      </c>
      <c r="CF8" s="1311">
        <v>4</v>
      </c>
      <c r="CG8" s="1311">
        <v>5</v>
      </c>
      <c r="CH8" s="1311">
        <v>6</v>
      </c>
      <c r="CI8" s="1311">
        <v>7</v>
      </c>
      <c r="CJ8" s="1311">
        <v>8</v>
      </c>
      <c r="CK8" s="1311">
        <v>9</v>
      </c>
      <c r="CL8" s="1311">
        <v>10</v>
      </c>
      <c r="CM8" s="1311">
        <v>11</v>
      </c>
      <c r="CN8" s="1311">
        <v>12</v>
      </c>
      <c r="CO8" s="1311">
        <v>13</v>
      </c>
      <c r="CP8" s="1311">
        <v>14</v>
      </c>
      <c r="CQ8" s="1311">
        <v>15</v>
      </c>
      <c r="CR8" s="1311">
        <v>16</v>
      </c>
      <c r="CS8" s="1311">
        <v>17</v>
      </c>
      <c r="CT8" s="1311">
        <v>18</v>
      </c>
      <c r="CU8" s="1311">
        <v>19</v>
      </c>
      <c r="CV8" s="1311">
        <v>20</v>
      </c>
      <c r="CW8" s="1311">
        <v>21</v>
      </c>
      <c r="CX8" s="1311">
        <v>22</v>
      </c>
      <c r="CY8" s="1311">
        <v>23</v>
      </c>
      <c r="CZ8" s="1311">
        <v>24</v>
      </c>
      <c r="DA8" s="1311">
        <v>25</v>
      </c>
      <c r="DB8" s="1311">
        <v>26</v>
      </c>
      <c r="DC8" s="1311">
        <v>27</v>
      </c>
      <c r="DD8" s="1311">
        <v>28</v>
      </c>
      <c r="DE8" s="1311">
        <v>29</v>
      </c>
      <c r="DF8" s="1311">
        <v>30</v>
      </c>
      <c r="DG8" s="1311">
        <v>31</v>
      </c>
      <c r="DH8" s="1311">
        <v>32</v>
      </c>
      <c r="DI8" s="1311">
        <v>33</v>
      </c>
      <c r="DJ8" s="1311">
        <v>34</v>
      </c>
      <c r="DK8" s="1312">
        <v>35</v>
      </c>
      <c r="DL8" s="1312">
        <v>36</v>
      </c>
      <c r="DM8" s="1312">
        <v>37</v>
      </c>
      <c r="DN8" s="1312">
        <v>38</v>
      </c>
      <c r="DO8" s="1312">
        <v>39</v>
      </c>
      <c r="DP8" s="1312">
        <v>40</v>
      </c>
      <c r="DQ8" s="1305"/>
    </row>
    <row r="9" spans="2:121" ht="22.5" customHeight="1" thickBot="1" x14ac:dyDescent="0.45">
      <c r="B9" s="1232">
        <v>8</v>
      </c>
      <c r="C9" s="1231" t="s">
        <v>197</v>
      </c>
      <c r="D9" s="1231"/>
      <c r="E9" s="808"/>
      <c r="F9" s="810"/>
      <c r="G9" s="1238" t="s">
        <v>50</v>
      </c>
      <c r="H9" s="1255">
        <v>1</v>
      </c>
      <c r="I9" s="1330" t="s">
        <v>54</v>
      </c>
      <c r="J9" s="1261" t="s">
        <v>188</v>
      </c>
      <c r="K9" s="812"/>
      <c r="L9" s="1262" t="s">
        <v>154</v>
      </c>
      <c r="M9" s="531"/>
      <c r="N9" s="533"/>
      <c r="O9" s="535"/>
      <c r="P9" s="1231"/>
      <c r="Q9" s="808"/>
      <c r="R9" s="810"/>
      <c r="S9" s="1238" t="s">
        <v>50</v>
      </c>
      <c r="T9" s="1256">
        <v>2</v>
      </c>
      <c r="U9" s="1330" t="s">
        <v>54</v>
      </c>
      <c r="V9" s="1261" t="s">
        <v>197</v>
      </c>
      <c r="W9" s="812"/>
      <c r="X9" s="1262" t="s">
        <v>167</v>
      </c>
      <c r="Y9" s="531"/>
      <c r="Z9" s="533"/>
      <c r="AA9" s="535"/>
      <c r="AB9" s="1231"/>
      <c r="AC9" s="905">
        <v>9</v>
      </c>
      <c r="AD9" s="827" t="s">
        <v>141</v>
      </c>
      <c r="AE9" s="593">
        <v>7</v>
      </c>
      <c r="AF9" s="583" t="s">
        <v>47</v>
      </c>
      <c r="AG9" s="582">
        <v>18</v>
      </c>
      <c r="AH9" s="584">
        <v>16</v>
      </c>
      <c r="AI9" s="583" t="s">
        <v>47</v>
      </c>
      <c r="AJ9" s="603">
        <v>9</v>
      </c>
      <c r="AK9" s="834"/>
      <c r="AL9" s="834"/>
      <c r="AM9" s="835"/>
      <c r="AN9" s="596">
        <v>6</v>
      </c>
      <c r="AO9" s="598" t="s">
        <v>47</v>
      </c>
      <c r="AP9" s="651">
        <v>16</v>
      </c>
      <c r="AQ9" s="596">
        <v>11</v>
      </c>
      <c r="AR9" s="598" t="s">
        <v>47</v>
      </c>
      <c r="AS9" s="651">
        <v>10</v>
      </c>
      <c r="AT9" s="596">
        <v>9</v>
      </c>
      <c r="AU9" s="598" t="s">
        <v>47</v>
      </c>
      <c r="AV9" s="598">
        <v>10</v>
      </c>
      <c r="AW9" s="596">
        <v>11</v>
      </c>
      <c r="AX9" s="598" t="s">
        <v>47</v>
      </c>
      <c r="AY9" s="598">
        <v>12</v>
      </c>
      <c r="AZ9" s="816">
        <v>60</v>
      </c>
      <c r="BA9" s="818" t="s">
        <v>47</v>
      </c>
      <c r="BB9" s="819">
        <v>75</v>
      </c>
      <c r="BC9" s="821">
        <v>0.8</v>
      </c>
      <c r="BD9" s="823">
        <v>8.0079999999999991</v>
      </c>
      <c r="BE9" s="578">
        <v>4</v>
      </c>
      <c r="BF9" s="1231"/>
      <c r="BG9" s="1246">
        <v>1</v>
      </c>
      <c r="BH9" s="1246">
        <v>2</v>
      </c>
      <c r="BI9" s="1246">
        <v>0</v>
      </c>
      <c r="BJ9" s="1246">
        <v>1</v>
      </c>
      <c r="BK9" s="1246">
        <v>2</v>
      </c>
      <c r="BL9" s="1246">
        <v>1</v>
      </c>
      <c r="BM9" s="1246">
        <v>1</v>
      </c>
      <c r="BN9" s="1246"/>
      <c r="BO9" s="1231"/>
      <c r="BP9" s="1260"/>
      <c r="BQ9" s="1260"/>
      <c r="BR9" s="1260"/>
      <c r="BS9" s="1260"/>
      <c r="BT9" s="1260"/>
      <c r="BU9" s="1260"/>
      <c r="BV9" s="1260"/>
      <c r="BW9" s="1260"/>
      <c r="BX9" s="1231"/>
      <c r="BY9" s="1319"/>
      <c r="BZ9" s="1320"/>
      <c r="CA9" s="1320"/>
      <c r="CB9" s="1320"/>
      <c r="CC9" s="1320"/>
      <c r="CD9" s="1320"/>
      <c r="CE9" s="1320"/>
      <c r="CF9" s="1320"/>
      <c r="CG9" s="1320"/>
      <c r="CH9" s="1320"/>
      <c r="CI9" s="1320"/>
      <c r="CJ9" s="1320"/>
      <c r="CK9" s="1320"/>
      <c r="CL9" s="1320"/>
      <c r="CM9" s="1320"/>
      <c r="CN9" s="1320"/>
      <c r="CO9" s="1320"/>
      <c r="CP9" s="1320"/>
      <c r="CQ9" s="1320"/>
      <c r="CR9" s="1320"/>
      <c r="CS9" s="1320"/>
      <c r="CT9" s="1320"/>
      <c r="CU9" s="1320"/>
      <c r="CV9" s="1320"/>
      <c r="CW9" s="1320"/>
      <c r="CX9" s="1320"/>
      <c r="CY9" s="1320"/>
      <c r="CZ9" s="1320"/>
      <c r="DA9" s="1320"/>
      <c r="DB9" s="1320"/>
      <c r="DC9" s="1320"/>
      <c r="DD9" s="1320"/>
      <c r="DE9" s="1320"/>
      <c r="DF9" s="1320"/>
      <c r="DG9" s="1320"/>
      <c r="DH9" s="1320"/>
      <c r="DI9" s="1320"/>
      <c r="DJ9" s="1320"/>
      <c r="DK9" s="1320"/>
      <c r="DL9" s="1320"/>
      <c r="DM9" s="1320"/>
      <c r="DN9" s="1320"/>
      <c r="DO9" s="1320"/>
      <c r="DP9" s="1320"/>
      <c r="DQ9" s="1321"/>
    </row>
    <row r="10" spans="2:121" ht="22.5" customHeight="1" thickTop="1" x14ac:dyDescent="0.35">
      <c r="B10" s="1232">
        <v>9</v>
      </c>
      <c r="C10" s="1231" t="s">
        <v>141</v>
      </c>
      <c r="D10" s="1231"/>
      <c r="E10" s="807" t="s">
        <v>58</v>
      </c>
      <c r="F10" s="809">
        <v>0.39236111111111099</v>
      </c>
      <c r="G10" s="1259">
        <v>17</v>
      </c>
      <c r="H10" s="1236" t="s">
        <v>45</v>
      </c>
      <c r="I10" s="1333" t="s">
        <v>46</v>
      </c>
      <c r="J10" s="1338">
        <v>3</v>
      </c>
      <c r="K10" s="811" t="s">
        <v>47</v>
      </c>
      <c r="L10" s="1339">
        <v>14</v>
      </c>
      <c r="M10" s="530">
        <v>15</v>
      </c>
      <c r="N10" s="532" t="s">
        <v>47</v>
      </c>
      <c r="O10" s="534">
        <v>9</v>
      </c>
      <c r="P10" s="1231"/>
      <c r="Q10" s="807" t="s">
        <v>58</v>
      </c>
      <c r="R10" s="809">
        <v>0.39236111111111099</v>
      </c>
      <c r="S10" s="1259">
        <v>18</v>
      </c>
      <c r="T10" s="1236" t="s">
        <v>45</v>
      </c>
      <c r="U10" s="1333" t="s">
        <v>46</v>
      </c>
      <c r="V10" s="1338">
        <v>6</v>
      </c>
      <c r="W10" s="811" t="s">
        <v>47</v>
      </c>
      <c r="X10" s="1339">
        <v>11</v>
      </c>
      <c r="Y10" s="530">
        <v>15</v>
      </c>
      <c r="Z10" s="532" t="s">
        <v>47</v>
      </c>
      <c r="AA10" s="534">
        <v>10</v>
      </c>
      <c r="AB10" s="1231"/>
      <c r="AC10" s="905"/>
      <c r="AD10" s="827"/>
      <c r="AE10" s="593"/>
      <c r="AF10" s="583"/>
      <c r="AG10" s="582"/>
      <c r="AH10" s="584"/>
      <c r="AI10" s="583"/>
      <c r="AJ10" s="603"/>
      <c r="AK10" s="836"/>
      <c r="AL10" s="836"/>
      <c r="AM10" s="837"/>
      <c r="AN10" s="596"/>
      <c r="AO10" s="598"/>
      <c r="AP10" s="651"/>
      <c r="AQ10" s="596"/>
      <c r="AR10" s="598"/>
      <c r="AS10" s="651"/>
      <c r="AT10" s="596"/>
      <c r="AU10" s="598"/>
      <c r="AV10" s="598"/>
      <c r="AW10" s="596"/>
      <c r="AX10" s="598"/>
      <c r="AY10" s="598"/>
      <c r="AZ10" s="833"/>
      <c r="BA10" s="829"/>
      <c r="BB10" s="830"/>
      <c r="BC10" s="831"/>
      <c r="BD10" s="832"/>
      <c r="BE10" s="600"/>
      <c r="BF10" s="1231"/>
      <c r="BG10" s="1246"/>
      <c r="BH10" s="1246"/>
      <c r="BI10" s="1246"/>
      <c r="BJ10" s="1246"/>
      <c r="BK10" s="1246"/>
      <c r="BL10" s="1246"/>
      <c r="BM10" s="1246"/>
      <c r="BN10" s="1246"/>
      <c r="BO10" s="1231"/>
      <c r="BP10" s="1260"/>
      <c r="BQ10" s="1260"/>
      <c r="BR10" s="1260"/>
      <c r="BS10" s="1260"/>
      <c r="BT10" s="1260"/>
      <c r="BU10" s="1260"/>
      <c r="BV10" s="1260"/>
      <c r="BW10" s="1260"/>
      <c r="BX10" s="1231"/>
      <c r="BY10" s="784">
        <v>0.37152777777777773</v>
      </c>
      <c r="BZ10" s="785"/>
      <c r="CA10" s="785"/>
      <c r="CB10" s="1299"/>
      <c r="CC10" s="1299"/>
      <c r="CD10" s="1299"/>
      <c r="CE10" s="1369" t="s">
        <v>46</v>
      </c>
      <c r="CF10" s="1369"/>
      <c r="CG10" s="1369"/>
      <c r="CH10" s="1369"/>
      <c r="CI10" s="1369"/>
      <c r="CJ10" s="1300" t="s">
        <v>66</v>
      </c>
      <c r="CK10" s="1299"/>
      <c r="CL10" s="1299"/>
      <c r="CM10" s="1299"/>
      <c r="CN10" s="1299"/>
      <c r="CO10" s="1299"/>
      <c r="CP10" s="1299"/>
      <c r="CQ10" s="1299"/>
      <c r="CR10" s="1299"/>
      <c r="CS10" s="1299"/>
      <c r="CT10" s="1299"/>
      <c r="CU10" s="1299"/>
      <c r="CV10" s="1299"/>
      <c r="CW10" s="1299"/>
      <c r="CX10" s="1299"/>
      <c r="CY10" s="1299"/>
      <c r="CZ10" s="1299"/>
      <c r="DA10" s="1299"/>
      <c r="DB10" s="1299"/>
      <c r="DC10" s="1299"/>
      <c r="DD10" s="1299"/>
      <c r="DE10" s="1299"/>
      <c r="DF10" s="1299"/>
      <c r="DG10" s="1299"/>
      <c r="DH10" s="1299"/>
      <c r="DI10" s="1299"/>
      <c r="DJ10" s="1299"/>
      <c r="DK10" s="1299"/>
      <c r="DL10" s="1299"/>
      <c r="DM10" s="1299"/>
      <c r="DN10" s="1299"/>
      <c r="DO10" s="1299"/>
      <c r="DP10" s="1299"/>
      <c r="DQ10" s="1301"/>
    </row>
    <row r="11" spans="2:121" ht="22.5" customHeight="1" thickBot="1" x14ac:dyDescent="0.45">
      <c r="B11" s="1232">
        <v>10</v>
      </c>
      <c r="C11" s="1231" t="s">
        <v>140</v>
      </c>
      <c r="D11" s="1231"/>
      <c r="E11" s="808"/>
      <c r="F11" s="810"/>
      <c r="G11" s="1238" t="s">
        <v>50</v>
      </c>
      <c r="H11" s="1255">
        <v>1</v>
      </c>
      <c r="I11" s="1334" t="s">
        <v>66</v>
      </c>
      <c r="J11" s="1261" t="s">
        <v>134</v>
      </c>
      <c r="K11" s="812"/>
      <c r="L11" s="1262" t="s">
        <v>142</v>
      </c>
      <c r="M11" s="531"/>
      <c r="N11" s="533"/>
      <c r="O11" s="535"/>
      <c r="P11" s="1231"/>
      <c r="Q11" s="808"/>
      <c r="R11" s="810"/>
      <c r="S11" s="1238" t="s">
        <v>50</v>
      </c>
      <c r="T11" s="1256">
        <v>2</v>
      </c>
      <c r="U11" s="1334" t="s">
        <v>66</v>
      </c>
      <c r="V11" s="1261" t="s">
        <v>196</v>
      </c>
      <c r="W11" s="812"/>
      <c r="X11" s="1262" t="s">
        <v>156</v>
      </c>
      <c r="Y11" s="531"/>
      <c r="Z11" s="533"/>
      <c r="AA11" s="535"/>
      <c r="AB11" s="1231"/>
      <c r="AC11" s="905">
        <v>16</v>
      </c>
      <c r="AD11" s="827" t="s">
        <v>143</v>
      </c>
      <c r="AE11" s="593">
        <v>7</v>
      </c>
      <c r="AF11" s="583" t="s">
        <v>47</v>
      </c>
      <c r="AG11" s="582">
        <v>10</v>
      </c>
      <c r="AH11" s="584">
        <v>14</v>
      </c>
      <c r="AI11" s="583" t="s">
        <v>47</v>
      </c>
      <c r="AJ11" s="603">
        <v>7</v>
      </c>
      <c r="AK11" s="582">
        <v>16</v>
      </c>
      <c r="AL11" s="583" t="s">
        <v>47</v>
      </c>
      <c r="AM11" s="582">
        <v>6</v>
      </c>
      <c r="AN11" s="844"/>
      <c r="AO11" s="836"/>
      <c r="AP11" s="837"/>
      <c r="AQ11" s="598">
        <v>5</v>
      </c>
      <c r="AR11" s="598" t="s">
        <v>47</v>
      </c>
      <c r="AS11" s="651">
        <v>11</v>
      </c>
      <c r="AT11" s="596">
        <v>12</v>
      </c>
      <c r="AU11" s="598" t="s">
        <v>47</v>
      </c>
      <c r="AV11" s="598">
        <v>5</v>
      </c>
      <c r="AW11" s="596">
        <v>12</v>
      </c>
      <c r="AX11" s="598" t="s">
        <v>47</v>
      </c>
      <c r="AY11" s="598">
        <v>6</v>
      </c>
      <c r="AZ11" s="816">
        <v>66</v>
      </c>
      <c r="BA11" s="818" t="s">
        <v>47</v>
      </c>
      <c r="BB11" s="819">
        <v>45</v>
      </c>
      <c r="BC11" s="821">
        <v>1.4666666666666666</v>
      </c>
      <c r="BD11" s="823">
        <v>10.014666666666667</v>
      </c>
      <c r="BE11" s="578">
        <v>2</v>
      </c>
      <c r="BF11" s="1231"/>
      <c r="BG11" s="1246">
        <v>1</v>
      </c>
      <c r="BH11" s="1246">
        <v>2</v>
      </c>
      <c r="BI11" s="1246">
        <v>2</v>
      </c>
      <c r="BJ11" s="1246">
        <v>0</v>
      </c>
      <c r="BK11" s="1246">
        <v>1</v>
      </c>
      <c r="BL11" s="1246">
        <v>2</v>
      </c>
      <c r="BM11" s="1246">
        <v>2</v>
      </c>
      <c r="BN11" s="1246"/>
      <c r="BO11" s="1231"/>
      <c r="BP11" s="1260" t="s">
        <v>51</v>
      </c>
      <c r="BQ11" s="1260">
        <v>0.37152777777777773</v>
      </c>
      <c r="BR11" s="1260">
        <v>5</v>
      </c>
      <c r="BS11" s="1260" t="s">
        <v>45</v>
      </c>
      <c r="BT11" s="1260" t="s">
        <v>46</v>
      </c>
      <c r="BU11" s="1260">
        <v>6</v>
      </c>
      <c r="BV11" s="1260" t="s">
        <v>47</v>
      </c>
      <c r="BW11" s="1260">
        <v>19</v>
      </c>
      <c r="BX11" s="1231"/>
      <c r="BY11" s="1302"/>
      <c r="BZ11" s="1366" t="s">
        <v>51</v>
      </c>
      <c r="CA11" s="1366"/>
      <c r="CB11" s="1366"/>
      <c r="CC11" s="1366"/>
      <c r="CD11" s="1303"/>
      <c r="CE11" s="1303"/>
      <c r="CF11" s="1303"/>
      <c r="CG11" s="1303"/>
      <c r="CH11" s="1303"/>
      <c r="CI11" s="1303"/>
      <c r="CJ11" s="1303"/>
      <c r="CK11" s="1303"/>
      <c r="CL11" s="1303"/>
      <c r="CM11" s="1303"/>
      <c r="CN11" s="1303"/>
      <c r="CO11" s="1303"/>
      <c r="CP11" s="1303"/>
      <c r="CQ11" s="1303"/>
      <c r="CR11" s="1303"/>
      <c r="CS11" s="1370">
        <v>5</v>
      </c>
      <c r="CT11" s="1370"/>
      <c r="CU11" s="1365" t="s">
        <v>48</v>
      </c>
      <c r="CV11" s="1365"/>
      <c r="CW11" s="1365"/>
      <c r="CX11" s="1303"/>
      <c r="CY11" s="1303"/>
      <c r="CZ11" s="1303"/>
      <c r="DA11" s="1303"/>
      <c r="DB11" s="1303"/>
      <c r="DC11" s="1303"/>
      <c r="DD11" s="1303"/>
      <c r="DE11" s="1303"/>
      <c r="DF11" s="1303"/>
      <c r="DG11" s="1303"/>
      <c r="DH11" s="1303"/>
      <c r="DI11" s="1303"/>
      <c r="DJ11" s="1303"/>
      <c r="DK11" s="1304"/>
      <c r="DL11" s="1372" t="s">
        <v>49</v>
      </c>
      <c r="DM11" s="1372"/>
      <c r="DN11" s="1372"/>
      <c r="DO11" s="1373">
        <v>1</v>
      </c>
      <c r="DP11" s="1373"/>
      <c r="DQ11" s="1305"/>
    </row>
    <row r="12" spans="2:121" ht="22.5" customHeight="1" thickTop="1" x14ac:dyDescent="0.35">
      <c r="B12" s="1232">
        <v>11</v>
      </c>
      <c r="C12" s="1231" t="s">
        <v>156</v>
      </c>
      <c r="D12" s="1231"/>
      <c r="E12" s="807" t="s">
        <v>59</v>
      </c>
      <c r="F12" s="809">
        <v>0.39930555555555541</v>
      </c>
      <c r="G12" s="1259">
        <v>21</v>
      </c>
      <c r="H12" s="1236" t="s">
        <v>45</v>
      </c>
      <c r="I12" s="1331" t="s">
        <v>46</v>
      </c>
      <c r="J12" s="1340">
        <v>5</v>
      </c>
      <c r="K12" s="811" t="s">
        <v>47</v>
      </c>
      <c r="L12" s="1341">
        <v>12</v>
      </c>
      <c r="M12" s="530">
        <v>16</v>
      </c>
      <c r="N12" s="532" t="s">
        <v>47</v>
      </c>
      <c r="O12" s="534">
        <v>7</v>
      </c>
      <c r="P12" s="1231"/>
      <c r="Q12" s="807" t="s">
        <v>59</v>
      </c>
      <c r="R12" s="809">
        <v>0.39930555555555541</v>
      </c>
      <c r="S12" s="1259">
        <v>22</v>
      </c>
      <c r="T12" s="1236" t="s">
        <v>45</v>
      </c>
      <c r="U12" s="1237" t="s">
        <v>46</v>
      </c>
      <c r="V12" s="1257">
        <v>16</v>
      </c>
      <c r="W12" s="811" t="s">
        <v>47</v>
      </c>
      <c r="X12" s="1258">
        <v>24</v>
      </c>
      <c r="Y12" s="530">
        <v>12</v>
      </c>
      <c r="Z12" s="532" t="s">
        <v>47</v>
      </c>
      <c r="AA12" s="534">
        <v>5</v>
      </c>
      <c r="AB12" s="1231"/>
      <c r="AC12" s="905"/>
      <c r="AD12" s="827"/>
      <c r="AE12" s="593"/>
      <c r="AF12" s="583"/>
      <c r="AG12" s="582"/>
      <c r="AH12" s="584"/>
      <c r="AI12" s="583"/>
      <c r="AJ12" s="603"/>
      <c r="AK12" s="582"/>
      <c r="AL12" s="583"/>
      <c r="AM12" s="582"/>
      <c r="AN12" s="844"/>
      <c r="AO12" s="836"/>
      <c r="AP12" s="837"/>
      <c r="AQ12" s="598"/>
      <c r="AR12" s="598"/>
      <c r="AS12" s="651"/>
      <c r="AT12" s="596"/>
      <c r="AU12" s="598"/>
      <c r="AV12" s="598"/>
      <c r="AW12" s="596"/>
      <c r="AX12" s="598"/>
      <c r="AY12" s="598"/>
      <c r="AZ12" s="833"/>
      <c r="BA12" s="829"/>
      <c r="BB12" s="830"/>
      <c r="BC12" s="831"/>
      <c r="BD12" s="832"/>
      <c r="BE12" s="600"/>
      <c r="BF12" s="1231"/>
      <c r="BG12" s="1246"/>
      <c r="BH12" s="1246"/>
      <c r="BI12" s="1246"/>
      <c r="BJ12" s="1246"/>
      <c r="BK12" s="1246"/>
      <c r="BL12" s="1246"/>
      <c r="BM12" s="1246"/>
      <c r="BN12" s="1246"/>
      <c r="BO12" s="1231"/>
      <c r="BP12" s="1260">
        <v>0</v>
      </c>
      <c r="BQ12" s="1260">
        <v>0</v>
      </c>
      <c r="BR12" s="1260" t="s">
        <v>50</v>
      </c>
      <c r="BS12" s="1260">
        <v>1</v>
      </c>
      <c r="BT12" s="1260" t="s">
        <v>66</v>
      </c>
      <c r="BU12" s="1260" t="s">
        <v>196</v>
      </c>
      <c r="BV12" s="1260">
        <v>0</v>
      </c>
      <c r="BW12" s="1260" t="s">
        <v>144</v>
      </c>
      <c r="BX12" s="1231"/>
      <c r="BY12" s="1302"/>
      <c r="BZ12" s="1366"/>
      <c r="CA12" s="1366"/>
      <c r="CB12" s="1366"/>
      <c r="CC12" s="1366"/>
      <c r="CD12" s="1303"/>
      <c r="CE12" s="1303"/>
      <c r="CF12" s="1303"/>
      <c r="CG12" s="1303"/>
      <c r="CH12" s="1303"/>
      <c r="CI12" s="1303"/>
      <c r="CJ12" s="1303"/>
      <c r="CK12" s="1303"/>
      <c r="CL12" s="1303"/>
      <c r="CM12" s="1303"/>
      <c r="CN12" s="1303"/>
      <c r="CO12" s="1303"/>
      <c r="CP12" s="1303"/>
      <c r="CQ12" s="1303"/>
      <c r="CR12" s="1303"/>
      <c r="CS12" s="1370"/>
      <c r="CT12" s="1370"/>
      <c r="CU12" s="1365"/>
      <c r="CV12" s="1365"/>
      <c r="CW12" s="1365"/>
      <c r="CX12" s="1303"/>
      <c r="CY12" s="1303"/>
      <c r="CZ12" s="1303"/>
      <c r="DA12" s="1303"/>
      <c r="DB12" s="1303"/>
      <c r="DC12" s="1303"/>
      <c r="DD12" s="1303"/>
      <c r="DE12" s="1303"/>
      <c r="DF12" s="1303"/>
      <c r="DG12" s="1303"/>
      <c r="DH12" s="1303"/>
      <c r="DI12" s="1303"/>
      <c r="DJ12" s="1303"/>
      <c r="DK12" s="1304"/>
      <c r="DL12" s="1372"/>
      <c r="DM12" s="1372"/>
      <c r="DN12" s="1372"/>
      <c r="DO12" s="1373"/>
      <c r="DP12" s="1373"/>
      <c r="DQ12" s="1305"/>
    </row>
    <row r="13" spans="2:121" ht="22.5" customHeight="1" thickBot="1" x14ac:dyDescent="0.45">
      <c r="B13" s="1232">
        <v>12</v>
      </c>
      <c r="C13" s="1231" t="s">
        <v>186</v>
      </c>
      <c r="D13" s="1231"/>
      <c r="E13" s="808"/>
      <c r="F13" s="810"/>
      <c r="G13" s="1238" t="s">
        <v>50</v>
      </c>
      <c r="H13" s="1255">
        <v>1</v>
      </c>
      <c r="I13" s="1332" t="s">
        <v>67</v>
      </c>
      <c r="J13" s="1261" t="s">
        <v>137</v>
      </c>
      <c r="K13" s="812"/>
      <c r="L13" s="1262" t="s">
        <v>186</v>
      </c>
      <c r="M13" s="531"/>
      <c r="N13" s="533"/>
      <c r="O13" s="535"/>
      <c r="P13" s="1231"/>
      <c r="Q13" s="808"/>
      <c r="R13" s="810"/>
      <c r="S13" s="1238" t="s">
        <v>50</v>
      </c>
      <c r="T13" s="1256">
        <v>2</v>
      </c>
      <c r="U13" s="1256" t="s">
        <v>39</v>
      </c>
      <c r="V13" s="1261" t="s">
        <v>143</v>
      </c>
      <c r="W13" s="812"/>
      <c r="X13" s="1262" t="s">
        <v>157</v>
      </c>
      <c r="Y13" s="531"/>
      <c r="Z13" s="533"/>
      <c r="AA13" s="535"/>
      <c r="AB13" s="1231"/>
      <c r="AC13" s="905">
        <v>17</v>
      </c>
      <c r="AD13" s="827" t="s">
        <v>187</v>
      </c>
      <c r="AE13" s="593">
        <v>8</v>
      </c>
      <c r="AF13" s="583" t="s">
        <v>47</v>
      </c>
      <c r="AG13" s="582">
        <v>17</v>
      </c>
      <c r="AH13" s="584">
        <v>7</v>
      </c>
      <c r="AI13" s="583" t="s">
        <v>47</v>
      </c>
      <c r="AJ13" s="603">
        <v>15</v>
      </c>
      <c r="AK13" s="582">
        <v>10</v>
      </c>
      <c r="AL13" s="583" t="s">
        <v>47</v>
      </c>
      <c r="AM13" s="582">
        <v>11</v>
      </c>
      <c r="AN13" s="584">
        <v>11</v>
      </c>
      <c r="AO13" s="583" t="s">
        <v>47</v>
      </c>
      <c r="AP13" s="603">
        <v>5</v>
      </c>
      <c r="AQ13" s="1374"/>
      <c r="AR13" s="1374"/>
      <c r="AS13" s="1374"/>
      <c r="AT13" s="595">
        <v>7</v>
      </c>
      <c r="AU13" s="597" t="s">
        <v>47</v>
      </c>
      <c r="AV13" s="597">
        <v>18</v>
      </c>
      <c r="AW13" s="595">
        <v>12</v>
      </c>
      <c r="AX13" s="597" t="s">
        <v>47</v>
      </c>
      <c r="AY13" s="597">
        <v>7</v>
      </c>
      <c r="AZ13" s="816">
        <v>55</v>
      </c>
      <c r="BA13" s="1362" t="s">
        <v>47</v>
      </c>
      <c r="BB13" s="819">
        <v>73</v>
      </c>
      <c r="BC13" s="821">
        <v>0.75342465753424659</v>
      </c>
      <c r="BD13" s="823">
        <v>8.007534246575343</v>
      </c>
      <c r="BE13" s="578">
        <v>6</v>
      </c>
      <c r="BF13" s="1231"/>
      <c r="BG13" s="1246">
        <v>1</v>
      </c>
      <c r="BH13" s="1246">
        <v>1</v>
      </c>
      <c r="BI13" s="1246">
        <v>1</v>
      </c>
      <c r="BJ13" s="1246">
        <v>2</v>
      </c>
      <c r="BK13" s="1246">
        <v>0</v>
      </c>
      <c r="BL13" s="1246">
        <v>1</v>
      </c>
      <c r="BM13" s="1246">
        <v>2</v>
      </c>
      <c r="BN13" s="1246"/>
      <c r="BO13" s="1231"/>
      <c r="BP13" s="1260"/>
      <c r="BQ13" s="1260"/>
      <c r="BR13" s="1260"/>
      <c r="BS13" s="1260"/>
      <c r="BT13" s="1260"/>
      <c r="BU13" s="1260"/>
      <c r="BV13" s="1260"/>
      <c r="BW13" s="1260"/>
      <c r="BX13" s="1231"/>
      <c r="BY13" s="1302"/>
      <c r="BZ13" s="1306"/>
      <c r="CA13" s="1306"/>
      <c r="CB13" s="1306"/>
      <c r="CC13" s="1306"/>
      <c r="CD13" s="1368" t="s">
        <v>52</v>
      </c>
      <c r="CE13" s="1368"/>
      <c r="CF13" s="1307">
        <v>6</v>
      </c>
      <c r="CG13" s="1308" t="s">
        <v>53</v>
      </c>
      <c r="CH13" s="1367" t="s">
        <v>196</v>
      </c>
      <c r="CI13" s="1367"/>
      <c r="CJ13" s="1367"/>
      <c r="CK13" s="1367"/>
      <c r="CL13" s="1367"/>
      <c r="CM13" s="1367"/>
      <c r="CN13" s="1367"/>
      <c r="CO13" s="1367"/>
      <c r="CP13" s="1367"/>
      <c r="CQ13" s="1367"/>
      <c r="CR13" s="1367"/>
      <c r="CS13" s="1367"/>
      <c r="CT13" s="1367"/>
      <c r="CU13" s="1306"/>
      <c r="CV13" s="1306"/>
      <c r="CW13" s="1306"/>
      <c r="CX13" s="1306"/>
      <c r="CY13" s="1306"/>
      <c r="CZ13" s="1368" t="s">
        <v>52</v>
      </c>
      <c r="DA13" s="1368"/>
      <c r="DB13" s="1307">
        <v>19</v>
      </c>
      <c r="DC13" s="1308" t="s">
        <v>53</v>
      </c>
      <c r="DD13" s="1367" t="s">
        <v>144</v>
      </c>
      <c r="DE13" s="1367"/>
      <c r="DF13" s="1367"/>
      <c r="DG13" s="1367"/>
      <c r="DH13" s="1367"/>
      <c r="DI13" s="1367"/>
      <c r="DJ13" s="1367"/>
      <c r="DK13" s="1367"/>
      <c r="DL13" s="1367"/>
      <c r="DM13" s="1367"/>
      <c r="DN13" s="1367"/>
      <c r="DO13" s="1367"/>
      <c r="DP13" s="1367"/>
      <c r="DQ13" s="1305"/>
    </row>
    <row r="14" spans="2:121" ht="22.5" customHeight="1" thickTop="1" x14ac:dyDescent="0.35">
      <c r="B14" s="1232">
        <v>13</v>
      </c>
      <c r="C14" s="1231" t="s">
        <v>193</v>
      </c>
      <c r="D14" s="1231"/>
      <c r="E14" s="807" t="s">
        <v>60</v>
      </c>
      <c r="F14" s="809">
        <v>0.40624999999999983</v>
      </c>
      <c r="G14" s="1259">
        <v>25</v>
      </c>
      <c r="H14" s="1236" t="s">
        <v>45</v>
      </c>
      <c r="I14" s="1329" t="s">
        <v>46</v>
      </c>
      <c r="J14" s="1337">
        <v>2</v>
      </c>
      <c r="K14" s="811" t="s">
        <v>47</v>
      </c>
      <c r="L14" s="1336">
        <v>23</v>
      </c>
      <c r="M14" s="530">
        <v>5</v>
      </c>
      <c r="N14" s="532" t="s">
        <v>47</v>
      </c>
      <c r="O14" s="534">
        <v>14</v>
      </c>
      <c r="P14" s="1231"/>
      <c r="Q14" s="807" t="s">
        <v>60</v>
      </c>
      <c r="R14" s="809">
        <v>0.40624999999999983</v>
      </c>
      <c r="S14" s="1259">
        <v>26</v>
      </c>
      <c r="T14" s="1236" t="s">
        <v>45</v>
      </c>
      <c r="U14" s="1329" t="s">
        <v>46</v>
      </c>
      <c r="V14" s="1337">
        <v>15</v>
      </c>
      <c r="W14" s="811" t="s">
        <v>47</v>
      </c>
      <c r="X14" s="1336">
        <v>26</v>
      </c>
      <c r="Y14" s="530">
        <v>9</v>
      </c>
      <c r="Z14" s="532" t="s">
        <v>47</v>
      </c>
      <c r="AA14" s="534">
        <v>14</v>
      </c>
      <c r="AB14" s="1231"/>
      <c r="AC14" s="905"/>
      <c r="AD14" s="827"/>
      <c r="AE14" s="593"/>
      <c r="AF14" s="583"/>
      <c r="AG14" s="582"/>
      <c r="AH14" s="584"/>
      <c r="AI14" s="583"/>
      <c r="AJ14" s="603"/>
      <c r="AK14" s="582"/>
      <c r="AL14" s="583"/>
      <c r="AM14" s="582"/>
      <c r="AN14" s="584"/>
      <c r="AO14" s="583"/>
      <c r="AP14" s="603"/>
      <c r="AQ14" s="834"/>
      <c r="AR14" s="834"/>
      <c r="AS14" s="834"/>
      <c r="AT14" s="596"/>
      <c r="AU14" s="598"/>
      <c r="AV14" s="598"/>
      <c r="AW14" s="596"/>
      <c r="AX14" s="598"/>
      <c r="AY14" s="598"/>
      <c r="AZ14" s="833"/>
      <c r="BA14" s="829"/>
      <c r="BB14" s="830"/>
      <c r="BC14" s="831"/>
      <c r="BD14" s="832"/>
      <c r="BE14" s="600"/>
      <c r="BF14" s="1231"/>
      <c r="BG14" s="1246"/>
      <c r="BH14" s="1246"/>
      <c r="BI14" s="1246"/>
      <c r="BJ14" s="1246"/>
      <c r="BK14" s="1246"/>
      <c r="BL14" s="1246"/>
      <c r="BM14" s="1246"/>
      <c r="BN14" s="1246"/>
      <c r="BO14" s="1231"/>
      <c r="BP14" s="1260"/>
      <c r="BQ14" s="1260"/>
      <c r="BR14" s="1260"/>
      <c r="BS14" s="1260"/>
      <c r="BT14" s="1260"/>
      <c r="BU14" s="1260"/>
      <c r="BV14" s="1260"/>
      <c r="BW14" s="1260"/>
      <c r="BX14" s="1231"/>
      <c r="BY14" s="1302"/>
      <c r="BZ14" s="1306"/>
      <c r="CA14" s="1306"/>
      <c r="CB14" s="1306"/>
      <c r="CC14" s="1306"/>
      <c r="CD14" s="1306"/>
      <c r="CE14" s="1306"/>
      <c r="CF14" s="1306"/>
      <c r="CG14" s="1306"/>
      <c r="CH14" s="1306"/>
      <c r="CI14" s="1306"/>
      <c r="CJ14" s="1306"/>
      <c r="CK14" s="1306"/>
      <c r="CL14" s="1306"/>
      <c r="CM14" s="1306"/>
      <c r="CN14" s="1306"/>
      <c r="CO14" s="1306"/>
      <c r="CP14" s="1306"/>
      <c r="CQ14" s="1306"/>
      <c r="CR14" s="1306"/>
      <c r="CS14" s="1306"/>
      <c r="CT14" s="1306"/>
      <c r="CU14" s="1306"/>
      <c r="CV14" s="1306"/>
      <c r="CW14" s="1306"/>
      <c r="CX14" s="1306"/>
      <c r="CY14" s="1306"/>
      <c r="CZ14" s="1306"/>
      <c r="DA14" s="1306"/>
      <c r="DB14" s="1306"/>
      <c r="DC14" s="1306"/>
      <c r="DD14" s="1306"/>
      <c r="DE14" s="1306"/>
      <c r="DF14" s="1306"/>
      <c r="DG14" s="1306"/>
      <c r="DH14" s="1306"/>
      <c r="DI14" s="1306"/>
      <c r="DJ14" s="1306"/>
      <c r="DK14" s="1309"/>
      <c r="DL14" s="1309"/>
      <c r="DM14" s="1309"/>
      <c r="DN14" s="1309"/>
      <c r="DO14" s="1309"/>
      <c r="DP14" s="1309"/>
      <c r="DQ14" s="1305"/>
    </row>
    <row r="15" spans="2:121" ht="22.5" customHeight="1" thickBot="1" x14ac:dyDescent="0.45">
      <c r="B15" s="1232">
        <v>14</v>
      </c>
      <c r="C15" s="1231" t="s">
        <v>142</v>
      </c>
      <c r="D15" s="1231"/>
      <c r="E15" s="808"/>
      <c r="F15" s="810"/>
      <c r="G15" s="1238" t="s">
        <v>50</v>
      </c>
      <c r="H15" s="1255">
        <v>1</v>
      </c>
      <c r="I15" s="1330" t="s">
        <v>54</v>
      </c>
      <c r="J15" s="1261" t="s">
        <v>188</v>
      </c>
      <c r="K15" s="812"/>
      <c r="L15" s="1262" t="s">
        <v>167</v>
      </c>
      <c r="M15" s="531"/>
      <c r="N15" s="533"/>
      <c r="O15" s="535"/>
      <c r="P15" s="1231"/>
      <c r="Q15" s="808"/>
      <c r="R15" s="810"/>
      <c r="S15" s="1238" t="s">
        <v>50</v>
      </c>
      <c r="T15" s="1256">
        <v>2</v>
      </c>
      <c r="U15" s="1330" t="s">
        <v>54</v>
      </c>
      <c r="V15" s="1261" t="s">
        <v>139</v>
      </c>
      <c r="W15" s="812"/>
      <c r="X15" s="1262" t="s">
        <v>154</v>
      </c>
      <c r="Y15" s="531"/>
      <c r="Z15" s="533"/>
      <c r="AA15" s="535"/>
      <c r="AB15" s="1231"/>
      <c r="AC15" s="905">
        <v>24</v>
      </c>
      <c r="AD15" s="827" t="s">
        <v>157</v>
      </c>
      <c r="AE15" s="593">
        <v>4</v>
      </c>
      <c r="AF15" s="583" t="s">
        <v>47</v>
      </c>
      <c r="AG15" s="582">
        <v>13</v>
      </c>
      <c r="AH15" s="584">
        <v>13</v>
      </c>
      <c r="AI15" s="583" t="s">
        <v>47</v>
      </c>
      <c r="AJ15" s="603">
        <v>8</v>
      </c>
      <c r="AK15" s="582">
        <v>10</v>
      </c>
      <c r="AL15" s="583" t="s">
        <v>47</v>
      </c>
      <c r="AM15" s="582">
        <v>9</v>
      </c>
      <c r="AN15" s="584">
        <v>5</v>
      </c>
      <c r="AO15" s="583" t="s">
        <v>47</v>
      </c>
      <c r="AP15" s="603">
        <v>12</v>
      </c>
      <c r="AQ15" s="582">
        <v>18</v>
      </c>
      <c r="AR15" s="583" t="s">
        <v>47</v>
      </c>
      <c r="AS15" s="603">
        <v>7</v>
      </c>
      <c r="AT15" s="844"/>
      <c r="AU15" s="836"/>
      <c r="AV15" s="836"/>
      <c r="AW15" s="595">
        <v>14</v>
      </c>
      <c r="AX15" s="597" t="s">
        <v>47</v>
      </c>
      <c r="AY15" s="597">
        <v>13</v>
      </c>
      <c r="AZ15" s="816">
        <v>64</v>
      </c>
      <c r="BA15" s="818" t="s">
        <v>47</v>
      </c>
      <c r="BB15" s="819">
        <v>62</v>
      </c>
      <c r="BC15" s="821">
        <v>1.032258064516129</v>
      </c>
      <c r="BD15" s="823">
        <v>10.010322580645161</v>
      </c>
      <c r="BE15" s="578">
        <v>3</v>
      </c>
      <c r="BF15" s="1231"/>
      <c r="BG15" s="1246">
        <v>1</v>
      </c>
      <c r="BH15" s="1246">
        <v>2</v>
      </c>
      <c r="BI15" s="1246">
        <v>2</v>
      </c>
      <c r="BJ15" s="1246">
        <v>1</v>
      </c>
      <c r="BK15" s="1246">
        <v>2</v>
      </c>
      <c r="BL15" s="1246">
        <v>0</v>
      </c>
      <c r="BM15" s="1246">
        <v>2</v>
      </c>
      <c r="BN15" s="1246"/>
      <c r="BO15" s="1231"/>
      <c r="BP15" s="1260"/>
      <c r="BQ15" s="1260"/>
      <c r="BR15" s="1260"/>
      <c r="BS15" s="1260"/>
      <c r="BT15" s="1260"/>
      <c r="BU15" s="1260"/>
      <c r="BV15" s="1260"/>
      <c r="BW15" s="1260"/>
      <c r="BX15" s="1231"/>
      <c r="BY15" s="1302"/>
      <c r="BZ15" s="1322" t="s">
        <v>56</v>
      </c>
      <c r="CA15" s="1323">
        <v>6</v>
      </c>
      <c r="CB15" s="1310" t="s">
        <v>47</v>
      </c>
      <c r="CC15" s="1311">
        <v>1</v>
      </c>
      <c r="CD15" s="1311">
        <v>2</v>
      </c>
      <c r="CE15" s="1311">
        <v>3</v>
      </c>
      <c r="CF15" s="1311">
        <v>4</v>
      </c>
      <c r="CG15" s="1311">
        <v>5</v>
      </c>
      <c r="CH15" s="1311">
        <v>6</v>
      </c>
      <c r="CI15" s="1311">
        <v>7</v>
      </c>
      <c r="CJ15" s="1311">
        <v>8</v>
      </c>
      <c r="CK15" s="1311">
        <v>9</v>
      </c>
      <c r="CL15" s="1311">
        <v>10</v>
      </c>
      <c r="CM15" s="1311">
        <v>11</v>
      </c>
      <c r="CN15" s="1311">
        <v>12</v>
      </c>
      <c r="CO15" s="1311">
        <v>13</v>
      </c>
      <c r="CP15" s="1311">
        <v>14</v>
      </c>
      <c r="CQ15" s="1311">
        <v>15</v>
      </c>
      <c r="CR15" s="1311">
        <v>16</v>
      </c>
      <c r="CS15" s="1311">
        <v>17</v>
      </c>
      <c r="CT15" s="1311">
        <v>18</v>
      </c>
      <c r="CU15" s="1311">
        <v>19</v>
      </c>
      <c r="CV15" s="1311">
        <v>20</v>
      </c>
      <c r="CW15" s="1311">
        <v>21</v>
      </c>
      <c r="CX15" s="1311">
        <v>22</v>
      </c>
      <c r="CY15" s="1311">
        <v>23</v>
      </c>
      <c r="CZ15" s="1311">
        <v>24</v>
      </c>
      <c r="DA15" s="1311">
        <v>25</v>
      </c>
      <c r="DB15" s="1311">
        <v>26</v>
      </c>
      <c r="DC15" s="1311">
        <v>27</v>
      </c>
      <c r="DD15" s="1311">
        <v>28</v>
      </c>
      <c r="DE15" s="1311">
        <v>29</v>
      </c>
      <c r="DF15" s="1311">
        <v>30</v>
      </c>
      <c r="DG15" s="1311">
        <v>31</v>
      </c>
      <c r="DH15" s="1311">
        <v>32</v>
      </c>
      <c r="DI15" s="1311">
        <v>33</v>
      </c>
      <c r="DJ15" s="1311">
        <v>34</v>
      </c>
      <c r="DK15" s="1312">
        <v>35</v>
      </c>
      <c r="DL15" s="1312">
        <v>36</v>
      </c>
      <c r="DM15" s="1312">
        <v>37</v>
      </c>
      <c r="DN15" s="1312">
        <v>38</v>
      </c>
      <c r="DO15" s="1312">
        <v>39</v>
      </c>
      <c r="DP15" s="1312">
        <v>40</v>
      </c>
      <c r="DQ15" s="1305"/>
    </row>
    <row r="16" spans="2:121" ht="22.5" customHeight="1" thickTop="1" x14ac:dyDescent="0.35">
      <c r="B16" s="1232">
        <v>15</v>
      </c>
      <c r="C16" s="1231" t="s">
        <v>139</v>
      </c>
      <c r="D16" s="1231"/>
      <c r="E16" s="807" t="s">
        <v>61</v>
      </c>
      <c r="F16" s="809">
        <v>0.41319444444444425</v>
      </c>
      <c r="G16" s="1259">
        <v>29</v>
      </c>
      <c r="H16" s="1236" t="s">
        <v>45</v>
      </c>
      <c r="I16" s="1333" t="s">
        <v>46</v>
      </c>
      <c r="J16" s="1338">
        <v>11</v>
      </c>
      <c r="K16" s="811" t="s">
        <v>47</v>
      </c>
      <c r="L16" s="1339">
        <v>27</v>
      </c>
      <c r="M16" s="530">
        <v>10</v>
      </c>
      <c r="N16" s="532" t="s">
        <v>47</v>
      </c>
      <c r="O16" s="534">
        <v>12</v>
      </c>
      <c r="P16" s="1231"/>
      <c r="Q16" s="807" t="s">
        <v>61</v>
      </c>
      <c r="R16" s="809">
        <v>0.41319444444444425</v>
      </c>
      <c r="S16" s="1259">
        <v>30</v>
      </c>
      <c r="T16" s="1236" t="s">
        <v>45</v>
      </c>
      <c r="U16" s="1333" t="s">
        <v>46</v>
      </c>
      <c r="V16" s="1338">
        <v>3</v>
      </c>
      <c r="W16" s="811" t="s">
        <v>47</v>
      </c>
      <c r="X16" s="1339">
        <v>6</v>
      </c>
      <c r="Y16" s="530">
        <v>14</v>
      </c>
      <c r="Z16" s="532" t="s">
        <v>47</v>
      </c>
      <c r="AA16" s="534">
        <v>9</v>
      </c>
      <c r="AB16" s="1231"/>
      <c r="AC16" s="905"/>
      <c r="AD16" s="827"/>
      <c r="AE16" s="593"/>
      <c r="AF16" s="583"/>
      <c r="AG16" s="582"/>
      <c r="AH16" s="584"/>
      <c r="AI16" s="583"/>
      <c r="AJ16" s="603"/>
      <c r="AK16" s="582"/>
      <c r="AL16" s="583"/>
      <c r="AM16" s="582"/>
      <c r="AN16" s="584"/>
      <c r="AO16" s="583"/>
      <c r="AP16" s="603"/>
      <c r="AQ16" s="582"/>
      <c r="AR16" s="583"/>
      <c r="AS16" s="603"/>
      <c r="AT16" s="844"/>
      <c r="AU16" s="836"/>
      <c r="AV16" s="836"/>
      <c r="AW16" s="596"/>
      <c r="AX16" s="598"/>
      <c r="AY16" s="598"/>
      <c r="AZ16" s="833"/>
      <c r="BA16" s="829"/>
      <c r="BB16" s="830"/>
      <c r="BC16" s="831"/>
      <c r="BD16" s="832"/>
      <c r="BE16" s="600"/>
      <c r="BF16" s="1231"/>
      <c r="BG16" s="1246"/>
      <c r="BH16" s="1246"/>
      <c r="BI16" s="1246"/>
      <c r="BJ16" s="1246"/>
      <c r="BK16" s="1246"/>
      <c r="BL16" s="1246"/>
      <c r="BM16" s="1246"/>
      <c r="BN16" s="1246"/>
      <c r="BO16" s="1231"/>
      <c r="BP16" s="1260"/>
      <c r="BQ16" s="1260"/>
      <c r="BR16" s="1260"/>
      <c r="BS16" s="1260"/>
      <c r="BT16" s="1260"/>
      <c r="BU16" s="1260"/>
      <c r="BV16" s="1260"/>
      <c r="BW16" s="1260"/>
      <c r="BX16" s="1231"/>
      <c r="BY16" s="1302"/>
      <c r="BZ16" s="1313"/>
      <c r="CA16" s="1314"/>
      <c r="CB16" s="1315"/>
      <c r="CC16" s="1316"/>
      <c r="CD16" s="1316"/>
      <c r="CE16" s="1316"/>
      <c r="CF16" s="1316"/>
      <c r="CG16" s="1316"/>
      <c r="CH16" s="1316"/>
      <c r="CI16" s="1316"/>
      <c r="CJ16" s="1316"/>
      <c r="CK16" s="1316"/>
      <c r="CL16" s="1316"/>
      <c r="CM16" s="1316"/>
      <c r="CN16" s="1316"/>
      <c r="CO16" s="1316"/>
      <c r="CP16" s="1316"/>
      <c r="CQ16" s="1316"/>
      <c r="CR16" s="1316"/>
      <c r="CS16" s="1316"/>
      <c r="CT16" s="1316"/>
      <c r="CU16" s="1316"/>
      <c r="CV16" s="1316"/>
      <c r="CW16" s="1316"/>
      <c r="CX16" s="1316"/>
      <c r="CY16" s="1316"/>
      <c r="CZ16" s="1316"/>
      <c r="DA16" s="1316"/>
      <c r="DB16" s="1316"/>
      <c r="DC16" s="1316"/>
      <c r="DD16" s="1316"/>
      <c r="DE16" s="1316"/>
      <c r="DF16" s="1316"/>
      <c r="DG16" s="1316"/>
      <c r="DH16" s="1316"/>
      <c r="DI16" s="1316"/>
      <c r="DJ16" s="1316"/>
      <c r="DK16" s="1317"/>
      <c r="DL16" s="1317"/>
      <c r="DM16" s="1317"/>
      <c r="DN16" s="1317"/>
      <c r="DO16" s="1317"/>
      <c r="DP16" s="1317"/>
      <c r="DQ16" s="1305"/>
    </row>
    <row r="17" spans="2:121" ht="22.5" customHeight="1" thickBot="1" x14ac:dyDescent="0.45">
      <c r="B17" s="1232">
        <v>16</v>
      </c>
      <c r="C17" s="1231" t="s">
        <v>143</v>
      </c>
      <c r="D17" s="1231"/>
      <c r="E17" s="808"/>
      <c r="F17" s="810"/>
      <c r="G17" s="1238" t="s">
        <v>50</v>
      </c>
      <c r="H17" s="1255">
        <v>1</v>
      </c>
      <c r="I17" s="1334" t="s">
        <v>66</v>
      </c>
      <c r="J17" s="1261" t="s">
        <v>156</v>
      </c>
      <c r="K17" s="812"/>
      <c r="L17" s="1262" t="s">
        <v>192</v>
      </c>
      <c r="M17" s="531"/>
      <c r="N17" s="533"/>
      <c r="O17" s="535"/>
      <c r="P17" s="1231"/>
      <c r="Q17" s="808"/>
      <c r="R17" s="810"/>
      <c r="S17" s="1238" t="s">
        <v>50</v>
      </c>
      <c r="T17" s="1256">
        <v>2</v>
      </c>
      <c r="U17" s="1334" t="s">
        <v>66</v>
      </c>
      <c r="V17" s="1261" t="s">
        <v>134</v>
      </c>
      <c r="W17" s="812"/>
      <c r="X17" s="1262" t="s">
        <v>196</v>
      </c>
      <c r="Y17" s="531"/>
      <c r="Z17" s="533"/>
      <c r="AA17" s="535"/>
      <c r="AB17" s="1231"/>
      <c r="AC17" s="927">
        <v>25</v>
      </c>
      <c r="AD17" s="929" t="s">
        <v>190</v>
      </c>
      <c r="AE17" s="558">
        <v>6</v>
      </c>
      <c r="AF17" s="560" t="s">
        <v>47</v>
      </c>
      <c r="AG17" s="562">
        <v>11</v>
      </c>
      <c r="AH17" s="564">
        <v>10</v>
      </c>
      <c r="AI17" s="560" t="s">
        <v>47</v>
      </c>
      <c r="AJ17" s="566">
        <v>12</v>
      </c>
      <c r="AK17" s="562">
        <v>12</v>
      </c>
      <c r="AL17" s="560" t="s">
        <v>47</v>
      </c>
      <c r="AM17" s="562">
        <v>11</v>
      </c>
      <c r="AN17" s="564">
        <v>6</v>
      </c>
      <c r="AO17" s="560" t="s">
        <v>47</v>
      </c>
      <c r="AP17" s="566">
        <v>12</v>
      </c>
      <c r="AQ17" s="562">
        <v>7</v>
      </c>
      <c r="AR17" s="560" t="s">
        <v>47</v>
      </c>
      <c r="AS17" s="566">
        <v>12</v>
      </c>
      <c r="AT17" s="562">
        <v>13</v>
      </c>
      <c r="AU17" s="560" t="s">
        <v>47</v>
      </c>
      <c r="AV17" s="566">
        <v>14</v>
      </c>
      <c r="AW17" s="891"/>
      <c r="AX17" s="834"/>
      <c r="AY17" s="834"/>
      <c r="AZ17" s="817">
        <v>54</v>
      </c>
      <c r="BA17" s="1362" t="s">
        <v>47</v>
      </c>
      <c r="BB17" s="820">
        <v>72</v>
      </c>
      <c r="BC17" s="822">
        <v>0.75</v>
      </c>
      <c r="BD17" s="824">
        <v>7.0075000000000003</v>
      </c>
      <c r="BE17" s="601">
        <v>7</v>
      </c>
      <c r="BF17" s="1231"/>
      <c r="BG17" s="1246">
        <v>1</v>
      </c>
      <c r="BH17" s="1246">
        <v>1</v>
      </c>
      <c r="BI17" s="1246">
        <v>2</v>
      </c>
      <c r="BJ17" s="1246">
        <v>1</v>
      </c>
      <c r="BK17" s="1246">
        <v>1</v>
      </c>
      <c r="BL17" s="1246">
        <v>1</v>
      </c>
      <c r="BM17" s="1246">
        <v>0</v>
      </c>
      <c r="BN17" s="1246"/>
      <c r="BO17" s="1231"/>
      <c r="BP17" s="1260"/>
      <c r="BQ17" s="1260"/>
      <c r="BR17" s="1260"/>
      <c r="BS17" s="1260"/>
      <c r="BT17" s="1260"/>
      <c r="BU17" s="1260"/>
      <c r="BV17" s="1260"/>
      <c r="BW17" s="1260"/>
      <c r="BX17" s="1231"/>
      <c r="BY17" s="1302"/>
      <c r="BZ17" s="1324" t="s">
        <v>56</v>
      </c>
      <c r="CA17" s="1325">
        <v>19</v>
      </c>
      <c r="CB17" s="1318" t="s">
        <v>47</v>
      </c>
      <c r="CC17" s="1311">
        <v>1</v>
      </c>
      <c r="CD17" s="1311">
        <v>2</v>
      </c>
      <c r="CE17" s="1311">
        <v>3</v>
      </c>
      <c r="CF17" s="1311">
        <v>4</v>
      </c>
      <c r="CG17" s="1311">
        <v>5</v>
      </c>
      <c r="CH17" s="1311">
        <v>6</v>
      </c>
      <c r="CI17" s="1311">
        <v>7</v>
      </c>
      <c r="CJ17" s="1311">
        <v>8</v>
      </c>
      <c r="CK17" s="1311">
        <v>9</v>
      </c>
      <c r="CL17" s="1311">
        <v>10</v>
      </c>
      <c r="CM17" s="1311">
        <v>11</v>
      </c>
      <c r="CN17" s="1311">
        <v>12</v>
      </c>
      <c r="CO17" s="1311">
        <v>13</v>
      </c>
      <c r="CP17" s="1311">
        <v>14</v>
      </c>
      <c r="CQ17" s="1311">
        <v>15</v>
      </c>
      <c r="CR17" s="1311">
        <v>16</v>
      </c>
      <c r="CS17" s="1311">
        <v>17</v>
      </c>
      <c r="CT17" s="1311">
        <v>18</v>
      </c>
      <c r="CU17" s="1311">
        <v>19</v>
      </c>
      <c r="CV17" s="1311">
        <v>20</v>
      </c>
      <c r="CW17" s="1311">
        <v>21</v>
      </c>
      <c r="CX17" s="1311">
        <v>22</v>
      </c>
      <c r="CY17" s="1311">
        <v>23</v>
      </c>
      <c r="CZ17" s="1311">
        <v>24</v>
      </c>
      <c r="DA17" s="1311">
        <v>25</v>
      </c>
      <c r="DB17" s="1311">
        <v>26</v>
      </c>
      <c r="DC17" s="1311">
        <v>27</v>
      </c>
      <c r="DD17" s="1311">
        <v>28</v>
      </c>
      <c r="DE17" s="1311">
        <v>29</v>
      </c>
      <c r="DF17" s="1311">
        <v>30</v>
      </c>
      <c r="DG17" s="1311">
        <v>31</v>
      </c>
      <c r="DH17" s="1311">
        <v>32</v>
      </c>
      <c r="DI17" s="1311">
        <v>33</v>
      </c>
      <c r="DJ17" s="1311">
        <v>34</v>
      </c>
      <c r="DK17" s="1312">
        <v>35</v>
      </c>
      <c r="DL17" s="1312">
        <v>36</v>
      </c>
      <c r="DM17" s="1312">
        <v>37</v>
      </c>
      <c r="DN17" s="1312">
        <v>38</v>
      </c>
      <c r="DO17" s="1312">
        <v>39</v>
      </c>
      <c r="DP17" s="1312">
        <v>40</v>
      </c>
      <c r="DQ17" s="1305"/>
    </row>
    <row r="18" spans="2:121" ht="22.5" customHeight="1" thickTop="1" thickBot="1" x14ac:dyDescent="0.4">
      <c r="B18" s="1232">
        <v>17</v>
      </c>
      <c r="C18" s="1231" t="s">
        <v>187</v>
      </c>
      <c r="D18" s="1231"/>
      <c r="E18" s="807" t="s">
        <v>62</v>
      </c>
      <c r="F18" s="809">
        <v>0.42013888888888867</v>
      </c>
      <c r="G18" s="1259">
        <v>33</v>
      </c>
      <c r="H18" s="1236" t="s">
        <v>45</v>
      </c>
      <c r="I18" s="1331" t="s">
        <v>46</v>
      </c>
      <c r="J18" s="1340">
        <v>4</v>
      </c>
      <c r="K18" s="811" t="s">
        <v>47</v>
      </c>
      <c r="L18" s="1341">
        <v>5</v>
      </c>
      <c r="M18" s="530">
        <v>12</v>
      </c>
      <c r="N18" s="532" t="s">
        <v>47</v>
      </c>
      <c r="O18" s="534">
        <v>10</v>
      </c>
      <c r="P18" s="1231"/>
      <c r="Q18" s="807" t="s">
        <v>62</v>
      </c>
      <c r="R18" s="809">
        <v>0.42013888888888867</v>
      </c>
      <c r="S18" s="1259">
        <v>34</v>
      </c>
      <c r="T18" s="1236" t="s">
        <v>45</v>
      </c>
      <c r="U18" s="1237" t="s">
        <v>46</v>
      </c>
      <c r="V18" s="1257">
        <v>9</v>
      </c>
      <c r="W18" s="811" t="s">
        <v>47</v>
      </c>
      <c r="X18" s="1258">
        <v>17</v>
      </c>
      <c r="Y18" s="530">
        <v>11</v>
      </c>
      <c r="Z18" s="532" t="s">
        <v>47</v>
      </c>
      <c r="AA18" s="534">
        <v>10</v>
      </c>
      <c r="AB18" s="1231"/>
      <c r="AC18" s="928"/>
      <c r="AD18" s="889"/>
      <c r="AE18" s="559"/>
      <c r="AF18" s="561"/>
      <c r="AG18" s="563"/>
      <c r="AH18" s="565"/>
      <c r="AI18" s="561"/>
      <c r="AJ18" s="567"/>
      <c r="AK18" s="563"/>
      <c r="AL18" s="561"/>
      <c r="AM18" s="563"/>
      <c r="AN18" s="565"/>
      <c r="AO18" s="561"/>
      <c r="AP18" s="567"/>
      <c r="AQ18" s="563"/>
      <c r="AR18" s="561"/>
      <c r="AS18" s="567"/>
      <c r="AT18" s="563"/>
      <c r="AU18" s="561"/>
      <c r="AV18" s="567"/>
      <c r="AW18" s="892"/>
      <c r="AX18" s="893"/>
      <c r="AY18" s="893"/>
      <c r="AZ18" s="918"/>
      <c r="BA18" s="919"/>
      <c r="BB18" s="920"/>
      <c r="BC18" s="894"/>
      <c r="BD18" s="853"/>
      <c r="BE18" s="579"/>
      <c r="BF18" s="1231"/>
      <c r="BG18" s="1246"/>
      <c r="BH18" s="1246"/>
      <c r="BI18" s="1246"/>
      <c r="BJ18" s="1246"/>
      <c r="BK18" s="1246"/>
      <c r="BL18" s="1246"/>
      <c r="BM18" s="1246"/>
      <c r="BN18" s="1246"/>
      <c r="BO18" s="1231"/>
      <c r="BP18" s="1260"/>
      <c r="BQ18" s="1260"/>
      <c r="BR18" s="1260"/>
      <c r="BS18" s="1260"/>
      <c r="BT18" s="1260"/>
      <c r="BU18" s="1260"/>
      <c r="BV18" s="1260"/>
      <c r="BW18" s="1260"/>
      <c r="BX18" s="1231"/>
      <c r="BY18" s="1319"/>
      <c r="BZ18" s="1320"/>
      <c r="CA18" s="1320"/>
      <c r="CB18" s="1320"/>
      <c r="CC18" s="1320"/>
      <c r="CD18" s="1320"/>
      <c r="CE18" s="1320"/>
      <c r="CF18" s="1320"/>
      <c r="CG18" s="1320"/>
      <c r="CH18" s="1320"/>
      <c r="CI18" s="1320"/>
      <c r="CJ18" s="1320"/>
      <c r="CK18" s="1320"/>
      <c r="CL18" s="1320"/>
      <c r="CM18" s="1320"/>
      <c r="CN18" s="1320"/>
      <c r="CO18" s="1320"/>
      <c r="CP18" s="1320"/>
      <c r="CQ18" s="1320"/>
      <c r="CR18" s="1320"/>
      <c r="CS18" s="1320"/>
      <c r="CT18" s="1320"/>
      <c r="CU18" s="1320"/>
      <c r="CV18" s="1320"/>
      <c r="CW18" s="1320"/>
      <c r="CX18" s="1320"/>
      <c r="CY18" s="1320"/>
      <c r="CZ18" s="1320"/>
      <c r="DA18" s="1320"/>
      <c r="DB18" s="1320"/>
      <c r="DC18" s="1320"/>
      <c r="DD18" s="1320"/>
      <c r="DE18" s="1320"/>
      <c r="DF18" s="1320"/>
      <c r="DG18" s="1320"/>
      <c r="DH18" s="1320"/>
      <c r="DI18" s="1320"/>
      <c r="DJ18" s="1320"/>
      <c r="DK18" s="1320"/>
      <c r="DL18" s="1320"/>
      <c r="DM18" s="1320"/>
      <c r="DN18" s="1320"/>
      <c r="DO18" s="1320"/>
      <c r="DP18" s="1320"/>
      <c r="DQ18" s="1321"/>
    </row>
    <row r="19" spans="2:121" ht="22.5" customHeight="1" thickTop="1" thickBot="1" x14ac:dyDescent="0.45">
      <c r="B19" s="1355">
        <v>18</v>
      </c>
      <c r="C19" s="1356"/>
      <c r="D19" s="1231"/>
      <c r="E19" s="808"/>
      <c r="F19" s="810"/>
      <c r="G19" s="1238" t="s">
        <v>50</v>
      </c>
      <c r="H19" s="1255">
        <v>1</v>
      </c>
      <c r="I19" s="1332" t="s">
        <v>67</v>
      </c>
      <c r="J19" s="1261" t="s">
        <v>135</v>
      </c>
      <c r="K19" s="812"/>
      <c r="L19" s="1262" t="s">
        <v>137</v>
      </c>
      <c r="M19" s="531"/>
      <c r="N19" s="533"/>
      <c r="O19" s="535"/>
      <c r="P19" s="1231"/>
      <c r="Q19" s="808"/>
      <c r="R19" s="810"/>
      <c r="S19" s="1238" t="s">
        <v>50</v>
      </c>
      <c r="T19" s="1256">
        <v>2</v>
      </c>
      <c r="U19" s="1256" t="s">
        <v>39</v>
      </c>
      <c r="V19" s="1261" t="s">
        <v>141</v>
      </c>
      <c r="W19" s="812"/>
      <c r="X19" s="1262" t="s">
        <v>187</v>
      </c>
      <c r="Y19" s="531"/>
      <c r="Z19" s="533"/>
      <c r="AA19" s="535"/>
      <c r="AB19" s="1231"/>
      <c r="AC19" s="1231"/>
      <c r="AD19" s="1231"/>
      <c r="AE19" s="1231"/>
      <c r="AF19" s="1231"/>
      <c r="AG19" s="1231"/>
      <c r="AH19" s="1231"/>
      <c r="AI19" s="1231"/>
      <c r="AJ19" s="1231"/>
      <c r="AK19" s="1231"/>
      <c r="AL19" s="1231"/>
      <c r="AM19" s="1231"/>
      <c r="AN19" s="1231"/>
      <c r="AO19" s="1231"/>
      <c r="AP19" s="1231"/>
      <c r="AQ19" s="1231"/>
      <c r="AR19" s="1231"/>
      <c r="AS19" s="1231"/>
      <c r="AT19" s="1231"/>
      <c r="AU19" s="1231"/>
      <c r="AV19" s="1231"/>
      <c r="AW19" s="1231"/>
      <c r="AX19" s="1231"/>
      <c r="AY19" s="1231"/>
      <c r="AZ19" s="1231"/>
      <c r="BA19" s="1231"/>
      <c r="BB19" s="1231"/>
      <c r="BC19" s="1231"/>
      <c r="BD19" s="1231"/>
      <c r="BE19" s="1231"/>
      <c r="BF19" s="1231"/>
      <c r="BG19" s="1231"/>
      <c r="BH19" s="1231"/>
      <c r="BI19" s="1231"/>
      <c r="BJ19" s="1231"/>
      <c r="BK19" s="1231"/>
      <c r="BL19" s="1231"/>
      <c r="BM19" s="1231"/>
      <c r="BN19" s="1231"/>
      <c r="BO19" s="1231"/>
      <c r="BP19" s="1260"/>
      <c r="BQ19" s="1260"/>
      <c r="BR19" s="1260"/>
      <c r="BS19" s="1260"/>
      <c r="BT19" s="1260"/>
      <c r="BU19" s="1260"/>
      <c r="BV19" s="1260"/>
      <c r="BW19" s="1260"/>
      <c r="BX19" s="1231"/>
      <c r="BY19" s="784">
        <v>0.37847222222222215</v>
      </c>
      <c r="BZ19" s="785"/>
      <c r="CA19" s="785"/>
      <c r="CB19" s="1299"/>
      <c r="CC19" s="1299"/>
      <c r="CD19" s="1299"/>
      <c r="CE19" s="1369" t="s">
        <v>46</v>
      </c>
      <c r="CF19" s="1369"/>
      <c r="CG19" s="1369"/>
      <c r="CH19" s="1369"/>
      <c r="CI19" s="1369"/>
      <c r="CJ19" s="1300" t="s">
        <v>67</v>
      </c>
      <c r="CK19" s="1299"/>
      <c r="CL19" s="1299"/>
      <c r="CM19" s="1299"/>
      <c r="CN19" s="1299"/>
      <c r="CO19" s="1299"/>
      <c r="CP19" s="1299"/>
      <c r="CQ19" s="1299"/>
      <c r="CR19" s="1299"/>
      <c r="CS19" s="1299"/>
      <c r="CT19" s="1299"/>
      <c r="CU19" s="1299"/>
      <c r="CV19" s="1299"/>
      <c r="CW19" s="1299"/>
      <c r="CX19" s="1299"/>
      <c r="CY19" s="1299"/>
      <c r="CZ19" s="1299"/>
      <c r="DA19" s="1299"/>
      <c r="DB19" s="1299"/>
      <c r="DC19" s="1299"/>
      <c r="DD19" s="1299"/>
      <c r="DE19" s="1299"/>
      <c r="DF19" s="1299"/>
      <c r="DG19" s="1299"/>
      <c r="DH19" s="1299"/>
      <c r="DI19" s="1299"/>
      <c r="DJ19" s="1299"/>
      <c r="DK19" s="1299"/>
      <c r="DL19" s="1299"/>
      <c r="DM19" s="1299"/>
      <c r="DN19" s="1299"/>
      <c r="DO19" s="1299"/>
      <c r="DP19" s="1299"/>
      <c r="DQ19" s="1301"/>
    </row>
    <row r="20" spans="2:121" ht="22.5" customHeight="1" thickTop="1" x14ac:dyDescent="0.35">
      <c r="B20" s="1232">
        <v>19</v>
      </c>
      <c r="C20" s="1231" t="s">
        <v>144</v>
      </c>
      <c r="D20" s="1231"/>
      <c r="E20" s="807" t="s">
        <v>63</v>
      </c>
      <c r="F20" s="809">
        <v>0.42708333333333309</v>
      </c>
      <c r="G20" s="1259">
        <v>37</v>
      </c>
      <c r="H20" s="1236" t="s">
        <v>45</v>
      </c>
      <c r="I20" s="1329" t="s">
        <v>46</v>
      </c>
      <c r="J20" s="1337">
        <v>2</v>
      </c>
      <c r="K20" s="811" t="s">
        <v>47</v>
      </c>
      <c r="L20" s="1336">
        <v>15</v>
      </c>
      <c r="M20" s="530">
        <v>12</v>
      </c>
      <c r="N20" s="532" t="s">
        <v>47</v>
      </c>
      <c r="O20" s="534">
        <v>7</v>
      </c>
      <c r="P20" s="1231"/>
      <c r="Q20" s="807" t="s">
        <v>63</v>
      </c>
      <c r="R20" s="809">
        <v>0.42708333333333309</v>
      </c>
      <c r="S20" s="1259">
        <v>38</v>
      </c>
      <c r="T20" s="1236" t="s">
        <v>45</v>
      </c>
      <c r="U20" s="1329" t="s">
        <v>46</v>
      </c>
      <c r="V20" s="1337">
        <v>10</v>
      </c>
      <c r="W20" s="811" t="s">
        <v>47</v>
      </c>
      <c r="X20" s="1336">
        <v>23</v>
      </c>
      <c r="Y20" s="530">
        <v>8</v>
      </c>
      <c r="Z20" s="532" t="s">
        <v>47</v>
      </c>
      <c r="AA20" s="534">
        <v>9</v>
      </c>
      <c r="AB20" s="1231"/>
      <c r="AC20" s="895" t="s">
        <v>54</v>
      </c>
      <c r="AD20" s="896"/>
      <c r="AE20" s="901">
        <v>2</v>
      </c>
      <c r="AF20" s="902"/>
      <c r="AG20" s="903"/>
      <c r="AH20" s="904">
        <v>8</v>
      </c>
      <c r="AI20" s="902"/>
      <c r="AJ20" s="903"/>
      <c r="AK20" s="904">
        <v>10</v>
      </c>
      <c r="AL20" s="902"/>
      <c r="AM20" s="902"/>
      <c r="AN20" s="904">
        <v>15</v>
      </c>
      <c r="AO20" s="902"/>
      <c r="AP20" s="903"/>
      <c r="AQ20" s="902">
        <v>23</v>
      </c>
      <c r="AR20" s="902"/>
      <c r="AS20" s="902"/>
      <c r="AT20" s="904">
        <v>26</v>
      </c>
      <c r="AU20" s="902"/>
      <c r="AV20" s="902"/>
      <c r="AW20" s="915"/>
      <c r="AX20" s="913"/>
      <c r="AY20" s="921"/>
      <c r="AZ20" s="863" t="s">
        <v>40</v>
      </c>
      <c r="BA20" s="864"/>
      <c r="BB20" s="865"/>
      <c r="BC20" s="871" t="s">
        <v>41</v>
      </c>
      <c r="BD20" s="845" t="s">
        <v>42</v>
      </c>
      <c r="BE20" s="848" t="s">
        <v>43</v>
      </c>
      <c r="BF20" s="1231"/>
      <c r="BG20" s="1231"/>
      <c r="BH20" s="1231"/>
      <c r="BI20" s="1231"/>
      <c r="BJ20" s="1231"/>
      <c r="BK20" s="1231"/>
      <c r="BL20" s="1231"/>
      <c r="BM20" s="1231"/>
      <c r="BN20" s="1231"/>
      <c r="BO20" s="1231"/>
      <c r="BP20" s="1260" t="s">
        <v>55</v>
      </c>
      <c r="BQ20" s="1260">
        <v>0.37847222222222215</v>
      </c>
      <c r="BR20" s="1260">
        <v>9</v>
      </c>
      <c r="BS20" s="1260" t="s">
        <v>45</v>
      </c>
      <c r="BT20" s="1260" t="s">
        <v>46</v>
      </c>
      <c r="BU20" s="1260">
        <v>12</v>
      </c>
      <c r="BV20" s="1260" t="s">
        <v>47</v>
      </c>
      <c r="BW20" s="1260">
        <v>13</v>
      </c>
      <c r="BX20" s="1231"/>
      <c r="BY20" s="1302"/>
      <c r="BZ20" s="1366" t="s">
        <v>55</v>
      </c>
      <c r="CA20" s="1366"/>
      <c r="CB20" s="1366"/>
      <c r="CC20" s="1366"/>
      <c r="CD20" s="1303"/>
      <c r="CE20" s="1303"/>
      <c r="CF20" s="1303"/>
      <c r="CG20" s="1303"/>
      <c r="CH20" s="1303"/>
      <c r="CI20" s="1303"/>
      <c r="CJ20" s="1303"/>
      <c r="CK20" s="1303"/>
      <c r="CL20" s="1303"/>
      <c r="CM20" s="1303"/>
      <c r="CN20" s="1303"/>
      <c r="CO20" s="1303"/>
      <c r="CP20" s="1303"/>
      <c r="CQ20" s="1303"/>
      <c r="CR20" s="1303"/>
      <c r="CS20" s="1370">
        <v>9</v>
      </c>
      <c r="CT20" s="1370"/>
      <c r="CU20" s="1365" t="s">
        <v>48</v>
      </c>
      <c r="CV20" s="1365"/>
      <c r="CW20" s="1365"/>
      <c r="CX20" s="1303"/>
      <c r="CY20" s="1303"/>
      <c r="CZ20" s="1303"/>
      <c r="DA20" s="1303"/>
      <c r="DB20" s="1303"/>
      <c r="DC20" s="1303"/>
      <c r="DD20" s="1303"/>
      <c r="DE20" s="1303"/>
      <c r="DF20" s="1303"/>
      <c r="DG20" s="1303"/>
      <c r="DH20" s="1303"/>
      <c r="DI20" s="1303"/>
      <c r="DJ20" s="1303"/>
      <c r="DK20" s="1304"/>
      <c r="DL20" s="1372" t="s">
        <v>49</v>
      </c>
      <c r="DM20" s="1372"/>
      <c r="DN20" s="1372"/>
      <c r="DO20" s="1373">
        <v>1</v>
      </c>
      <c r="DP20" s="1373"/>
      <c r="DQ20" s="1305"/>
    </row>
    <row r="21" spans="2:121" ht="22.5" customHeight="1" thickBot="1" x14ac:dyDescent="0.45">
      <c r="B21" s="1232">
        <v>20</v>
      </c>
      <c r="C21" s="1231" t="s">
        <v>191</v>
      </c>
      <c r="D21" s="1231"/>
      <c r="E21" s="808"/>
      <c r="F21" s="810"/>
      <c r="G21" s="1238" t="s">
        <v>50</v>
      </c>
      <c r="H21" s="1255">
        <v>1</v>
      </c>
      <c r="I21" s="1330" t="s">
        <v>54</v>
      </c>
      <c r="J21" s="1261" t="s">
        <v>188</v>
      </c>
      <c r="K21" s="812"/>
      <c r="L21" s="1262" t="s">
        <v>139</v>
      </c>
      <c r="M21" s="531"/>
      <c r="N21" s="533"/>
      <c r="O21" s="535"/>
      <c r="P21" s="1231"/>
      <c r="Q21" s="808"/>
      <c r="R21" s="810"/>
      <c r="S21" s="1238" t="s">
        <v>50</v>
      </c>
      <c r="T21" s="1256">
        <v>2</v>
      </c>
      <c r="U21" s="1330" t="s">
        <v>54</v>
      </c>
      <c r="V21" s="1261" t="s">
        <v>140</v>
      </c>
      <c r="W21" s="812"/>
      <c r="X21" s="1262" t="s">
        <v>167</v>
      </c>
      <c r="Y21" s="531"/>
      <c r="Z21" s="533"/>
      <c r="AA21" s="535"/>
      <c r="AB21" s="1231"/>
      <c r="AC21" s="897"/>
      <c r="AD21" s="898"/>
      <c r="AE21" s="885" t="s">
        <v>188</v>
      </c>
      <c r="AF21" s="1361"/>
      <c r="AG21" s="858"/>
      <c r="AH21" s="857" t="s">
        <v>197</v>
      </c>
      <c r="AI21" s="1361"/>
      <c r="AJ21" s="858"/>
      <c r="AK21" s="857" t="s">
        <v>140</v>
      </c>
      <c r="AL21" s="1361"/>
      <c r="AM21" s="858"/>
      <c r="AN21" s="857" t="s">
        <v>139</v>
      </c>
      <c r="AO21" s="1361"/>
      <c r="AP21" s="858"/>
      <c r="AQ21" s="857" t="s">
        <v>167</v>
      </c>
      <c r="AR21" s="1361"/>
      <c r="AS21" s="858"/>
      <c r="AT21" s="857" t="s">
        <v>154</v>
      </c>
      <c r="AU21" s="1361"/>
      <c r="AV21" s="1361"/>
      <c r="AW21" s="922"/>
      <c r="AX21" s="1375"/>
      <c r="AY21" s="923"/>
      <c r="AZ21" s="866"/>
      <c r="BA21" s="1376"/>
      <c r="BB21" s="867"/>
      <c r="BC21" s="872"/>
      <c r="BD21" s="846"/>
      <c r="BE21" s="849"/>
      <c r="BF21" s="1231"/>
      <c r="BG21" s="1231"/>
      <c r="BH21" s="1231"/>
      <c r="BI21" s="1231"/>
      <c r="BJ21" s="1231"/>
      <c r="BK21" s="1231"/>
      <c r="BL21" s="1231"/>
      <c r="BM21" s="1231"/>
      <c r="BN21" s="1231"/>
      <c r="BO21" s="1231"/>
      <c r="BP21" s="1260">
        <v>0</v>
      </c>
      <c r="BQ21" s="1260">
        <v>0</v>
      </c>
      <c r="BR21" s="1260" t="s">
        <v>50</v>
      </c>
      <c r="BS21" s="1260">
        <v>1</v>
      </c>
      <c r="BT21" s="1260" t="s">
        <v>67</v>
      </c>
      <c r="BU21" s="1260" t="s">
        <v>186</v>
      </c>
      <c r="BV21" s="1260">
        <v>0</v>
      </c>
      <c r="BW21" s="1260" t="s">
        <v>193</v>
      </c>
      <c r="BX21" s="1231"/>
      <c r="BY21" s="1302"/>
      <c r="BZ21" s="1366"/>
      <c r="CA21" s="1366"/>
      <c r="CB21" s="1366"/>
      <c r="CC21" s="1366"/>
      <c r="CD21" s="1303"/>
      <c r="CE21" s="1303"/>
      <c r="CF21" s="1303"/>
      <c r="CG21" s="1303"/>
      <c r="CH21" s="1303"/>
      <c r="CI21" s="1303"/>
      <c r="CJ21" s="1303"/>
      <c r="CK21" s="1303"/>
      <c r="CL21" s="1303"/>
      <c r="CM21" s="1303"/>
      <c r="CN21" s="1303"/>
      <c r="CO21" s="1303"/>
      <c r="CP21" s="1303"/>
      <c r="CQ21" s="1303"/>
      <c r="CR21" s="1303"/>
      <c r="CS21" s="1370"/>
      <c r="CT21" s="1370"/>
      <c r="CU21" s="1365"/>
      <c r="CV21" s="1365"/>
      <c r="CW21" s="1365"/>
      <c r="CX21" s="1303"/>
      <c r="CY21" s="1303"/>
      <c r="CZ21" s="1303"/>
      <c r="DA21" s="1303"/>
      <c r="DB21" s="1303"/>
      <c r="DC21" s="1303"/>
      <c r="DD21" s="1303"/>
      <c r="DE21" s="1303"/>
      <c r="DF21" s="1303"/>
      <c r="DG21" s="1303"/>
      <c r="DH21" s="1303"/>
      <c r="DI21" s="1303"/>
      <c r="DJ21" s="1303"/>
      <c r="DK21" s="1304"/>
      <c r="DL21" s="1372"/>
      <c r="DM21" s="1372"/>
      <c r="DN21" s="1372"/>
      <c r="DO21" s="1373"/>
      <c r="DP21" s="1373"/>
      <c r="DQ21" s="1305"/>
    </row>
    <row r="22" spans="2:121" ht="22.5" customHeight="1" thickTop="1" thickBot="1" x14ac:dyDescent="0.4">
      <c r="B22" s="1232">
        <v>21</v>
      </c>
      <c r="C22" s="1231" t="s">
        <v>155</v>
      </c>
      <c r="D22" s="1231"/>
      <c r="E22" s="807" t="s">
        <v>170</v>
      </c>
      <c r="F22" s="809">
        <v>0.43402777777777751</v>
      </c>
      <c r="G22" s="1259">
        <v>41</v>
      </c>
      <c r="H22" s="1236" t="s">
        <v>45</v>
      </c>
      <c r="I22" s="1333" t="s">
        <v>46</v>
      </c>
      <c r="J22" s="1338">
        <v>6</v>
      </c>
      <c r="K22" s="811" t="s">
        <v>47</v>
      </c>
      <c r="L22" s="1339">
        <v>22</v>
      </c>
      <c r="M22" s="530">
        <v>13</v>
      </c>
      <c r="N22" s="532" t="s">
        <v>47</v>
      </c>
      <c r="O22" s="534">
        <v>9</v>
      </c>
      <c r="P22" s="1231"/>
      <c r="Q22" s="807" t="s">
        <v>170</v>
      </c>
      <c r="R22" s="809">
        <v>0.43402777777777751</v>
      </c>
      <c r="S22" s="1259">
        <v>42</v>
      </c>
      <c r="T22" s="1236" t="s">
        <v>45</v>
      </c>
      <c r="U22" s="1333" t="s">
        <v>46</v>
      </c>
      <c r="V22" s="1338">
        <v>3</v>
      </c>
      <c r="W22" s="811" t="s">
        <v>47</v>
      </c>
      <c r="X22" s="1339">
        <v>27</v>
      </c>
      <c r="Y22" s="530">
        <v>16</v>
      </c>
      <c r="Z22" s="532" t="s">
        <v>47</v>
      </c>
      <c r="AA22" s="534">
        <v>9</v>
      </c>
      <c r="AB22" s="1231"/>
      <c r="AC22" s="899"/>
      <c r="AD22" s="900"/>
      <c r="AE22" s="886"/>
      <c r="AF22" s="860"/>
      <c r="AG22" s="861"/>
      <c r="AH22" s="859"/>
      <c r="AI22" s="860"/>
      <c r="AJ22" s="861"/>
      <c r="AK22" s="859"/>
      <c r="AL22" s="860"/>
      <c r="AM22" s="861"/>
      <c r="AN22" s="859"/>
      <c r="AO22" s="860"/>
      <c r="AP22" s="861"/>
      <c r="AQ22" s="859"/>
      <c r="AR22" s="860"/>
      <c r="AS22" s="861"/>
      <c r="AT22" s="859"/>
      <c r="AU22" s="860"/>
      <c r="AV22" s="860"/>
      <c r="AW22" s="922"/>
      <c r="AX22" s="1375"/>
      <c r="AY22" s="923"/>
      <c r="AZ22" s="868"/>
      <c r="BA22" s="869"/>
      <c r="BB22" s="870"/>
      <c r="BC22" s="873"/>
      <c r="BD22" s="847"/>
      <c r="BE22" s="850"/>
      <c r="BF22" s="1231"/>
      <c r="BG22" s="1231"/>
      <c r="BH22" s="1231"/>
      <c r="BI22" s="1231"/>
      <c r="BJ22" s="1231"/>
      <c r="BK22" s="1231"/>
      <c r="BL22" s="1231"/>
      <c r="BM22" s="1231"/>
      <c r="BN22" s="1231"/>
      <c r="BO22" s="1231"/>
      <c r="BP22" s="1260"/>
      <c r="BQ22" s="1260"/>
      <c r="BR22" s="1260"/>
      <c r="BS22" s="1260"/>
      <c r="BT22" s="1260"/>
      <c r="BU22" s="1260"/>
      <c r="BV22" s="1260"/>
      <c r="BW22" s="1260"/>
      <c r="BX22" s="1231"/>
      <c r="BY22" s="1302"/>
      <c r="BZ22" s="1306"/>
      <c r="CA22" s="1306"/>
      <c r="CB22" s="1306"/>
      <c r="CC22" s="1306"/>
      <c r="CD22" s="1368" t="s">
        <v>52</v>
      </c>
      <c r="CE22" s="1368"/>
      <c r="CF22" s="1307">
        <v>12</v>
      </c>
      <c r="CG22" s="1308" t="s">
        <v>53</v>
      </c>
      <c r="CH22" s="1367" t="s">
        <v>186</v>
      </c>
      <c r="CI22" s="1367"/>
      <c r="CJ22" s="1367"/>
      <c r="CK22" s="1367"/>
      <c r="CL22" s="1367"/>
      <c r="CM22" s="1367"/>
      <c r="CN22" s="1367"/>
      <c r="CO22" s="1367"/>
      <c r="CP22" s="1367"/>
      <c r="CQ22" s="1367"/>
      <c r="CR22" s="1367"/>
      <c r="CS22" s="1367"/>
      <c r="CT22" s="1367"/>
      <c r="CU22" s="1306"/>
      <c r="CV22" s="1306"/>
      <c r="CW22" s="1306"/>
      <c r="CX22" s="1306"/>
      <c r="CY22" s="1306"/>
      <c r="CZ22" s="1368" t="s">
        <v>52</v>
      </c>
      <c r="DA22" s="1368"/>
      <c r="DB22" s="1307">
        <v>13</v>
      </c>
      <c r="DC22" s="1308" t="s">
        <v>53</v>
      </c>
      <c r="DD22" s="1367" t="s">
        <v>193</v>
      </c>
      <c r="DE22" s="1367"/>
      <c r="DF22" s="1367"/>
      <c r="DG22" s="1367"/>
      <c r="DH22" s="1367"/>
      <c r="DI22" s="1367"/>
      <c r="DJ22" s="1367"/>
      <c r="DK22" s="1367"/>
      <c r="DL22" s="1367"/>
      <c r="DM22" s="1367"/>
      <c r="DN22" s="1367"/>
      <c r="DO22" s="1367"/>
      <c r="DP22" s="1367"/>
      <c r="DQ22" s="1305"/>
    </row>
    <row r="23" spans="2:121" ht="22.5" customHeight="1" thickTop="1" thickBot="1" x14ac:dyDescent="0.45">
      <c r="B23" s="1232">
        <v>22</v>
      </c>
      <c r="C23" s="1231" t="s">
        <v>145</v>
      </c>
      <c r="D23" s="1231"/>
      <c r="E23" s="808"/>
      <c r="F23" s="810"/>
      <c r="G23" s="1238" t="s">
        <v>50</v>
      </c>
      <c r="H23" s="1255">
        <v>1</v>
      </c>
      <c r="I23" s="1334" t="s">
        <v>66</v>
      </c>
      <c r="J23" s="1261" t="s">
        <v>196</v>
      </c>
      <c r="K23" s="812"/>
      <c r="L23" s="1262" t="s">
        <v>145</v>
      </c>
      <c r="M23" s="531"/>
      <c r="N23" s="533"/>
      <c r="O23" s="535"/>
      <c r="P23" s="1231"/>
      <c r="Q23" s="808"/>
      <c r="R23" s="810"/>
      <c r="S23" s="1238" t="s">
        <v>50</v>
      </c>
      <c r="T23" s="1256">
        <v>2</v>
      </c>
      <c r="U23" s="1334" t="s">
        <v>66</v>
      </c>
      <c r="V23" s="1261" t="s">
        <v>134</v>
      </c>
      <c r="W23" s="812"/>
      <c r="X23" s="1262" t="s">
        <v>192</v>
      </c>
      <c r="Y23" s="531"/>
      <c r="Z23" s="533"/>
      <c r="AA23" s="535"/>
      <c r="AB23" s="1231"/>
      <c r="AC23" s="890">
        <v>2</v>
      </c>
      <c r="AD23" s="839" t="s">
        <v>188</v>
      </c>
      <c r="AE23" s="840"/>
      <c r="AF23" s="841"/>
      <c r="AG23" s="842"/>
      <c r="AH23" s="606">
        <v>6</v>
      </c>
      <c r="AI23" s="608" t="s">
        <v>47</v>
      </c>
      <c r="AJ23" s="662">
        <v>13</v>
      </c>
      <c r="AK23" s="606">
        <v>15</v>
      </c>
      <c r="AL23" s="608" t="s">
        <v>47</v>
      </c>
      <c r="AM23" s="662">
        <v>6</v>
      </c>
      <c r="AN23" s="606">
        <v>12</v>
      </c>
      <c r="AO23" s="608" t="s">
        <v>47</v>
      </c>
      <c r="AP23" s="662">
        <v>7</v>
      </c>
      <c r="AQ23" s="606">
        <v>5</v>
      </c>
      <c r="AR23" s="608" t="s">
        <v>47</v>
      </c>
      <c r="AS23" s="662">
        <v>14</v>
      </c>
      <c r="AT23" s="606">
        <v>6</v>
      </c>
      <c r="AU23" s="608" t="s">
        <v>47</v>
      </c>
      <c r="AV23" s="608">
        <v>16</v>
      </c>
      <c r="AW23" s="922"/>
      <c r="AX23" s="1375"/>
      <c r="AY23" s="923"/>
      <c r="AZ23" s="862">
        <v>44</v>
      </c>
      <c r="BA23" s="851" t="s">
        <v>47</v>
      </c>
      <c r="BB23" s="852">
        <v>56</v>
      </c>
      <c r="BC23" s="821">
        <v>0.7857142857142857</v>
      </c>
      <c r="BD23" s="823">
        <v>7.0078571428571426</v>
      </c>
      <c r="BE23" s="612">
        <v>4</v>
      </c>
      <c r="BF23" s="1231"/>
      <c r="BG23" s="1246">
        <v>0</v>
      </c>
      <c r="BH23" s="1246">
        <v>1</v>
      </c>
      <c r="BI23" s="1246">
        <v>2</v>
      </c>
      <c r="BJ23" s="1246">
        <v>2</v>
      </c>
      <c r="BK23" s="1246">
        <v>1</v>
      </c>
      <c r="BL23" s="1246">
        <v>1</v>
      </c>
      <c r="BM23" s="1246">
        <v>0</v>
      </c>
      <c r="BN23" s="1246"/>
      <c r="BO23" s="1231"/>
      <c r="BP23" s="1260"/>
      <c r="BQ23" s="1260"/>
      <c r="BR23" s="1260"/>
      <c r="BS23" s="1260"/>
      <c r="BT23" s="1260"/>
      <c r="BU23" s="1260"/>
      <c r="BV23" s="1260"/>
      <c r="BW23" s="1260"/>
      <c r="BX23" s="1231"/>
      <c r="BY23" s="1302"/>
      <c r="BZ23" s="1306"/>
      <c r="CA23" s="1306"/>
      <c r="CB23" s="1306"/>
      <c r="CC23" s="1306"/>
      <c r="CD23" s="1306"/>
      <c r="CE23" s="1306"/>
      <c r="CF23" s="1306"/>
      <c r="CG23" s="1306"/>
      <c r="CH23" s="1306"/>
      <c r="CI23" s="1306"/>
      <c r="CJ23" s="1306"/>
      <c r="CK23" s="1306"/>
      <c r="CL23" s="1306"/>
      <c r="CM23" s="1306"/>
      <c r="CN23" s="1306"/>
      <c r="CO23" s="1306"/>
      <c r="CP23" s="1306"/>
      <c r="CQ23" s="1306"/>
      <c r="CR23" s="1306"/>
      <c r="CS23" s="1306"/>
      <c r="CT23" s="1306"/>
      <c r="CU23" s="1306"/>
      <c r="CV23" s="1306"/>
      <c r="CW23" s="1306"/>
      <c r="CX23" s="1306"/>
      <c r="CY23" s="1306"/>
      <c r="CZ23" s="1306"/>
      <c r="DA23" s="1306"/>
      <c r="DB23" s="1306"/>
      <c r="DC23" s="1306"/>
      <c r="DD23" s="1306"/>
      <c r="DE23" s="1306"/>
      <c r="DF23" s="1306"/>
      <c r="DG23" s="1306"/>
      <c r="DH23" s="1306"/>
      <c r="DI23" s="1306"/>
      <c r="DJ23" s="1306"/>
      <c r="DK23" s="1309"/>
      <c r="DL23" s="1309"/>
      <c r="DM23" s="1309"/>
      <c r="DN23" s="1309"/>
      <c r="DO23" s="1309"/>
      <c r="DP23" s="1309"/>
      <c r="DQ23" s="1305"/>
    </row>
    <row r="24" spans="2:121" ht="22.5" customHeight="1" thickTop="1" x14ac:dyDescent="0.35">
      <c r="B24" s="1232">
        <v>23</v>
      </c>
      <c r="C24" s="1231" t="s">
        <v>167</v>
      </c>
      <c r="D24" s="1231"/>
      <c r="E24" s="807" t="s">
        <v>171</v>
      </c>
      <c r="F24" s="809">
        <v>0.44097222222222193</v>
      </c>
      <c r="G24" s="1259">
        <v>45</v>
      </c>
      <c r="H24" s="1236" t="s">
        <v>45</v>
      </c>
      <c r="I24" s="1331" t="s">
        <v>46</v>
      </c>
      <c r="J24" s="1340">
        <v>4</v>
      </c>
      <c r="K24" s="811" t="s">
        <v>47</v>
      </c>
      <c r="L24" s="1341">
        <v>29</v>
      </c>
      <c r="M24" s="530">
        <v>13</v>
      </c>
      <c r="N24" s="532" t="s">
        <v>47</v>
      </c>
      <c r="O24" s="534">
        <v>14</v>
      </c>
      <c r="P24" s="1231"/>
      <c r="Q24" s="807" t="s">
        <v>171</v>
      </c>
      <c r="R24" s="809">
        <v>0.44097222222222193</v>
      </c>
      <c r="S24" s="1259">
        <v>46</v>
      </c>
      <c r="T24" s="1236" t="s">
        <v>45</v>
      </c>
      <c r="U24" s="1237" t="s">
        <v>46</v>
      </c>
      <c r="V24" s="1257">
        <v>7</v>
      </c>
      <c r="W24" s="811" t="s">
        <v>47</v>
      </c>
      <c r="X24" s="1258">
        <v>16</v>
      </c>
      <c r="Y24" s="530">
        <v>7</v>
      </c>
      <c r="Z24" s="532" t="s">
        <v>47</v>
      </c>
      <c r="AA24" s="534">
        <v>14</v>
      </c>
      <c r="AB24" s="1231"/>
      <c r="AC24" s="887"/>
      <c r="AD24" s="827"/>
      <c r="AE24" s="843"/>
      <c r="AF24" s="836"/>
      <c r="AG24" s="837"/>
      <c r="AH24" s="596"/>
      <c r="AI24" s="598"/>
      <c r="AJ24" s="651"/>
      <c r="AK24" s="607"/>
      <c r="AL24" s="609"/>
      <c r="AM24" s="663"/>
      <c r="AN24" s="607"/>
      <c r="AO24" s="609"/>
      <c r="AP24" s="663"/>
      <c r="AQ24" s="607"/>
      <c r="AR24" s="609"/>
      <c r="AS24" s="663"/>
      <c r="AT24" s="607"/>
      <c r="AU24" s="609"/>
      <c r="AV24" s="609"/>
      <c r="AW24" s="922"/>
      <c r="AX24" s="1375"/>
      <c r="AY24" s="923"/>
      <c r="AZ24" s="817"/>
      <c r="BA24" s="1362"/>
      <c r="BB24" s="820"/>
      <c r="BC24" s="831"/>
      <c r="BD24" s="832"/>
      <c r="BE24" s="600"/>
      <c r="BF24" s="1231"/>
      <c r="BG24" s="1246"/>
      <c r="BH24" s="1246"/>
      <c r="BI24" s="1246"/>
      <c r="BJ24" s="1246"/>
      <c r="BK24" s="1246"/>
      <c r="BL24" s="1246"/>
      <c r="BM24" s="1246"/>
      <c r="BN24" s="1246"/>
      <c r="BO24" s="1231"/>
      <c r="BP24" s="1260"/>
      <c r="BQ24" s="1260"/>
      <c r="BR24" s="1260"/>
      <c r="BS24" s="1260"/>
      <c r="BT24" s="1260"/>
      <c r="BU24" s="1260"/>
      <c r="BV24" s="1260"/>
      <c r="BW24" s="1260"/>
      <c r="BX24" s="1231"/>
      <c r="BY24" s="1302"/>
      <c r="BZ24" s="1322" t="s">
        <v>56</v>
      </c>
      <c r="CA24" s="1323">
        <v>12</v>
      </c>
      <c r="CB24" s="1310" t="s">
        <v>47</v>
      </c>
      <c r="CC24" s="1311">
        <v>1</v>
      </c>
      <c r="CD24" s="1311">
        <v>2</v>
      </c>
      <c r="CE24" s="1311">
        <v>3</v>
      </c>
      <c r="CF24" s="1311">
        <v>4</v>
      </c>
      <c r="CG24" s="1311">
        <v>5</v>
      </c>
      <c r="CH24" s="1311">
        <v>6</v>
      </c>
      <c r="CI24" s="1311">
        <v>7</v>
      </c>
      <c r="CJ24" s="1311">
        <v>8</v>
      </c>
      <c r="CK24" s="1311">
        <v>9</v>
      </c>
      <c r="CL24" s="1311">
        <v>10</v>
      </c>
      <c r="CM24" s="1311">
        <v>11</v>
      </c>
      <c r="CN24" s="1311">
        <v>12</v>
      </c>
      <c r="CO24" s="1311">
        <v>13</v>
      </c>
      <c r="CP24" s="1311">
        <v>14</v>
      </c>
      <c r="CQ24" s="1311">
        <v>15</v>
      </c>
      <c r="CR24" s="1311">
        <v>16</v>
      </c>
      <c r="CS24" s="1311">
        <v>17</v>
      </c>
      <c r="CT24" s="1311">
        <v>18</v>
      </c>
      <c r="CU24" s="1311">
        <v>19</v>
      </c>
      <c r="CV24" s="1311">
        <v>20</v>
      </c>
      <c r="CW24" s="1311">
        <v>21</v>
      </c>
      <c r="CX24" s="1311">
        <v>22</v>
      </c>
      <c r="CY24" s="1311">
        <v>23</v>
      </c>
      <c r="CZ24" s="1311">
        <v>24</v>
      </c>
      <c r="DA24" s="1311">
        <v>25</v>
      </c>
      <c r="DB24" s="1311">
        <v>26</v>
      </c>
      <c r="DC24" s="1311">
        <v>27</v>
      </c>
      <c r="DD24" s="1311">
        <v>28</v>
      </c>
      <c r="DE24" s="1311">
        <v>29</v>
      </c>
      <c r="DF24" s="1311">
        <v>30</v>
      </c>
      <c r="DG24" s="1311">
        <v>31</v>
      </c>
      <c r="DH24" s="1311">
        <v>32</v>
      </c>
      <c r="DI24" s="1311">
        <v>33</v>
      </c>
      <c r="DJ24" s="1311">
        <v>34</v>
      </c>
      <c r="DK24" s="1312">
        <v>35</v>
      </c>
      <c r="DL24" s="1312">
        <v>36</v>
      </c>
      <c r="DM24" s="1312">
        <v>37</v>
      </c>
      <c r="DN24" s="1312">
        <v>38</v>
      </c>
      <c r="DO24" s="1312">
        <v>39</v>
      </c>
      <c r="DP24" s="1312">
        <v>40</v>
      </c>
      <c r="DQ24" s="1305"/>
    </row>
    <row r="25" spans="2:121" ht="22.5" customHeight="1" thickBot="1" x14ac:dyDescent="0.45">
      <c r="B25" s="1232">
        <v>24</v>
      </c>
      <c r="C25" s="1231" t="s">
        <v>157</v>
      </c>
      <c r="D25" s="1231"/>
      <c r="E25" s="808"/>
      <c r="F25" s="810"/>
      <c r="G25" s="1238" t="s">
        <v>50</v>
      </c>
      <c r="H25" s="1255">
        <v>1</v>
      </c>
      <c r="I25" s="1332" t="s">
        <v>67</v>
      </c>
      <c r="J25" s="1261" t="s">
        <v>135</v>
      </c>
      <c r="K25" s="812"/>
      <c r="L25" s="1262" t="s">
        <v>168</v>
      </c>
      <c r="M25" s="531"/>
      <c r="N25" s="533"/>
      <c r="O25" s="535"/>
      <c r="P25" s="1231"/>
      <c r="Q25" s="808"/>
      <c r="R25" s="810"/>
      <c r="S25" s="1238" t="s">
        <v>50</v>
      </c>
      <c r="T25" s="1256">
        <v>2</v>
      </c>
      <c r="U25" s="1256" t="s">
        <v>39</v>
      </c>
      <c r="V25" s="1261" t="s">
        <v>189</v>
      </c>
      <c r="W25" s="812"/>
      <c r="X25" s="1262" t="s">
        <v>143</v>
      </c>
      <c r="Y25" s="531"/>
      <c r="Z25" s="533"/>
      <c r="AA25" s="535"/>
      <c r="AB25" s="1231"/>
      <c r="AC25" s="887">
        <v>8</v>
      </c>
      <c r="AD25" s="827" t="s">
        <v>197</v>
      </c>
      <c r="AE25" s="593">
        <v>13</v>
      </c>
      <c r="AF25" s="583" t="s">
        <v>47</v>
      </c>
      <c r="AG25" s="582">
        <v>6</v>
      </c>
      <c r="AH25" s="844"/>
      <c r="AI25" s="836"/>
      <c r="AJ25" s="837"/>
      <c r="AK25" s="598">
        <v>16</v>
      </c>
      <c r="AL25" s="598" t="s">
        <v>47</v>
      </c>
      <c r="AM25" s="651">
        <v>5</v>
      </c>
      <c r="AN25" s="596">
        <v>19</v>
      </c>
      <c r="AO25" s="598" t="s">
        <v>47</v>
      </c>
      <c r="AP25" s="651">
        <v>1</v>
      </c>
      <c r="AQ25" s="596">
        <v>8</v>
      </c>
      <c r="AR25" s="598" t="s">
        <v>47</v>
      </c>
      <c r="AS25" s="651">
        <v>12</v>
      </c>
      <c r="AT25" s="596">
        <v>10</v>
      </c>
      <c r="AU25" s="598" t="s">
        <v>47</v>
      </c>
      <c r="AV25" s="598">
        <v>11</v>
      </c>
      <c r="AW25" s="922"/>
      <c r="AX25" s="1375"/>
      <c r="AY25" s="923"/>
      <c r="AZ25" s="816">
        <v>66</v>
      </c>
      <c r="BA25" s="818" t="s">
        <v>47</v>
      </c>
      <c r="BB25" s="819">
        <v>35</v>
      </c>
      <c r="BC25" s="821">
        <v>1.8857142857142857</v>
      </c>
      <c r="BD25" s="823">
        <v>8.0188571428571436</v>
      </c>
      <c r="BE25" s="578">
        <v>3</v>
      </c>
      <c r="BF25" s="1231"/>
      <c r="BG25" s="1246">
        <v>2</v>
      </c>
      <c r="BH25" s="1246">
        <v>0</v>
      </c>
      <c r="BI25" s="1246">
        <v>2</v>
      </c>
      <c r="BJ25" s="1246">
        <v>2</v>
      </c>
      <c r="BK25" s="1246">
        <v>1</v>
      </c>
      <c r="BL25" s="1246">
        <v>1</v>
      </c>
      <c r="BM25" s="1246">
        <v>0</v>
      </c>
      <c r="BN25" s="1246"/>
      <c r="BO25" s="1231"/>
      <c r="BP25" s="1260"/>
      <c r="BQ25" s="1260"/>
      <c r="BR25" s="1260"/>
      <c r="BS25" s="1260"/>
      <c r="BT25" s="1260"/>
      <c r="BU25" s="1260"/>
      <c r="BV25" s="1260"/>
      <c r="BW25" s="1260"/>
      <c r="BX25" s="1231"/>
      <c r="BY25" s="1302"/>
      <c r="BZ25" s="1313"/>
      <c r="CA25" s="1314"/>
      <c r="CB25" s="1315"/>
      <c r="CC25" s="1316"/>
      <c r="CD25" s="1316"/>
      <c r="CE25" s="1316"/>
      <c r="CF25" s="1316"/>
      <c r="CG25" s="1316"/>
      <c r="CH25" s="1316"/>
      <c r="CI25" s="1316"/>
      <c r="CJ25" s="1316"/>
      <c r="CK25" s="1316"/>
      <c r="CL25" s="1316"/>
      <c r="CM25" s="1316"/>
      <c r="CN25" s="1316"/>
      <c r="CO25" s="1316"/>
      <c r="CP25" s="1316"/>
      <c r="CQ25" s="1316"/>
      <c r="CR25" s="1316"/>
      <c r="CS25" s="1316"/>
      <c r="CT25" s="1316"/>
      <c r="CU25" s="1316"/>
      <c r="CV25" s="1316"/>
      <c r="CW25" s="1316"/>
      <c r="CX25" s="1316"/>
      <c r="CY25" s="1316"/>
      <c r="CZ25" s="1316"/>
      <c r="DA25" s="1316"/>
      <c r="DB25" s="1316"/>
      <c r="DC25" s="1316"/>
      <c r="DD25" s="1316"/>
      <c r="DE25" s="1316"/>
      <c r="DF25" s="1316"/>
      <c r="DG25" s="1316"/>
      <c r="DH25" s="1316"/>
      <c r="DI25" s="1316"/>
      <c r="DJ25" s="1316"/>
      <c r="DK25" s="1317"/>
      <c r="DL25" s="1317"/>
      <c r="DM25" s="1317"/>
      <c r="DN25" s="1317"/>
      <c r="DO25" s="1317"/>
      <c r="DP25" s="1317"/>
      <c r="DQ25" s="1305"/>
    </row>
    <row r="26" spans="2:121" ht="22.5" customHeight="1" thickTop="1" x14ac:dyDescent="0.35">
      <c r="B26" s="1232">
        <v>25</v>
      </c>
      <c r="C26" s="1231" t="s">
        <v>190</v>
      </c>
      <c r="D26" s="1231"/>
      <c r="E26" s="807" t="s">
        <v>172</v>
      </c>
      <c r="F26" s="809">
        <v>0.44791666666666635</v>
      </c>
      <c r="G26" s="1259">
        <v>49</v>
      </c>
      <c r="H26" s="1236" t="s">
        <v>45</v>
      </c>
      <c r="I26" s="1329" t="s">
        <v>46</v>
      </c>
      <c r="J26" s="1337">
        <v>2</v>
      </c>
      <c r="K26" s="811" t="s">
        <v>47</v>
      </c>
      <c r="L26" s="1336">
        <v>10</v>
      </c>
      <c r="M26" s="530">
        <v>15</v>
      </c>
      <c r="N26" s="532" t="s">
        <v>47</v>
      </c>
      <c r="O26" s="534">
        <v>6</v>
      </c>
      <c r="P26" s="1231"/>
      <c r="Q26" s="807" t="s">
        <v>172</v>
      </c>
      <c r="R26" s="809">
        <v>0.44791666666666635</v>
      </c>
      <c r="S26" s="1259">
        <v>50</v>
      </c>
      <c r="T26" s="1236" t="s">
        <v>45</v>
      </c>
      <c r="U26" s="1329" t="s">
        <v>46</v>
      </c>
      <c r="V26" s="1337">
        <v>8</v>
      </c>
      <c r="W26" s="811" t="s">
        <v>47</v>
      </c>
      <c r="X26" s="1336">
        <v>15</v>
      </c>
      <c r="Y26" s="530">
        <v>19</v>
      </c>
      <c r="Z26" s="532" t="s">
        <v>47</v>
      </c>
      <c r="AA26" s="534">
        <v>1</v>
      </c>
      <c r="AB26" s="1231"/>
      <c r="AC26" s="887"/>
      <c r="AD26" s="827"/>
      <c r="AE26" s="593"/>
      <c r="AF26" s="583"/>
      <c r="AG26" s="582"/>
      <c r="AH26" s="844"/>
      <c r="AI26" s="836"/>
      <c r="AJ26" s="837"/>
      <c r="AK26" s="598"/>
      <c r="AL26" s="598"/>
      <c r="AM26" s="651"/>
      <c r="AN26" s="596"/>
      <c r="AO26" s="598"/>
      <c r="AP26" s="651"/>
      <c r="AQ26" s="596"/>
      <c r="AR26" s="598"/>
      <c r="AS26" s="651"/>
      <c r="AT26" s="596"/>
      <c r="AU26" s="598"/>
      <c r="AV26" s="598"/>
      <c r="AW26" s="922"/>
      <c r="AX26" s="1375"/>
      <c r="AY26" s="923"/>
      <c r="AZ26" s="833"/>
      <c r="BA26" s="1362"/>
      <c r="BB26" s="830"/>
      <c r="BC26" s="831"/>
      <c r="BD26" s="832"/>
      <c r="BE26" s="600"/>
      <c r="BF26" s="1231"/>
      <c r="BG26" s="1246"/>
      <c r="BH26" s="1246"/>
      <c r="BI26" s="1246"/>
      <c r="BJ26" s="1246"/>
      <c r="BK26" s="1246"/>
      <c r="BL26" s="1246"/>
      <c r="BM26" s="1246"/>
      <c r="BN26" s="1246"/>
      <c r="BO26" s="1231"/>
      <c r="BP26" s="1260"/>
      <c r="BQ26" s="1260"/>
      <c r="BR26" s="1260"/>
      <c r="BS26" s="1260"/>
      <c r="BT26" s="1260"/>
      <c r="BU26" s="1260"/>
      <c r="BV26" s="1260"/>
      <c r="BW26" s="1260"/>
      <c r="BX26" s="1231"/>
      <c r="BY26" s="1302"/>
      <c r="BZ26" s="1324" t="s">
        <v>56</v>
      </c>
      <c r="CA26" s="1325">
        <v>13</v>
      </c>
      <c r="CB26" s="1318" t="s">
        <v>47</v>
      </c>
      <c r="CC26" s="1311">
        <v>1</v>
      </c>
      <c r="CD26" s="1311">
        <v>2</v>
      </c>
      <c r="CE26" s="1311">
        <v>3</v>
      </c>
      <c r="CF26" s="1311">
        <v>4</v>
      </c>
      <c r="CG26" s="1311">
        <v>5</v>
      </c>
      <c r="CH26" s="1311">
        <v>6</v>
      </c>
      <c r="CI26" s="1311">
        <v>7</v>
      </c>
      <c r="CJ26" s="1311">
        <v>8</v>
      </c>
      <c r="CK26" s="1311">
        <v>9</v>
      </c>
      <c r="CL26" s="1311">
        <v>10</v>
      </c>
      <c r="CM26" s="1311">
        <v>11</v>
      </c>
      <c r="CN26" s="1311">
        <v>12</v>
      </c>
      <c r="CO26" s="1311">
        <v>13</v>
      </c>
      <c r="CP26" s="1311">
        <v>14</v>
      </c>
      <c r="CQ26" s="1311">
        <v>15</v>
      </c>
      <c r="CR26" s="1311">
        <v>16</v>
      </c>
      <c r="CS26" s="1311">
        <v>17</v>
      </c>
      <c r="CT26" s="1311">
        <v>18</v>
      </c>
      <c r="CU26" s="1311">
        <v>19</v>
      </c>
      <c r="CV26" s="1311">
        <v>20</v>
      </c>
      <c r="CW26" s="1311">
        <v>21</v>
      </c>
      <c r="CX26" s="1311">
        <v>22</v>
      </c>
      <c r="CY26" s="1311">
        <v>23</v>
      </c>
      <c r="CZ26" s="1311">
        <v>24</v>
      </c>
      <c r="DA26" s="1311">
        <v>25</v>
      </c>
      <c r="DB26" s="1311">
        <v>26</v>
      </c>
      <c r="DC26" s="1311">
        <v>27</v>
      </c>
      <c r="DD26" s="1311">
        <v>28</v>
      </c>
      <c r="DE26" s="1311">
        <v>29</v>
      </c>
      <c r="DF26" s="1311">
        <v>30</v>
      </c>
      <c r="DG26" s="1311">
        <v>31</v>
      </c>
      <c r="DH26" s="1311">
        <v>32</v>
      </c>
      <c r="DI26" s="1311">
        <v>33</v>
      </c>
      <c r="DJ26" s="1311">
        <v>34</v>
      </c>
      <c r="DK26" s="1312">
        <v>35</v>
      </c>
      <c r="DL26" s="1312">
        <v>36</v>
      </c>
      <c r="DM26" s="1312">
        <v>37</v>
      </c>
      <c r="DN26" s="1312">
        <v>38</v>
      </c>
      <c r="DO26" s="1312">
        <v>39</v>
      </c>
      <c r="DP26" s="1312">
        <v>40</v>
      </c>
      <c r="DQ26" s="1305"/>
    </row>
    <row r="27" spans="2:121" ht="22.5" customHeight="1" thickBot="1" x14ac:dyDescent="0.45">
      <c r="B27" s="1232">
        <v>26</v>
      </c>
      <c r="C27" s="1231" t="s">
        <v>154</v>
      </c>
      <c r="D27" s="1231"/>
      <c r="E27" s="808"/>
      <c r="F27" s="810"/>
      <c r="G27" s="1238" t="s">
        <v>50</v>
      </c>
      <c r="H27" s="1255">
        <v>1</v>
      </c>
      <c r="I27" s="1330" t="s">
        <v>54</v>
      </c>
      <c r="J27" s="1261" t="s">
        <v>188</v>
      </c>
      <c r="K27" s="812"/>
      <c r="L27" s="1262" t="s">
        <v>140</v>
      </c>
      <c r="M27" s="531"/>
      <c r="N27" s="533"/>
      <c r="O27" s="535"/>
      <c r="P27" s="1231"/>
      <c r="Q27" s="808"/>
      <c r="R27" s="810"/>
      <c r="S27" s="1238" t="s">
        <v>50</v>
      </c>
      <c r="T27" s="1256">
        <v>2</v>
      </c>
      <c r="U27" s="1330" t="s">
        <v>54</v>
      </c>
      <c r="V27" s="1261" t="s">
        <v>197</v>
      </c>
      <c r="W27" s="812"/>
      <c r="X27" s="1262" t="s">
        <v>139</v>
      </c>
      <c r="Y27" s="531"/>
      <c r="Z27" s="533"/>
      <c r="AA27" s="535"/>
      <c r="AB27" s="1231"/>
      <c r="AC27" s="887">
        <v>10</v>
      </c>
      <c r="AD27" s="827" t="s">
        <v>140</v>
      </c>
      <c r="AE27" s="593">
        <v>6</v>
      </c>
      <c r="AF27" s="583" t="s">
        <v>47</v>
      </c>
      <c r="AG27" s="582">
        <v>15</v>
      </c>
      <c r="AH27" s="584">
        <v>5</v>
      </c>
      <c r="AI27" s="583" t="s">
        <v>47</v>
      </c>
      <c r="AJ27" s="603">
        <v>16</v>
      </c>
      <c r="AK27" s="834"/>
      <c r="AL27" s="834"/>
      <c r="AM27" s="835"/>
      <c r="AN27" s="596">
        <v>10</v>
      </c>
      <c r="AO27" s="598" t="s">
        <v>47</v>
      </c>
      <c r="AP27" s="651">
        <v>8</v>
      </c>
      <c r="AQ27" s="596">
        <v>8</v>
      </c>
      <c r="AR27" s="598" t="s">
        <v>47</v>
      </c>
      <c r="AS27" s="651">
        <v>9</v>
      </c>
      <c r="AT27" s="596">
        <v>4</v>
      </c>
      <c r="AU27" s="598" t="s">
        <v>47</v>
      </c>
      <c r="AV27" s="598">
        <v>18</v>
      </c>
      <c r="AW27" s="922"/>
      <c r="AX27" s="1375"/>
      <c r="AY27" s="923"/>
      <c r="AZ27" s="816">
        <v>33</v>
      </c>
      <c r="BA27" s="818" t="s">
        <v>47</v>
      </c>
      <c r="BB27" s="819">
        <v>66</v>
      </c>
      <c r="BC27" s="821">
        <v>0.5</v>
      </c>
      <c r="BD27" s="823">
        <v>6.0049999999999999</v>
      </c>
      <c r="BE27" s="578">
        <v>5</v>
      </c>
      <c r="BF27" s="1231"/>
      <c r="BG27" s="1246">
        <v>1</v>
      </c>
      <c r="BH27" s="1246">
        <v>1</v>
      </c>
      <c r="BI27" s="1246">
        <v>0</v>
      </c>
      <c r="BJ27" s="1246">
        <v>2</v>
      </c>
      <c r="BK27" s="1246">
        <v>1</v>
      </c>
      <c r="BL27" s="1246">
        <v>1</v>
      </c>
      <c r="BM27" s="1246">
        <v>0</v>
      </c>
      <c r="BN27" s="1246"/>
      <c r="BO27" s="1231"/>
      <c r="BP27" s="1260"/>
      <c r="BQ27" s="1260"/>
      <c r="BR27" s="1260"/>
      <c r="BS27" s="1260"/>
      <c r="BT27" s="1260"/>
      <c r="BU27" s="1260"/>
      <c r="BV27" s="1260"/>
      <c r="BW27" s="1260"/>
      <c r="BX27" s="1231"/>
      <c r="BY27" s="1319"/>
      <c r="BZ27" s="1320"/>
      <c r="CA27" s="1320"/>
      <c r="CB27" s="1320"/>
      <c r="CC27" s="1320"/>
      <c r="CD27" s="1320"/>
      <c r="CE27" s="1320"/>
      <c r="CF27" s="1320"/>
      <c r="CG27" s="1320"/>
      <c r="CH27" s="1320"/>
      <c r="CI27" s="1320"/>
      <c r="CJ27" s="1320"/>
      <c r="CK27" s="1320"/>
      <c r="CL27" s="1320"/>
      <c r="CM27" s="1320"/>
      <c r="CN27" s="1320"/>
      <c r="CO27" s="1320"/>
      <c r="CP27" s="1320"/>
      <c r="CQ27" s="1320"/>
      <c r="CR27" s="1320"/>
      <c r="CS27" s="1320"/>
      <c r="CT27" s="1320"/>
      <c r="CU27" s="1320"/>
      <c r="CV27" s="1320"/>
      <c r="CW27" s="1320"/>
      <c r="CX27" s="1320"/>
      <c r="CY27" s="1320"/>
      <c r="CZ27" s="1320"/>
      <c r="DA27" s="1320"/>
      <c r="DB27" s="1320"/>
      <c r="DC27" s="1320"/>
      <c r="DD27" s="1320"/>
      <c r="DE27" s="1320"/>
      <c r="DF27" s="1320"/>
      <c r="DG27" s="1320"/>
      <c r="DH27" s="1320"/>
      <c r="DI27" s="1320"/>
      <c r="DJ27" s="1320"/>
      <c r="DK27" s="1320"/>
      <c r="DL27" s="1320"/>
      <c r="DM27" s="1320"/>
      <c r="DN27" s="1320"/>
      <c r="DO27" s="1320"/>
      <c r="DP27" s="1320"/>
      <c r="DQ27" s="1321"/>
    </row>
    <row r="28" spans="2:121" ht="22.5" customHeight="1" thickTop="1" x14ac:dyDescent="0.35">
      <c r="B28" s="1232">
        <v>27</v>
      </c>
      <c r="C28" s="1231" t="s">
        <v>192</v>
      </c>
      <c r="D28" s="1231"/>
      <c r="E28" s="807" t="s">
        <v>173</v>
      </c>
      <c r="F28" s="809">
        <v>0.45486111111111077</v>
      </c>
      <c r="G28" s="1259">
        <v>53</v>
      </c>
      <c r="H28" s="1236" t="s">
        <v>45</v>
      </c>
      <c r="I28" s="1333" t="s">
        <v>46</v>
      </c>
      <c r="J28" s="1338">
        <v>3</v>
      </c>
      <c r="K28" s="811" t="s">
        <v>47</v>
      </c>
      <c r="L28" s="1339">
        <v>19</v>
      </c>
      <c r="M28" s="530">
        <v>20</v>
      </c>
      <c r="N28" s="532" t="s">
        <v>47</v>
      </c>
      <c r="O28" s="534">
        <v>6</v>
      </c>
      <c r="P28" s="1231"/>
      <c r="Q28" s="807" t="s">
        <v>173</v>
      </c>
      <c r="R28" s="809">
        <v>0.45486111111111077</v>
      </c>
      <c r="S28" s="1259">
        <v>54</v>
      </c>
      <c r="T28" s="1236" t="s">
        <v>45</v>
      </c>
      <c r="U28" s="1333" t="s">
        <v>46</v>
      </c>
      <c r="V28" s="1338">
        <v>22</v>
      </c>
      <c r="W28" s="811" t="s">
        <v>47</v>
      </c>
      <c r="X28" s="1339">
        <v>27</v>
      </c>
      <c r="Y28" s="530">
        <v>8</v>
      </c>
      <c r="Z28" s="532" t="s">
        <v>47</v>
      </c>
      <c r="AA28" s="534">
        <v>9</v>
      </c>
      <c r="AB28" s="1231"/>
      <c r="AC28" s="887"/>
      <c r="AD28" s="827"/>
      <c r="AE28" s="593"/>
      <c r="AF28" s="583"/>
      <c r="AG28" s="582"/>
      <c r="AH28" s="584"/>
      <c r="AI28" s="583"/>
      <c r="AJ28" s="603"/>
      <c r="AK28" s="836"/>
      <c r="AL28" s="836"/>
      <c r="AM28" s="837"/>
      <c r="AN28" s="596"/>
      <c r="AO28" s="598"/>
      <c r="AP28" s="651"/>
      <c r="AQ28" s="596"/>
      <c r="AR28" s="598"/>
      <c r="AS28" s="651"/>
      <c r="AT28" s="596"/>
      <c r="AU28" s="598"/>
      <c r="AV28" s="598"/>
      <c r="AW28" s="922"/>
      <c r="AX28" s="1375"/>
      <c r="AY28" s="923"/>
      <c r="AZ28" s="833"/>
      <c r="BA28" s="829"/>
      <c r="BB28" s="830"/>
      <c r="BC28" s="831"/>
      <c r="BD28" s="832"/>
      <c r="BE28" s="600"/>
      <c r="BF28" s="1231"/>
      <c r="BG28" s="1246"/>
      <c r="BH28" s="1246"/>
      <c r="BI28" s="1246"/>
      <c r="BJ28" s="1246"/>
      <c r="BK28" s="1246"/>
      <c r="BL28" s="1246"/>
      <c r="BM28" s="1246"/>
      <c r="BN28" s="1246"/>
      <c r="BO28" s="1231"/>
      <c r="BP28" s="1260"/>
      <c r="BQ28" s="1260"/>
      <c r="BR28" s="1260"/>
      <c r="BS28" s="1260"/>
      <c r="BT28" s="1260"/>
      <c r="BU28" s="1260"/>
      <c r="BV28" s="1260"/>
      <c r="BW28" s="1260"/>
      <c r="BX28" s="1231"/>
      <c r="BY28" s="784">
        <v>0.38541666666666657</v>
      </c>
      <c r="BZ28" s="785"/>
      <c r="CA28" s="785"/>
      <c r="CB28" s="1299"/>
      <c r="CC28" s="1299"/>
      <c r="CD28" s="1299"/>
      <c r="CE28" s="1369" t="s">
        <v>46</v>
      </c>
      <c r="CF28" s="1369"/>
      <c r="CG28" s="1369"/>
      <c r="CH28" s="1369"/>
      <c r="CI28" s="1369"/>
      <c r="CJ28" s="1300" t="s">
        <v>54</v>
      </c>
      <c r="CK28" s="1299"/>
      <c r="CL28" s="1299"/>
      <c r="CM28" s="1299"/>
      <c r="CN28" s="1299"/>
      <c r="CO28" s="1299"/>
      <c r="CP28" s="1299"/>
      <c r="CQ28" s="1299"/>
      <c r="CR28" s="1299"/>
      <c r="CS28" s="1299"/>
      <c r="CT28" s="1299"/>
      <c r="CU28" s="1299"/>
      <c r="CV28" s="1299"/>
      <c r="CW28" s="1299"/>
      <c r="CX28" s="1299"/>
      <c r="CY28" s="1299"/>
      <c r="CZ28" s="1299"/>
      <c r="DA28" s="1299"/>
      <c r="DB28" s="1299"/>
      <c r="DC28" s="1299"/>
      <c r="DD28" s="1299"/>
      <c r="DE28" s="1299"/>
      <c r="DF28" s="1299"/>
      <c r="DG28" s="1299"/>
      <c r="DH28" s="1299"/>
      <c r="DI28" s="1299"/>
      <c r="DJ28" s="1299"/>
      <c r="DK28" s="1299"/>
      <c r="DL28" s="1299"/>
      <c r="DM28" s="1299"/>
      <c r="DN28" s="1299"/>
      <c r="DO28" s="1299"/>
      <c r="DP28" s="1299"/>
      <c r="DQ28" s="1301"/>
    </row>
    <row r="29" spans="2:121" ht="22.5" customHeight="1" thickBot="1" x14ac:dyDescent="0.45">
      <c r="B29" s="1355">
        <v>28</v>
      </c>
      <c r="C29" s="1356"/>
      <c r="D29" s="1231"/>
      <c r="E29" s="808"/>
      <c r="F29" s="810"/>
      <c r="G29" s="1238" t="s">
        <v>50</v>
      </c>
      <c r="H29" s="1255">
        <v>1</v>
      </c>
      <c r="I29" s="1334" t="s">
        <v>66</v>
      </c>
      <c r="J29" s="1261" t="s">
        <v>134</v>
      </c>
      <c r="K29" s="812"/>
      <c r="L29" s="1262" t="s">
        <v>144</v>
      </c>
      <c r="M29" s="531"/>
      <c r="N29" s="533"/>
      <c r="O29" s="535"/>
      <c r="P29" s="1231"/>
      <c r="Q29" s="808"/>
      <c r="R29" s="810"/>
      <c r="S29" s="1238" t="s">
        <v>50</v>
      </c>
      <c r="T29" s="1256">
        <v>2</v>
      </c>
      <c r="U29" s="1334" t="s">
        <v>66</v>
      </c>
      <c r="V29" s="1261" t="s">
        <v>145</v>
      </c>
      <c r="W29" s="812"/>
      <c r="X29" s="1262" t="s">
        <v>192</v>
      </c>
      <c r="Y29" s="531"/>
      <c r="Z29" s="533"/>
      <c r="AA29" s="535"/>
      <c r="AB29" s="1231"/>
      <c r="AC29" s="887">
        <v>15</v>
      </c>
      <c r="AD29" s="827" t="s">
        <v>139</v>
      </c>
      <c r="AE29" s="593">
        <v>7</v>
      </c>
      <c r="AF29" s="583" t="s">
        <v>47</v>
      </c>
      <c r="AG29" s="582">
        <v>12</v>
      </c>
      <c r="AH29" s="584">
        <v>1</v>
      </c>
      <c r="AI29" s="583" t="s">
        <v>47</v>
      </c>
      <c r="AJ29" s="603">
        <v>19</v>
      </c>
      <c r="AK29" s="582">
        <v>8</v>
      </c>
      <c r="AL29" s="583" t="s">
        <v>47</v>
      </c>
      <c r="AM29" s="582">
        <v>10</v>
      </c>
      <c r="AN29" s="844"/>
      <c r="AO29" s="836"/>
      <c r="AP29" s="837"/>
      <c r="AQ29" s="598">
        <v>3</v>
      </c>
      <c r="AR29" s="598" t="s">
        <v>47</v>
      </c>
      <c r="AS29" s="651">
        <v>16</v>
      </c>
      <c r="AT29" s="596">
        <v>9</v>
      </c>
      <c r="AU29" s="598" t="s">
        <v>47</v>
      </c>
      <c r="AV29" s="598">
        <v>14</v>
      </c>
      <c r="AW29" s="922"/>
      <c r="AX29" s="1375"/>
      <c r="AY29" s="923"/>
      <c r="AZ29" s="816">
        <v>28</v>
      </c>
      <c r="BA29" s="818" t="s">
        <v>47</v>
      </c>
      <c r="BB29" s="819">
        <v>71</v>
      </c>
      <c r="BC29" s="821">
        <v>0.39436619718309857</v>
      </c>
      <c r="BD29" s="823">
        <v>5.0039436619718307</v>
      </c>
      <c r="BE29" s="578">
        <v>6</v>
      </c>
      <c r="BF29" s="1231"/>
      <c r="BG29" s="1246">
        <v>1</v>
      </c>
      <c r="BH29" s="1246">
        <v>1</v>
      </c>
      <c r="BI29" s="1246">
        <v>1</v>
      </c>
      <c r="BJ29" s="1246">
        <v>0</v>
      </c>
      <c r="BK29" s="1246">
        <v>1</v>
      </c>
      <c r="BL29" s="1246">
        <v>1</v>
      </c>
      <c r="BM29" s="1246">
        <v>0</v>
      </c>
      <c r="BN29" s="1246"/>
      <c r="BO29" s="1231"/>
      <c r="BP29" s="1260" t="s">
        <v>57</v>
      </c>
      <c r="BQ29" s="1260">
        <v>0.38541666666666657</v>
      </c>
      <c r="BR29" s="1260">
        <v>13</v>
      </c>
      <c r="BS29" s="1260" t="s">
        <v>45</v>
      </c>
      <c r="BT29" s="1260" t="s">
        <v>46</v>
      </c>
      <c r="BU29" s="1260">
        <v>2</v>
      </c>
      <c r="BV29" s="1260" t="s">
        <v>47</v>
      </c>
      <c r="BW29" s="1260">
        <v>26</v>
      </c>
      <c r="BX29" s="1231"/>
      <c r="BY29" s="1302"/>
      <c r="BZ29" s="1366" t="s">
        <v>57</v>
      </c>
      <c r="CA29" s="1366"/>
      <c r="CB29" s="1366"/>
      <c r="CC29" s="1366"/>
      <c r="CD29" s="1303"/>
      <c r="CE29" s="1303"/>
      <c r="CF29" s="1303"/>
      <c r="CG29" s="1303"/>
      <c r="CH29" s="1303"/>
      <c r="CI29" s="1303"/>
      <c r="CJ29" s="1303"/>
      <c r="CK29" s="1303"/>
      <c r="CL29" s="1303"/>
      <c r="CM29" s="1303"/>
      <c r="CN29" s="1303"/>
      <c r="CO29" s="1303"/>
      <c r="CP29" s="1303"/>
      <c r="CQ29" s="1303"/>
      <c r="CR29" s="1303"/>
      <c r="CS29" s="1370">
        <v>13</v>
      </c>
      <c r="CT29" s="1370"/>
      <c r="CU29" s="1365" t="s">
        <v>48</v>
      </c>
      <c r="CV29" s="1365"/>
      <c r="CW29" s="1365"/>
      <c r="CX29" s="1303"/>
      <c r="CY29" s="1303"/>
      <c r="CZ29" s="1303"/>
      <c r="DA29" s="1303"/>
      <c r="DB29" s="1303"/>
      <c r="DC29" s="1303"/>
      <c r="DD29" s="1303"/>
      <c r="DE29" s="1303"/>
      <c r="DF29" s="1303"/>
      <c r="DG29" s="1303"/>
      <c r="DH29" s="1303"/>
      <c r="DI29" s="1303"/>
      <c r="DJ29" s="1303"/>
      <c r="DK29" s="1304"/>
      <c r="DL29" s="1372" t="s">
        <v>49</v>
      </c>
      <c r="DM29" s="1372"/>
      <c r="DN29" s="1372"/>
      <c r="DO29" s="1373">
        <v>1</v>
      </c>
      <c r="DP29" s="1373"/>
      <c r="DQ29" s="1305"/>
    </row>
    <row r="30" spans="2:121" ht="22.5" customHeight="1" thickTop="1" x14ac:dyDescent="0.35">
      <c r="B30" s="1232">
        <v>29</v>
      </c>
      <c r="C30" s="1231" t="s">
        <v>168</v>
      </c>
      <c r="D30" s="1231"/>
      <c r="E30" s="807" t="s">
        <v>174</v>
      </c>
      <c r="F30" s="809">
        <v>0.46180555555555519</v>
      </c>
      <c r="G30" s="1259">
        <v>57</v>
      </c>
      <c r="H30" s="1236" t="s">
        <v>45</v>
      </c>
      <c r="I30" s="1331" t="s">
        <v>46</v>
      </c>
      <c r="J30" s="1340">
        <v>21</v>
      </c>
      <c r="K30" s="811" t="s">
        <v>47</v>
      </c>
      <c r="L30" s="1341">
        <v>29</v>
      </c>
      <c r="M30" s="530">
        <v>13</v>
      </c>
      <c r="N30" s="532" t="s">
        <v>47</v>
      </c>
      <c r="O30" s="534">
        <v>5</v>
      </c>
      <c r="P30" s="1231"/>
      <c r="Q30" s="807" t="s">
        <v>174</v>
      </c>
      <c r="R30" s="809">
        <v>0.46180555555555519</v>
      </c>
      <c r="S30" s="1259">
        <v>58</v>
      </c>
      <c r="T30" s="1236" t="s">
        <v>45</v>
      </c>
      <c r="U30" s="1237" t="s">
        <v>46</v>
      </c>
      <c r="V30" s="1257">
        <v>1</v>
      </c>
      <c r="W30" s="811" t="s">
        <v>47</v>
      </c>
      <c r="X30" s="1258">
        <v>9</v>
      </c>
      <c r="Y30" s="530">
        <v>18</v>
      </c>
      <c r="Z30" s="532" t="s">
        <v>47</v>
      </c>
      <c r="AA30" s="534">
        <v>7</v>
      </c>
      <c r="AB30" s="1231"/>
      <c r="AC30" s="887"/>
      <c r="AD30" s="827"/>
      <c r="AE30" s="593"/>
      <c r="AF30" s="583"/>
      <c r="AG30" s="582"/>
      <c r="AH30" s="584"/>
      <c r="AI30" s="583"/>
      <c r="AJ30" s="603"/>
      <c r="AK30" s="582"/>
      <c r="AL30" s="583"/>
      <c r="AM30" s="582"/>
      <c r="AN30" s="844"/>
      <c r="AO30" s="836"/>
      <c r="AP30" s="837"/>
      <c r="AQ30" s="598"/>
      <c r="AR30" s="598"/>
      <c r="AS30" s="651"/>
      <c r="AT30" s="596"/>
      <c r="AU30" s="598"/>
      <c r="AV30" s="598"/>
      <c r="AW30" s="922"/>
      <c r="AX30" s="1375"/>
      <c r="AY30" s="923"/>
      <c r="AZ30" s="833"/>
      <c r="BA30" s="829"/>
      <c r="BB30" s="830"/>
      <c r="BC30" s="831"/>
      <c r="BD30" s="832"/>
      <c r="BE30" s="600"/>
      <c r="BF30" s="1231"/>
      <c r="BG30" s="1246"/>
      <c r="BH30" s="1246"/>
      <c r="BI30" s="1246"/>
      <c r="BJ30" s="1246"/>
      <c r="BK30" s="1246"/>
      <c r="BL30" s="1246"/>
      <c r="BM30" s="1246"/>
      <c r="BN30" s="1246"/>
      <c r="BO30" s="1231"/>
      <c r="BP30" s="1260">
        <v>0</v>
      </c>
      <c r="BQ30" s="1260">
        <v>0</v>
      </c>
      <c r="BR30" s="1260" t="s">
        <v>50</v>
      </c>
      <c r="BS30" s="1260">
        <v>1</v>
      </c>
      <c r="BT30" s="1260" t="s">
        <v>54</v>
      </c>
      <c r="BU30" s="1260" t="s">
        <v>188</v>
      </c>
      <c r="BV30" s="1260">
        <v>0</v>
      </c>
      <c r="BW30" s="1260" t="s">
        <v>154</v>
      </c>
      <c r="BX30" s="1231"/>
      <c r="BY30" s="1302"/>
      <c r="BZ30" s="1366"/>
      <c r="CA30" s="1366"/>
      <c r="CB30" s="1366"/>
      <c r="CC30" s="1366"/>
      <c r="CD30" s="1303"/>
      <c r="CE30" s="1303"/>
      <c r="CF30" s="1303"/>
      <c r="CG30" s="1303"/>
      <c r="CH30" s="1303"/>
      <c r="CI30" s="1303"/>
      <c r="CJ30" s="1303"/>
      <c r="CK30" s="1303"/>
      <c r="CL30" s="1303"/>
      <c r="CM30" s="1303"/>
      <c r="CN30" s="1303"/>
      <c r="CO30" s="1303"/>
      <c r="CP30" s="1303"/>
      <c r="CQ30" s="1303"/>
      <c r="CR30" s="1303"/>
      <c r="CS30" s="1370"/>
      <c r="CT30" s="1370"/>
      <c r="CU30" s="1365"/>
      <c r="CV30" s="1365"/>
      <c r="CW30" s="1365"/>
      <c r="CX30" s="1303"/>
      <c r="CY30" s="1303"/>
      <c r="CZ30" s="1303"/>
      <c r="DA30" s="1303"/>
      <c r="DB30" s="1303"/>
      <c r="DC30" s="1303"/>
      <c r="DD30" s="1303"/>
      <c r="DE30" s="1303"/>
      <c r="DF30" s="1303"/>
      <c r="DG30" s="1303"/>
      <c r="DH30" s="1303"/>
      <c r="DI30" s="1303"/>
      <c r="DJ30" s="1303"/>
      <c r="DK30" s="1304"/>
      <c r="DL30" s="1372"/>
      <c r="DM30" s="1372"/>
      <c r="DN30" s="1372"/>
      <c r="DO30" s="1373"/>
      <c r="DP30" s="1373"/>
      <c r="DQ30" s="1305"/>
    </row>
    <row r="31" spans="2:121" ht="22.5" customHeight="1" thickBot="1" x14ac:dyDescent="0.45">
      <c r="B31" s="1231"/>
      <c r="C31" s="1231"/>
      <c r="D31" s="1231"/>
      <c r="E31" s="808"/>
      <c r="F31" s="810"/>
      <c r="G31" s="1238" t="s">
        <v>50</v>
      </c>
      <c r="H31" s="1255">
        <v>1</v>
      </c>
      <c r="I31" s="1332" t="s">
        <v>67</v>
      </c>
      <c r="J31" s="1261" t="s">
        <v>155</v>
      </c>
      <c r="K31" s="812"/>
      <c r="L31" s="1262" t="s">
        <v>168</v>
      </c>
      <c r="M31" s="531"/>
      <c r="N31" s="533"/>
      <c r="O31" s="535"/>
      <c r="P31" s="1231"/>
      <c r="Q31" s="808"/>
      <c r="R31" s="810"/>
      <c r="S31" s="1238" t="s">
        <v>50</v>
      </c>
      <c r="T31" s="1256">
        <v>2</v>
      </c>
      <c r="U31" s="1256" t="s">
        <v>39</v>
      </c>
      <c r="V31" s="1261" t="s">
        <v>136</v>
      </c>
      <c r="W31" s="812"/>
      <c r="X31" s="1262" t="s">
        <v>141</v>
      </c>
      <c r="Y31" s="531"/>
      <c r="Z31" s="533"/>
      <c r="AA31" s="535"/>
      <c r="AB31" s="1231"/>
      <c r="AC31" s="887">
        <v>23</v>
      </c>
      <c r="AD31" s="827" t="s">
        <v>167</v>
      </c>
      <c r="AE31" s="593">
        <v>14</v>
      </c>
      <c r="AF31" s="583" t="s">
        <v>47</v>
      </c>
      <c r="AG31" s="582">
        <v>5</v>
      </c>
      <c r="AH31" s="584">
        <v>12</v>
      </c>
      <c r="AI31" s="583" t="s">
        <v>47</v>
      </c>
      <c r="AJ31" s="603">
        <v>8</v>
      </c>
      <c r="AK31" s="582">
        <v>9</v>
      </c>
      <c r="AL31" s="583" t="s">
        <v>47</v>
      </c>
      <c r="AM31" s="582">
        <v>8</v>
      </c>
      <c r="AN31" s="584">
        <v>16</v>
      </c>
      <c r="AO31" s="583" t="s">
        <v>47</v>
      </c>
      <c r="AP31" s="603">
        <v>3</v>
      </c>
      <c r="AQ31" s="1374"/>
      <c r="AR31" s="1374"/>
      <c r="AS31" s="1374"/>
      <c r="AT31" s="595">
        <v>7</v>
      </c>
      <c r="AU31" s="597" t="s">
        <v>47</v>
      </c>
      <c r="AV31" s="597">
        <v>11</v>
      </c>
      <c r="AW31" s="922"/>
      <c r="AX31" s="1375"/>
      <c r="AY31" s="923"/>
      <c r="AZ31" s="816">
        <v>58</v>
      </c>
      <c r="BA31" s="1362" t="s">
        <v>47</v>
      </c>
      <c r="BB31" s="819">
        <v>35</v>
      </c>
      <c r="BC31" s="821">
        <v>1.6571428571428573</v>
      </c>
      <c r="BD31" s="823">
        <v>9.016571428571428</v>
      </c>
      <c r="BE31" s="578">
        <v>2</v>
      </c>
      <c r="BF31" s="1231"/>
      <c r="BG31" s="1246">
        <v>2</v>
      </c>
      <c r="BH31" s="1246">
        <v>2</v>
      </c>
      <c r="BI31" s="1246">
        <v>2</v>
      </c>
      <c r="BJ31" s="1246">
        <v>2</v>
      </c>
      <c r="BK31" s="1246">
        <v>0</v>
      </c>
      <c r="BL31" s="1246">
        <v>1</v>
      </c>
      <c r="BM31" s="1246">
        <v>0</v>
      </c>
      <c r="BN31" s="1246"/>
      <c r="BO31" s="1231"/>
      <c r="BP31" s="1260"/>
      <c r="BQ31" s="1260"/>
      <c r="BR31" s="1260"/>
      <c r="BS31" s="1260"/>
      <c r="BT31" s="1260"/>
      <c r="BU31" s="1260"/>
      <c r="BV31" s="1260"/>
      <c r="BW31" s="1260"/>
      <c r="BX31" s="1231"/>
      <c r="BY31" s="1302"/>
      <c r="BZ31" s="1306"/>
      <c r="CA31" s="1306"/>
      <c r="CB31" s="1306"/>
      <c r="CC31" s="1306"/>
      <c r="CD31" s="1368" t="s">
        <v>52</v>
      </c>
      <c r="CE31" s="1368"/>
      <c r="CF31" s="1307">
        <v>2</v>
      </c>
      <c r="CG31" s="1308" t="s">
        <v>53</v>
      </c>
      <c r="CH31" s="1367" t="s">
        <v>188</v>
      </c>
      <c r="CI31" s="1367"/>
      <c r="CJ31" s="1367"/>
      <c r="CK31" s="1367"/>
      <c r="CL31" s="1367"/>
      <c r="CM31" s="1367"/>
      <c r="CN31" s="1367"/>
      <c r="CO31" s="1367"/>
      <c r="CP31" s="1367"/>
      <c r="CQ31" s="1367"/>
      <c r="CR31" s="1367"/>
      <c r="CS31" s="1367"/>
      <c r="CT31" s="1367"/>
      <c r="CU31" s="1306"/>
      <c r="CV31" s="1306"/>
      <c r="CW31" s="1306"/>
      <c r="CX31" s="1306"/>
      <c r="CY31" s="1306"/>
      <c r="CZ31" s="1368" t="s">
        <v>52</v>
      </c>
      <c r="DA31" s="1368"/>
      <c r="DB31" s="1307">
        <v>26</v>
      </c>
      <c r="DC31" s="1308" t="s">
        <v>53</v>
      </c>
      <c r="DD31" s="1367" t="s">
        <v>154</v>
      </c>
      <c r="DE31" s="1367"/>
      <c r="DF31" s="1367"/>
      <c r="DG31" s="1367"/>
      <c r="DH31" s="1367"/>
      <c r="DI31" s="1367"/>
      <c r="DJ31" s="1367"/>
      <c r="DK31" s="1367"/>
      <c r="DL31" s="1367"/>
      <c r="DM31" s="1367"/>
      <c r="DN31" s="1367"/>
      <c r="DO31" s="1367"/>
      <c r="DP31" s="1367"/>
      <c r="DQ31" s="1305"/>
    </row>
    <row r="32" spans="2:121" ht="22.5" customHeight="1" thickTop="1" x14ac:dyDescent="0.35">
      <c r="B32" s="1231"/>
      <c r="C32" s="1231"/>
      <c r="D32" s="1231"/>
      <c r="E32" s="807" t="s">
        <v>175</v>
      </c>
      <c r="F32" s="809">
        <v>0.46874999999999961</v>
      </c>
      <c r="G32" s="1259">
        <v>61</v>
      </c>
      <c r="H32" s="1236" t="s">
        <v>45</v>
      </c>
      <c r="I32" s="1329" t="s">
        <v>46</v>
      </c>
      <c r="J32" s="1337">
        <v>2</v>
      </c>
      <c r="K32" s="811" t="s">
        <v>47</v>
      </c>
      <c r="L32" s="1336">
        <v>8</v>
      </c>
      <c r="M32" s="530">
        <v>6</v>
      </c>
      <c r="N32" s="532" t="s">
        <v>47</v>
      </c>
      <c r="O32" s="534">
        <v>13</v>
      </c>
      <c r="P32" s="1231"/>
      <c r="Q32" s="807" t="s">
        <v>175</v>
      </c>
      <c r="R32" s="809">
        <v>0.46874999999999961</v>
      </c>
      <c r="S32" s="1259">
        <v>62</v>
      </c>
      <c r="T32" s="1236" t="s">
        <v>45</v>
      </c>
      <c r="U32" s="1329" t="s">
        <v>46</v>
      </c>
      <c r="V32" s="1337">
        <v>10</v>
      </c>
      <c r="W32" s="811" t="s">
        <v>47</v>
      </c>
      <c r="X32" s="1336">
        <v>26</v>
      </c>
      <c r="Y32" s="530">
        <v>4</v>
      </c>
      <c r="Z32" s="532" t="s">
        <v>47</v>
      </c>
      <c r="AA32" s="534">
        <v>18</v>
      </c>
      <c r="AB32" s="1231"/>
      <c r="AC32" s="887"/>
      <c r="AD32" s="827"/>
      <c r="AE32" s="593"/>
      <c r="AF32" s="583"/>
      <c r="AG32" s="582"/>
      <c r="AH32" s="584"/>
      <c r="AI32" s="583"/>
      <c r="AJ32" s="603"/>
      <c r="AK32" s="582"/>
      <c r="AL32" s="583"/>
      <c r="AM32" s="582"/>
      <c r="AN32" s="584"/>
      <c r="AO32" s="583"/>
      <c r="AP32" s="603"/>
      <c r="AQ32" s="834"/>
      <c r="AR32" s="834"/>
      <c r="AS32" s="834"/>
      <c r="AT32" s="596"/>
      <c r="AU32" s="598"/>
      <c r="AV32" s="598"/>
      <c r="AW32" s="922"/>
      <c r="AX32" s="1375"/>
      <c r="AY32" s="923"/>
      <c r="AZ32" s="833"/>
      <c r="BA32" s="829"/>
      <c r="BB32" s="830"/>
      <c r="BC32" s="831"/>
      <c r="BD32" s="832"/>
      <c r="BE32" s="600"/>
      <c r="BF32" s="1231"/>
      <c r="BG32" s="1246"/>
      <c r="BH32" s="1246"/>
      <c r="BI32" s="1246"/>
      <c r="BJ32" s="1246"/>
      <c r="BK32" s="1246"/>
      <c r="BL32" s="1246"/>
      <c r="BM32" s="1246"/>
      <c r="BN32" s="1246"/>
      <c r="BO32" s="1231"/>
      <c r="BP32" s="1260"/>
      <c r="BQ32" s="1260"/>
      <c r="BR32" s="1260"/>
      <c r="BS32" s="1260"/>
      <c r="BT32" s="1260"/>
      <c r="BU32" s="1260"/>
      <c r="BV32" s="1260"/>
      <c r="BW32" s="1260"/>
      <c r="BX32" s="1231"/>
      <c r="BY32" s="1302"/>
      <c r="BZ32" s="1306"/>
      <c r="CA32" s="1306"/>
      <c r="CB32" s="1306"/>
      <c r="CC32" s="1306"/>
      <c r="CD32" s="1306"/>
      <c r="CE32" s="1306"/>
      <c r="CF32" s="1306"/>
      <c r="CG32" s="1306"/>
      <c r="CH32" s="1306"/>
      <c r="CI32" s="1306"/>
      <c r="CJ32" s="1306"/>
      <c r="CK32" s="1306"/>
      <c r="CL32" s="1306"/>
      <c r="CM32" s="1306"/>
      <c r="CN32" s="1306"/>
      <c r="CO32" s="1306"/>
      <c r="CP32" s="1306"/>
      <c r="CQ32" s="1306"/>
      <c r="CR32" s="1306"/>
      <c r="CS32" s="1306"/>
      <c r="CT32" s="1306"/>
      <c r="CU32" s="1306"/>
      <c r="CV32" s="1306"/>
      <c r="CW32" s="1306"/>
      <c r="CX32" s="1306"/>
      <c r="CY32" s="1306"/>
      <c r="CZ32" s="1306"/>
      <c r="DA32" s="1306"/>
      <c r="DB32" s="1306"/>
      <c r="DC32" s="1306"/>
      <c r="DD32" s="1306"/>
      <c r="DE32" s="1306"/>
      <c r="DF32" s="1306"/>
      <c r="DG32" s="1306"/>
      <c r="DH32" s="1306"/>
      <c r="DI32" s="1306"/>
      <c r="DJ32" s="1306"/>
      <c r="DK32" s="1309"/>
      <c r="DL32" s="1309"/>
      <c r="DM32" s="1309"/>
      <c r="DN32" s="1309"/>
      <c r="DO32" s="1309"/>
      <c r="DP32" s="1309"/>
      <c r="DQ32" s="1305"/>
    </row>
    <row r="33" spans="3:121" ht="22.5" customHeight="1" thickBot="1" x14ac:dyDescent="0.45">
      <c r="C33" s="1231"/>
      <c r="D33" s="1231"/>
      <c r="E33" s="808"/>
      <c r="F33" s="810"/>
      <c r="G33" s="1238" t="s">
        <v>50</v>
      </c>
      <c r="H33" s="1255">
        <v>1</v>
      </c>
      <c r="I33" s="1330" t="s">
        <v>54</v>
      </c>
      <c r="J33" s="1261" t="s">
        <v>188</v>
      </c>
      <c r="K33" s="812"/>
      <c r="L33" s="1262" t="s">
        <v>197</v>
      </c>
      <c r="M33" s="531"/>
      <c r="N33" s="533"/>
      <c r="O33" s="535"/>
      <c r="P33" s="1231"/>
      <c r="Q33" s="808"/>
      <c r="R33" s="810"/>
      <c r="S33" s="1238" t="s">
        <v>50</v>
      </c>
      <c r="T33" s="1256">
        <v>2</v>
      </c>
      <c r="U33" s="1330" t="s">
        <v>54</v>
      </c>
      <c r="V33" s="1261" t="s">
        <v>140</v>
      </c>
      <c r="W33" s="812"/>
      <c r="X33" s="1262" t="s">
        <v>154</v>
      </c>
      <c r="Y33" s="531"/>
      <c r="Z33" s="533"/>
      <c r="AA33" s="535"/>
      <c r="AB33" s="1231"/>
      <c r="AC33" s="887">
        <v>26</v>
      </c>
      <c r="AD33" s="827" t="s">
        <v>154</v>
      </c>
      <c r="AE33" s="593">
        <v>16</v>
      </c>
      <c r="AF33" s="583" t="s">
        <v>47</v>
      </c>
      <c r="AG33" s="582">
        <v>6</v>
      </c>
      <c r="AH33" s="584">
        <v>11</v>
      </c>
      <c r="AI33" s="583" t="s">
        <v>47</v>
      </c>
      <c r="AJ33" s="603">
        <v>10</v>
      </c>
      <c r="AK33" s="582">
        <v>18</v>
      </c>
      <c r="AL33" s="583" t="s">
        <v>47</v>
      </c>
      <c r="AM33" s="582">
        <v>4</v>
      </c>
      <c r="AN33" s="584">
        <v>14</v>
      </c>
      <c r="AO33" s="583" t="s">
        <v>47</v>
      </c>
      <c r="AP33" s="603">
        <v>9</v>
      </c>
      <c r="AQ33" s="582">
        <v>11</v>
      </c>
      <c r="AR33" s="583" t="s">
        <v>47</v>
      </c>
      <c r="AS33" s="603">
        <v>7</v>
      </c>
      <c r="AT33" s="844"/>
      <c r="AU33" s="836"/>
      <c r="AV33" s="836"/>
      <c r="AW33" s="922"/>
      <c r="AX33" s="1375"/>
      <c r="AY33" s="923"/>
      <c r="AZ33" s="816">
        <v>70</v>
      </c>
      <c r="BA33" s="818" t="s">
        <v>47</v>
      </c>
      <c r="BB33" s="819">
        <v>36</v>
      </c>
      <c r="BC33" s="821">
        <v>1.9444444444444444</v>
      </c>
      <c r="BD33" s="823">
        <v>10.019444444444444</v>
      </c>
      <c r="BE33" s="578">
        <v>1</v>
      </c>
      <c r="BF33" s="1231"/>
      <c r="BG33" s="1246">
        <v>2</v>
      </c>
      <c r="BH33" s="1246">
        <v>2</v>
      </c>
      <c r="BI33" s="1246">
        <v>2</v>
      </c>
      <c r="BJ33" s="1246">
        <v>2</v>
      </c>
      <c r="BK33" s="1246">
        <v>2</v>
      </c>
      <c r="BL33" s="1246">
        <v>0</v>
      </c>
      <c r="BM33" s="1246">
        <v>0</v>
      </c>
      <c r="BN33" s="1246"/>
      <c r="BO33" s="1231"/>
      <c r="BP33" s="1260"/>
      <c r="BQ33" s="1260"/>
      <c r="BR33" s="1260"/>
      <c r="BS33" s="1260"/>
      <c r="BT33" s="1260"/>
      <c r="BU33" s="1260"/>
      <c r="BV33" s="1260"/>
      <c r="BW33" s="1260"/>
      <c r="BX33" s="1231"/>
      <c r="BY33" s="1302"/>
      <c r="BZ33" s="1322" t="s">
        <v>56</v>
      </c>
      <c r="CA33" s="1323">
        <v>2</v>
      </c>
      <c r="CB33" s="1310" t="s">
        <v>47</v>
      </c>
      <c r="CC33" s="1311">
        <v>1</v>
      </c>
      <c r="CD33" s="1311">
        <v>2</v>
      </c>
      <c r="CE33" s="1311">
        <v>3</v>
      </c>
      <c r="CF33" s="1311">
        <v>4</v>
      </c>
      <c r="CG33" s="1311">
        <v>5</v>
      </c>
      <c r="CH33" s="1311">
        <v>6</v>
      </c>
      <c r="CI33" s="1311">
        <v>7</v>
      </c>
      <c r="CJ33" s="1311">
        <v>8</v>
      </c>
      <c r="CK33" s="1311">
        <v>9</v>
      </c>
      <c r="CL33" s="1311">
        <v>10</v>
      </c>
      <c r="CM33" s="1311">
        <v>11</v>
      </c>
      <c r="CN33" s="1311">
        <v>12</v>
      </c>
      <c r="CO33" s="1311">
        <v>13</v>
      </c>
      <c r="CP33" s="1311">
        <v>14</v>
      </c>
      <c r="CQ33" s="1311">
        <v>15</v>
      </c>
      <c r="CR33" s="1311">
        <v>16</v>
      </c>
      <c r="CS33" s="1311">
        <v>17</v>
      </c>
      <c r="CT33" s="1311">
        <v>18</v>
      </c>
      <c r="CU33" s="1311">
        <v>19</v>
      </c>
      <c r="CV33" s="1311">
        <v>20</v>
      </c>
      <c r="CW33" s="1311">
        <v>21</v>
      </c>
      <c r="CX33" s="1311">
        <v>22</v>
      </c>
      <c r="CY33" s="1311">
        <v>23</v>
      </c>
      <c r="CZ33" s="1311">
        <v>24</v>
      </c>
      <c r="DA33" s="1311">
        <v>25</v>
      </c>
      <c r="DB33" s="1311">
        <v>26</v>
      </c>
      <c r="DC33" s="1311">
        <v>27</v>
      </c>
      <c r="DD33" s="1311">
        <v>28</v>
      </c>
      <c r="DE33" s="1311">
        <v>29</v>
      </c>
      <c r="DF33" s="1311">
        <v>30</v>
      </c>
      <c r="DG33" s="1311">
        <v>31</v>
      </c>
      <c r="DH33" s="1311">
        <v>32</v>
      </c>
      <c r="DI33" s="1311">
        <v>33</v>
      </c>
      <c r="DJ33" s="1311">
        <v>34</v>
      </c>
      <c r="DK33" s="1312">
        <v>35</v>
      </c>
      <c r="DL33" s="1312">
        <v>36</v>
      </c>
      <c r="DM33" s="1312">
        <v>37</v>
      </c>
      <c r="DN33" s="1312">
        <v>38</v>
      </c>
      <c r="DO33" s="1312">
        <v>39</v>
      </c>
      <c r="DP33" s="1312">
        <v>40</v>
      </c>
      <c r="DQ33" s="1305"/>
    </row>
    <row r="34" spans="3:121" ht="22.5" customHeight="1" thickTop="1" thickBot="1" x14ac:dyDescent="0.4">
      <c r="C34" s="1231"/>
      <c r="D34" s="1231"/>
      <c r="E34" s="807" t="s">
        <v>176</v>
      </c>
      <c r="F34" s="809">
        <v>0.47569444444444403</v>
      </c>
      <c r="G34" s="1259">
        <v>65</v>
      </c>
      <c r="H34" s="1236" t="s">
        <v>45</v>
      </c>
      <c r="I34" s="1333" t="s">
        <v>46</v>
      </c>
      <c r="J34" s="1338">
        <v>3</v>
      </c>
      <c r="K34" s="811" t="s">
        <v>47</v>
      </c>
      <c r="L34" s="1339">
        <v>11</v>
      </c>
      <c r="M34" s="530">
        <v>19</v>
      </c>
      <c r="N34" s="532" t="s">
        <v>47</v>
      </c>
      <c r="O34" s="534">
        <v>6</v>
      </c>
      <c r="P34" s="1231"/>
      <c r="Q34" s="807" t="s">
        <v>176</v>
      </c>
      <c r="R34" s="809">
        <v>0.47569444444444403</v>
      </c>
      <c r="S34" s="1259">
        <v>66</v>
      </c>
      <c r="T34" s="1236" t="s">
        <v>45</v>
      </c>
      <c r="U34" s="1333" t="s">
        <v>46</v>
      </c>
      <c r="V34" s="1338">
        <v>14</v>
      </c>
      <c r="W34" s="811" t="s">
        <v>47</v>
      </c>
      <c r="X34" s="1339">
        <v>27</v>
      </c>
      <c r="Y34" s="530">
        <v>11</v>
      </c>
      <c r="Z34" s="532" t="s">
        <v>47</v>
      </c>
      <c r="AA34" s="534">
        <v>8</v>
      </c>
      <c r="AB34" s="1231"/>
      <c r="AC34" s="888"/>
      <c r="AD34" s="889"/>
      <c r="AE34" s="559"/>
      <c r="AF34" s="561"/>
      <c r="AG34" s="563"/>
      <c r="AH34" s="565"/>
      <c r="AI34" s="561"/>
      <c r="AJ34" s="567"/>
      <c r="AK34" s="563"/>
      <c r="AL34" s="561"/>
      <c r="AM34" s="563"/>
      <c r="AN34" s="565"/>
      <c r="AO34" s="561"/>
      <c r="AP34" s="567"/>
      <c r="AQ34" s="563"/>
      <c r="AR34" s="561"/>
      <c r="AS34" s="567"/>
      <c r="AT34" s="892"/>
      <c r="AU34" s="893"/>
      <c r="AV34" s="893"/>
      <c r="AW34" s="924"/>
      <c r="AX34" s="925"/>
      <c r="AY34" s="926"/>
      <c r="AZ34" s="918"/>
      <c r="BA34" s="919"/>
      <c r="BB34" s="920"/>
      <c r="BC34" s="894"/>
      <c r="BD34" s="853"/>
      <c r="BE34" s="579"/>
      <c r="BF34" s="1231"/>
      <c r="BG34" s="1246"/>
      <c r="BH34" s="1246"/>
      <c r="BI34" s="1246"/>
      <c r="BJ34" s="1246"/>
      <c r="BK34" s="1246"/>
      <c r="BL34" s="1246"/>
      <c r="BM34" s="1246"/>
      <c r="BN34" s="1246"/>
      <c r="BO34" s="1231"/>
      <c r="BP34" s="1260"/>
      <c r="BQ34" s="1260"/>
      <c r="BR34" s="1260"/>
      <c r="BS34" s="1260"/>
      <c r="BT34" s="1260"/>
      <c r="BU34" s="1260"/>
      <c r="BV34" s="1260"/>
      <c r="BW34" s="1260"/>
      <c r="BX34" s="1231"/>
      <c r="BY34" s="1302"/>
      <c r="BZ34" s="1313"/>
      <c r="CA34" s="1314"/>
      <c r="CB34" s="1315"/>
      <c r="CC34" s="1316"/>
      <c r="CD34" s="1316"/>
      <c r="CE34" s="1316"/>
      <c r="CF34" s="1316"/>
      <c r="CG34" s="1316"/>
      <c r="CH34" s="1316"/>
      <c r="CI34" s="1316"/>
      <c r="CJ34" s="1316"/>
      <c r="CK34" s="1316"/>
      <c r="CL34" s="1316"/>
      <c r="CM34" s="1316"/>
      <c r="CN34" s="1316"/>
      <c r="CO34" s="1316"/>
      <c r="CP34" s="1316"/>
      <c r="CQ34" s="1316"/>
      <c r="CR34" s="1316"/>
      <c r="CS34" s="1316"/>
      <c r="CT34" s="1316"/>
      <c r="CU34" s="1316"/>
      <c r="CV34" s="1316"/>
      <c r="CW34" s="1316"/>
      <c r="CX34" s="1316"/>
      <c r="CY34" s="1316"/>
      <c r="CZ34" s="1316"/>
      <c r="DA34" s="1316"/>
      <c r="DB34" s="1316"/>
      <c r="DC34" s="1316"/>
      <c r="DD34" s="1316"/>
      <c r="DE34" s="1316"/>
      <c r="DF34" s="1316"/>
      <c r="DG34" s="1316"/>
      <c r="DH34" s="1316"/>
      <c r="DI34" s="1316"/>
      <c r="DJ34" s="1316"/>
      <c r="DK34" s="1317"/>
      <c r="DL34" s="1317"/>
      <c r="DM34" s="1317"/>
      <c r="DN34" s="1317"/>
      <c r="DO34" s="1317"/>
      <c r="DP34" s="1317"/>
      <c r="DQ34" s="1305"/>
    </row>
    <row r="35" spans="3:121" ht="22.5" customHeight="1" thickTop="1" thickBot="1" x14ac:dyDescent="0.45">
      <c r="C35" s="1231"/>
      <c r="D35" s="1231"/>
      <c r="E35" s="808"/>
      <c r="F35" s="810"/>
      <c r="G35" s="1238" t="s">
        <v>50</v>
      </c>
      <c r="H35" s="1255">
        <v>1</v>
      </c>
      <c r="I35" s="1334" t="s">
        <v>66</v>
      </c>
      <c r="J35" s="1261" t="s">
        <v>134</v>
      </c>
      <c r="K35" s="812"/>
      <c r="L35" s="1262" t="s">
        <v>156</v>
      </c>
      <c r="M35" s="531"/>
      <c r="N35" s="533"/>
      <c r="O35" s="535"/>
      <c r="P35" s="1231"/>
      <c r="Q35" s="808"/>
      <c r="R35" s="810"/>
      <c r="S35" s="1238" t="s">
        <v>50</v>
      </c>
      <c r="T35" s="1256">
        <v>2</v>
      </c>
      <c r="U35" s="1334" t="s">
        <v>66</v>
      </c>
      <c r="V35" s="1261" t="s">
        <v>142</v>
      </c>
      <c r="W35" s="812"/>
      <c r="X35" s="1262" t="s">
        <v>192</v>
      </c>
      <c r="Y35" s="531"/>
      <c r="Z35" s="533"/>
      <c r="AA35" s="535"/>
      <c r="AB35" s="1231"/>
      <c r="AC35" s="1231"/>
      <c r="AD35" s="1231"/>
      <c r="AE35" s="1231"/>
      <c r="AF35" s="1231"/>
      <c r="AG35" s="1231"/>
      <c r="AH35" s="1231"/>
      <c r="AI35" s="1231"/>
      <c r="AJ35" s="1231"/>
      <c r="AK35" s="1231"/>
      <c r="AL35" s="1231"/>
      <c r="AM35" s="1231"/>
      <c r="AN35" s="1231"/>
      <c r="AO35" s="1231"/>
      <c r="AP35" s="1231"/>
      <c r="AQ35" s="1231"/>
      <c r="AR35" s="1231"/>
      <c r="AS35" s="1231"/>
      <c r="AT35" s="1231"/>
      <c r="AU35" s="1231"/>
      <c r="AV35" s="1231"/>
      <c r="AW35" s="1231"/>
      <c r="AX35" s="1231"/>
      <c r="AY35" s="1231"/>
      <c r="AZ35" s="1231"/>
      <c r="BA35" s="1231"/>
      <c r="BB35" s="1231"/>
      <c r="BC35" s="1231"/>
      <c r="BD35" s="1231"/>
      <c r="BE35" s="1231"/>
      <c r="BF35" s="1231"/>
      <c r="BG35" s="1231"/>
      <c r="BH35" s="1231"/>
      <c r="BI35" s="1231"/>
      <c r="BJ35" s="1231"/>
      <c r="BK35" s="1231"/>
      <c r="BL35" s="1231"/>
      <c r="BM35" s="1246"/>
      <c r="BN35" s="1246"/>
      <c r="BO35" s="1231"/>
      <c r="BP35" s="1260"/>
      <c r="BQ35" s="1260"/>
      <c r="BR35" s="1260"/>
      <c r="BS35" s="1260"/>
      <c r="BT35" s="1260"/>
      <c r="BU35" s="1260"/>
      <c r="BV35" s="1260"/>
      <c r="BW35" s="1260"/>
      <c r="BX35" s="1231"/>
      <c r="BY35" s="1302"/>
      <c r="BZ35" s="1324" t="s">
        <v>56</v>
      </c>
      <c r="CA35" s="1325">
        <v>26</v>
      </c>
      <c r="CB35" s="1318" t="s">
        <v>47</v>
      </c>
      <c r="CC35" s="1311">
        <v>1</v>
      </c>
      <c r="CD35" s="1311">
        <v>2</v>
      </c>
      <c r="CE35" s="1311">
        <v>3</v>
      </c>
      <c r="CF35" s="1311">
        <v>4</v>
      </c>
      <c r="CG35" s="1311">
        <v>5</v>
      </c>
      <c r="CH35" s="1311">
        <v>6</v>
      </c>
      <c r="CI35" s="1311">
        <v>7</v>
      </c>
      <c r="CJ35" s="1311">
        <v>8</v>
      </c>
      <c r="CK35" s="1311">
        <v>9</v>
      </c>
      <c r="CL35" s="1311">
        <v>10</v>
      </c>
      <c r="CM35" s="1311">
        <v>11</v>
      </c>
      <c r="CN35" s="1311">
        <v>12</v>
      </c>
      <c r="CO35" s="1311">
        <v>13</v>
      </c>
      <c r="CP35" s="1311">
        <v>14</v>
      </c>
      <c r="CQ35" s="1311">
        <v>15</v>
      </c>
      <c r="CR35" s="1311">
        <v>16</v>
      </c>
      <c r="CS35" s="1311">
        <v>17</v>
      </c>
      <c r="CT35" s="1311">
        <v>18</v>
      </c>
      <c r="CU35" s="1311">
        <v>19</v>
      </c>
      <c r="CV35" s="1311">
        <v>20</v>
      </c>
      <c r="CW35" s="1311">
        <v>21</v>
      </c>
      <c r="CX35" s="1311">
        <v>22</v>
      </c>
      <c r="CY35" s="1311">
        <v>23</v>
      </c>
      <c r="CZ35" s="1311">
        <v>24</v>
      </c>
      <c r="DA35" s="1311">
        <v>25</v>
      </c>
      <c r="DB35" s="1311">
        <v>26</v>
      </c>
      <c r="DC35" s="1311">
        <v>27</v>
      </c>
      <c r="DD35" s="1311">
        <v>28</v>
      </c>
      <c r="DE35" s="1311">
        <v>29</v>
      </c>
      <c r="DF35" s="1311">
        <v>30</v>
      </c>
      <c r="DG35" s="1311">
        <v>31</v>
      </c>
      <c r="DH35" s="1311">
        <v>32</v>
      </c>
      <c r="DI35" s="1311">
        <v>33</v>
      </c>
      <c r="DJ35" s="1311">
        <v>34</v>
      </c>
      <c r="DK35" s="1312">
        <v>35</v>
      </c>
      <c r="DL35" s="1312">
        <v>36</v>
      </c>
      <c r="DM35" s="1312">
        <v>37</v>
      </c>
      <c r="DN35" s="1312">
        <v>38</v>
      </c>
      <c r="DO35" s="1312">
        <v>39</v>
      </c>
      <c r="DP35" s="1312">
        <v>40</v>
      </c>
      <c r="DQ35" s="1305"/>
    </row>
    <row r="36" spans="3:121" ht="22.5" customHeight="1" thickTop="1" thickBot="1" x14ac:dyDescent="0.4">
      <c r="C36" s="1231"/>
      <c r="D36" s="1231"/>
      <c r="E36" s="807" t="s">
        <v>177</v>
      </c>
      <c r="F36" s="809">
        <v>0.48263888888888845</v>
      </c>
      <c r="G36" s="1259">
        <v>69</v>
      </c>
      <c r="H36" s="1236" t="s">
        <v>45</v>
      </c>
      <c r="I36" s="1331" t="s">
        <v>46</v>
      </c>
      <c r="J36" s="1340">
        <v>20</v>
      </c>
      <c r="K36" s="811" t="s">
        <v>47</v>
      </c>
      <c r="L36" s="1341">
        <v>21</v>
      </c>
      <c r="M36" s="530">
        <v>8</v>
      </c>
      <c r="N36" s="532" t="s">
        <v>47</v>
      </c>
      <c r="O36" s="534">
        <v>12</v>
      </c>
      <c r="P36" s="1231"/>
      <c r="Q36" s="807" t="s">
        <v>177</v>
      </c>
      <c r="R36" s="809">
        <v>0.48263888888888845</v>
      </c>
      <c r="S36" s="1259">
        <v>70</v>
      </c>
      <c r="T36" s="1236" t="s">
        <v>45</v>
      </c>
      <c r="U36" s="1237" t="s">
        <v>46</v>
      </c>
      <c r="V36" s="1257">
        <v>7</v>
      </c>
      <c r="W36" s="811" t="s">
        <v>47</v>
      </c>
      <c r="X36" s="1258">
        <v>25</v>
      </c>
      <c r="Y36" s="530">
        <v>12</v>
      </c>
      <c r="Z36" s="532" t="s">
        <v>47</v>
      </c>
      <c r="AA36" s="534">
        <v>10</v>
      </c>
      <c r="AB36" s="1231"/>
      <c r="AC36" s="876" t="s">
        <v>66</v>
      </c>
      <c r="AD36" s="877"/>
      <c r="AE36" s="882">
        <v>3</v>
      </c>
      <c r="AF36" s="883"/>
      <c r="AG36" s="884"/>
      <c r="AH36" s="917">
        <v>6</v>
      </c>
      <c r="AI36" s="883"/>
      <c r="AJ36" s="884"/>
      <c r="AK36" s="917">
        <v>11</v>
      </c>
      <c r="AL36" s="883"/>
      <c r="AM36" s="883"/>
      <c r="AN36" s="917">
        <v>14</v>
      </c>
      <c r="AO36" s="883"/>
      <c r="AP36" s="884"/>
      <c r="AQ36" s="883">
        <v>19</v>
      </c>
      <c r="AR36" s="883"/>
      <c r="AS36" s="883"/>
      <c r="AT36" s="917">
        <v>22</v>
      </c>
      <c r="AU36" s="883"/>
      <c r="AV36" s="883"/>
      <c r="AW36" s="917">
        <v>27</v>
      </c>
      <c r="AX36" s="883"/>
      <c r="AY36" s="883"/>
      <c r="AZ36" s="863" t="s">
        <v>40</v>
      </c>
      <c r="BA36" s="864"/>
      <c r="BB36" s="865"/>
      <c r="BC36" s="871" t="s">
        <v>41</v>
      </c>
      <c r="BD36" s="845" t="s">
        <v>42</v>
      </c>
      <c r="BE36" s="848" t="s">
        <v>43</v>
      </c>
      <c r="BF36" s="1231"/>
      <c r="BG36" s="1231"/>
      <c r="BH36" s="1231"/>
      <c r="BI36" s="1231"/>
      <c r="BJ36" s="1231"/>
      <c r="BK36" s="1231"/>
      <c r="BL36" s="1231"/>
      <c r="BM36" s="1231"/>
      <c r="BN36" s="1231"/>
      <c r="BO36" s="1231"/>
      <c r="BP36" s="1260"/>
      <c r="BQ36" s="1260"/>
      <c r="BR36" s="1260"/>
      <c r="BS36" s="1260"/>
      <c r="BT36" s="1260"/>
      <c r="BU36" s="1260"/>
      <c r="BV36" s="1260"/>
      <c r="BW36" s="1260"/>
      <c r="BX36" s="1231"/>
      <c r="BY36" s="1319"/>
      <c r="BZ36" s="1320"/>
      <c r="CA36" s="1320"/>
      <c r="CB36" s="1320"/>
      <c r="CC36" s="1320"/>
      <c r="CD36" s="1320"/>
      <c r="CE36" s="1320"/>
      <c r="CF36" s="1320"/>
      <c r="CG36" s="1320"/>
      <c r="CH36" s="1320"/>
      <c r="CI36" s="1320"/>
      <c r="CJ36" s="1320"/>
      <c r="CK36" s="1320"/>
      <c r="CL36" s="1320"/>
      <c r="CM36" s="1320"/>
      <c r="CN36" s="1320"/>
      <c r="CO36" s="1320"/>
      <c r="CP36" s="1320"/>
      <c r="CQ36" s="1320"/>
      <c r="CR36" s="1320"/>
      <c r="CS36" s="1320"/>
      <c r="CT36" s="1320"/>
      <c r="CU36" s="1320"/>
      <c r="CV36" s="1320"/>
      <c r="CW36" s="1320"/>
      <c r="CX36" s="1320"/>
      <c r="CY36" s="1320"/>
      <c r="CZ36" s="1320"/>
      <c r="DA36" s="1320"/>
      <c r="DB36" s="1320"/>
      <c r="DC36" s="1320"/>
      <c r="DD36" s="1320"/>
      <c r="DE36" s="1320"/>
      <c r="DF36" s="1320"/>
      <c r="DG36" s="1320"/>
      <c r="DH36" s="1320"/>
      <c r="DI36" s="1320"/>
      <c r="DJ36" s="1320"/>
      <c r="DK36" s="1320"/>
      <c r="DL36" s="1320"/>
      <c r="DM36" s="1320"/>
      <c r="DN36" s="1320"/>
      <c r="DO36" s="1320"/>
      <c r="DP36" s="1320"/>
      <c r="DQ36" s="1321"/>
    </row>
    <row r="37" spans="3:121" ht="22.5" customHeight="1" thickTop="1" thickBot="1" x14ac:dyDescent="0.45">
      <c r="C37" s="1231"/>
      <c r="D37" s="1231"/>
      <c r="E37" s="808"/>
      <c r="F37" s="810"/>
      <c r="G37" s="1238" t="s">
        <v>50</v>
      </c>
      <c r="H37" s="1255">
        <v>1</v>
      </c>
      <c r="I37" s="1332" t="s">
        <v>67</v>
      </c>
      <c r="J37" s="1261" t="s">
        <v>191</v>
      </c>
      <c r="K37" s="812"/>
      <c r="L37" s="1262" t="s">
        <v>155</v>
      </c>
      <c r="M37" s="531"/>
      <c r="N37" s="533"/>
      <c r="O37" s="535"/>
      <c r="P37" s="1231"/>
      <c r="Q37" s="808"/>
      <c r="R37" s="810"/>
      <c r="S37" s="1238" t="s">
        <v>50</v>
      </c>
      <c r="T37" s="1256">
        <v>2</v>
      </c>
      <c r="U37" s="1256" t="s">
        <v>39</v>
      </c>
      <c r="V37" s="1261" t="s">
        <v>189</v>
      </c>
      <c r="W37" s="812"/>
      <c r="X37" s="1262" t="s">
        <v>190</v>
      </c>
      <c r="Y37" s="531"/>
      <c r="Z37" s="533"/>
      <c r="AA37" s="535"/>
      <c r="AB37" s="1231"/>
      <c r="AC37" s="878"/>
      <c r="AD37" s="879"/>
      <c r="AE37" s="885" t="s">
        <v>134</v>
      </c>
      <c r="AF37" s="1361"/>
      <c r="AG37" s="858"/>
      <c r="AH37" s="857" t="s">
        <v>196</v>
      </c>
      <c r="AI37" s="1361"/>
      <c r="AJ37" s="858"/>
      <c r="AK37" s="857" t="s">
        <v>156</v>
      </c>
      <c r="AL37" s="1361"/>
      <c r="AM37" s="858"/>
      <c r="AN37" s="857" t="s">
        <v>142</v>
      </c>
      <c r="AO37" s="1361"/>
      <c r="AP37" s="858"/>
      <c r="AQ37" s="857" t="s">
        <v>144</v>
      </c>
      <c r="AR37" s="1361"/>
      <c r="AS37" s="858"/>
      <c r="AT37" s="857" t="s">
        <v>145</v>
      </c>
      <c r="AU37" s="1361"/>
      <c r="AV37" s="1361"/>
      <c r="AW37" s="857" t="s">
        <v>192</v>
      </c>
      <c r="AX37" s="1361"/>
      <c r="AY37" s="1361"/>
      <c r="AZ37" s="866"/>
      <c r="BA37" s="1376"/>
      <c r="BB37" s="867"/>
      <c r="BC37" s="872"/>
      <c r="BD37" s="846"/>
      <c r="BE37" s="849"/>
      <c r="BF37" s="1231"/>
      <c r="BG37" s="1231"/>
      <c r="BH37" s="1231"/>
      <c r="BI37" s="1231"/>
      <c r="BJ37" s="1231"/>
      <c r="BK37" s="1231"/>
      <c r="BL37" s="1231"/>
      <c r="BM37" s="1231"/>
      <c r="BN37" s="1231"/>
      <c r="BO37" s="1231"/>
      <c r="BP37" s="1260"/>
      <c r="BQ37" s="1260"/>
      <c r="BR37" s="1260"/>
      <c r="BS37" s="1260"/>
      <c r="BT37" s="1260"/>
      <c r="BU37" s="1260"/>
      <c r="BV37" s="1260"/>
      <c r="BW37" s="1260"/>
      <c r="BX37" s="1231"/>
      <c r="BY37" s="784">
        <v>0.39236111111111099</v>
      </c>
      <c r="BZ37" s="785"/>
      <c r="CA37" s="785"/>
      <c r="CB37" s="1299"/>
      <c r="CC37" s="1299"/>
      <c r="CD37" s="1299"/>
      <c r="CE37" s="1369" t="s">
        <v>46</v>
      </c>
      <c r="CF37" s="1369"/>
      <c r="CG37" s="1369"/>
      <c r="CH37" s="1369"/>
      <c r="CI37" s="1369"/>
      <c r="CJ37" s="1300" t="s">
        <v>66</v>
      </c>
      <c r="CK37" s="1299"/>
      <c r="CL37" s="1299"/>
      <c r="CM37" s="1299"/>
      <c r="CN37" s="1299"/>
      <c r="CO37" s="1299"/>
      <c r="CP37" s="1299"/>
      <c r="CQ37" s="1299"/>
      <c r="CR37" s="1299"/>
      <c r="CS37" s="1299"/>
      <c r="CT37" s="1299"/>
      <c r="CU37" s="1299"/>
      <c r="CV37" s="1299"/>
      <c r="CW37" s="1299"/>
      <c r="CX37" s="1299"/>
      <c r="CY37" s="1299"/>
      <c r="CZ37" s="1299"/>
      <c r="DA37" s="1299"/>
      <c r="DB37" s="1299"/>
      <c r="DC37" s="1299"/>
      <c r="DD37" s="1299"/>
      <c r="DE37" s="1299"/>
      <c r="DF37" s="1299"/>
      <c r="DG37" s="1299"/>
      <c r="DH37" s="1299"/>
      <c r="DI37" s="1299"/>
      <c r="DJ37" s="1299"/>
      <c r="DK37" s="1299"/>
      <c r="DL37" s="1299"/>
      <c r="DM37" s="1299"/>
      <c r="DN37" s="1299"/>
      <c r="DO37" s="1299"/>
      <c r="DP37" s="1299"/>
      <c r="DQ37" s="1301"/>
    </row>
    <row r="38" spans="3:121" ht="22.5" customHeight="1" thickTop="1" thickBot="1" x14ac:dyDescent="0.4">
      <c r="C38" s="1231"/>
      <c r="D38" s="1231"/>
      <c r="E38" s="807" t="s">
        <v>184</v>
      </c>
      <c r="F38" s="809">
        <v>0.48958333333333287</v>
      </c>
      <c r="G38" s="1259">
        <v>73</v>
      </c>
      <c r="H38" s="1236" t="s">
        <v>45</v>
      </c>
      <c r="I38" s="1333" t="s">
        <v>46</v>
      </c>
      <c r="J38" s="1338">
        <v>6</v>
      </c>
      <c r="K38" s="811" t="s">
        <v>47</v>
      </c>
      <c r="L38" s="1339">
        <v>27</v>
      </c>
      <c r="M38" s="530">
        <v>8</v>
      </c>
      <c r="N38" s="532" t="s">
        <v>47</v>
      </c>
      <c r="O38" s="534">
        <v>7</v>
      </c>
      <c r="P38" s="1231"/>
      <c r="Q38" s="807" t="s">
        <v>184</v>
      </c>
      <c r="R38" s="809">
        <v>0.48958333333333287</v>
      </c>
      <c r="S38" s="1259">
        <v>74</v>
      </c>
      <c r="T38" s="1236" t="s">
        <v>45</v>
      </c>
      <c r="U38" s="1333" t="s">
        <v>46</v>
      </c>
      <c r="V38" s="1338">
        <v>11</v>
      </c>
      <c r="W38" s="811" t="s">
        <v>47</v>
      </c>
      <c r="X38" s="1339">
        <v>22</v>
      </c>
      <c r="Y38" s="530">
        <v>6</v>
      </c>
      <c r="Z38" s="532" t="s">
        <v>47</v>
      </c>
      <c r="AA38" s="534">
        <v>16</v>
      </c>
      <c r="AB38" s="1231"/>
      <c r="AC38" s="880"/>
      <c r="AD38" s="881"/>
      <c r="AE38" s="886"/>
      <c r="AF38" s="860"/>
      <c r="AG38" s="861"/>
      <c r="AH38" s="859"/>
      <c r="AI38" s="860"/>
      <c r="AJ38" s="861"/>
      <c r="AK38" s="859"/>
      <c r="AL38" s="860"/>
      <c r="AM38" s="861"/>
      <c r="AN38" s="859"/>
      <c r="AO38" s="860"/>
      <c r="AP38" s="861"/>
      <c r="AQ38" s="859"/>
      <c r="AR38" s="860"/>
      <c r="AS38" s="861"/>
      <c r="AT38" s="859"/>
      <c r="AU38" s="860"/>
      <c r="AV38" s="860"/>
      <c r="AW38" s="859"/>
      <c r="AX38" s="860"/>
      <c r="AY38" s="860"/>
      <c r="AZ38" s="868"/>
      <c r="BA38" s="869"/>
      <c r="BB38" s="870"/>
      <c r="BC38" s="873"/>
      <c r="BD38" s="847"/>
      <c r="BE38" s="850"/>
      <c r="BF38" s="1231"/>
      <c r="BG38" s="1231"/>
      <c r="BH38" s="1231"/>
      <c r="BI38" s="1231"/>
      <c r="BJ38" s="1231"/>
      <c r="BK38" s="1231"/>
      <c r="BL38" s="1231"/>
      <c r="BM38" s="1231"/>
      <c r="BN38" s="1231"/>
      <c r="BO38" s="1231"/>
      <c r="BP38" s="1260" t="s">
        <v>58</v>
      </c>
      <c r="BQ38" s="1260">
        <v>0.39236111111111099</v>
      </c>
      <c r="BR38" s="1260">
        <v>17</v>
      </c>
      <c r="BS38" s="1260" t="s">
        <v>45</v>
      </c>
      <c r="BT38" s="1260" t="s">
        <v>46</v>
      </c>
      <c r="BU38" s="1260">
        <v>3</v>
      </c>
      <c r="BV38" s="1260" t="s">
        <v>47</v>
      </c>
      <c r="BW38" s="1260">
        <v>14</v>
      </c>
      <c r="BX38" s="1231"/>
      <c r="BY38" s="1302"/>
      <c r="BZ38" s="1366" t="s">
        <v>58</v>
      </c>
      <c r="CA38" s="1366"/>
      <c r="CB38" s="1366"/>
      <c r="CC38" s="1366"/>
      <c r="CD38" s="1303"/>
      <c r="CE38" s="1303"/>
      <c r="CF38" s="1303"/>
      <c r="CG38" s="1303"/>
      <c r="CH38" s="1303"/>
      <c r="CI38" s="1303"/>
      <c r="CJ38" s="1303"/>
      <c r="CK38" s="1303"/>
      <c r="CL38" s="1303"/>
      <c r="CM38" s="1303"/>
      <c r="CN38" s="1303"/>
      <c r="CO38" s="1303"/>
      <c r="CP38" s="1303"/>
      <c r="CQ38" s="1303"/>
      <c r="CR38" s="1303"/>
      <c r="CS38" s="1370">
        <v>17</v>
      </c>
      <c r="CT38" s="1370"/>
      <c r="CU38" s="1365" t="s">
        <v>48</v>
      </c>
      <c r="CV38" s="1365"/>
      <c r="CW38" s="1365"/>
      <c r="CX38" s="1303"/>
      <c r="CY38" s="1303"/>
      <c r="CZ38" s="1303"/>
      <c r="DA38" s="1303"/>
      <c r="DB38" s="1303"/>
      <c r="DC38" s="1303"/>
      <c r="DD38" s="1303"/>
      <c r="DE38" s="1303"/>
      <c r="DF38" s="1303"/>
      <c r="DG38" s="1303"/>
      <c r="DH38" s="1303"/>
      <c r="DI38" s="1303"/>
      <c r="DJ38" s="1303"/>
      <c r="DK38" s="1304"/>
      <c r="DL38" s="1372" t="s">
        <v>49</v>
      </c>
      <c r="DM38" s="1372"/>
      <c r="DN38" s="1372"/>
      <c r="DO38" s="1373">
        <v>1</v>
      </c>
      <c r="DP38" s="1373"/>
      <c r="DQ38" s="1305"/>
    </row>
    <row r="39" spans="3:121" ht="22.5" customHeight="1" thickTop="1" thickBot="1" x14ac:dyDescent="0.45">
      <c r="C39" s="1231"/>
      <c r="D39" s="1231"/>
      <c r="E39" s="808"/>
      <c r="F39" s="810"/>
      <c r="G39" s="1238" t="s">
        <v>50</v>
      </c>
      <c r="H39" s="1255">
        <v>1</v>
      </c>
      <c r="I39" s="1334" t="s">
        <v>66</v>
      </c>
      <c r="J39" s="1261" t="s">
        <v>196</v>
      </c>
      <c r="K39" s="812"/>
      <c r="L39" s="1262" t="s">
        <v>192</v>
      </c>
      <c r="M39" s="531"/>
      <c r="N39" s="533"/>
      <c r="O39" s="535"/>
      <c r="P39" s="1231"/>
      <c r="Q39" s="808"/>
      <c r="R39" s="810"/>
      <c r="S39" s="1238" t="s">
        <v>50</v>
      </c>
      <c r="T39" s="1256">
        <v>2</v>
      </c>
      <c r="U39" s="1334" t="s">
        <v>66</v>
      </c>
      <c r="V39" s="1261" t="s">
        <v>156</v>
      </c>
      <c r="W39" s="812"/>
      <c r="X39" s="1262" t="s">
        <v>145</v>
      </c>
      <c r="Y39" s="531"/>
      <c r="Z39" s="533"/>
      <c r="AA39" s="535"/>
      <c r="AB39" s="1231"/>
      <c r="AC39" s="875">
        <v>3</v>
      </c>
      <c r="AD39" s="839" t="s">
        <v>134</v>
      </c>
      <c r="AE39" s="840"/>
      <c r="AF39" s="841"/>
      <c r="AG39" s="842"/>
      <c r="AH39" s="606">
        <v>14</v>
      </c>
      <c r="AI39" s="608" t="s">
        <v>47</v>
      </c>
      <c r="AJ39" s="662">
        <v>9</v>
      </c>
      <c r="AK39" s="606">
        <v>19</v>
      </c>
      <c r="AL39" s="608" t="s">
        <v>47</v>
      </c>
      <c r="AM39" s="662">
        <v>6</v>
      </c>
      <c r="AN39" s="606">
        <v>15</v>
      </c>
      <c r="AO39" s="608" t="s">
        <v>47</v>
      </c>
      <c r="AP39" s="662">
        <v>9</v>
      </c>
      <c r="AQ39" s="606">
        <v>20</v>
      </c>
      <c r="AR39" s="608" t="s">
        <v>47</v>
      </c>
      <c r="AS39" s="662">
        <v>6</v>
      </c>
      <c r="AT39" s="606">
        <v>14</v>
      </c>
      <c r="AU39" s="608" t="s">
        <v>47</v>
      </c>
      <c r="AV39" s="608">
        <v>10</v>
      </c>
      <c r="AW39" s="606">
        <v>16</v>
      </c>
      <c r="AX39" s="608" t="s">
        <v>47</v>
      </c>
      <c r="AY39" s="608">
        <v>9</v>
      </c>
      <c r="AZ39" s="862">
        <v>98</v>
      </c>
      <c r="BA39" s="851" t="s">
        <v>47</v>
      </c>
      <c r="BB39" s="852">
        <v>49</v>
      </c>
      <c r="BC39" s="821">
        <v>2</v>
      </c>
      <c r="BD39" s="823">
        <v>12.02</v>
      </c>
      <c r="BE39" s="612">
        <v>1</v>
      </c>
      <c r="BF39" s="1231"/>
      <c r="BG39" s="1246">
        <v>0</v>
      </c>
      <c r="BH39" s="1246">
        <v>2</v>
      </c>
      <c r="BI39" s="1246">
        <v>2</v>
      </c>
      <c r="BJ39" s="1246">
        <v>2</v>
      </c>
      <c r="BK39" s="1246">
        <v>2</v>
      </c>
      <c r="BL39" s="1246">
        <v>2</v>
      </c>
      <c r="BM39" s="1246">
        <v>2</v>
      </c>
      <c r="BN39" s="1246"/>
      <c r="BO39" s="1231"/>
      <c r="BP39" s="1260">
        <v>0</v>
      </c>
      <c r="BQ39" s="1260">
        <v>0</v>
      </c>
      <c r="BR39" s="1260" t="s">
        <v>50</v>
      </c>
      <c r="BS39" s="1260">
        <v>1</v>
      </c>
      <c r="BT39" s="1260" t="s">
        <v>66</v>
      </c>
      <c r="BU39" s="1260" t="s">
        <v>134</v>
      </c>
      <c r="BV39" s="1260">
        <v>0</v>
      </c>
      <c r="BW39" s="1260" t="s">
        <v>142</v>
      </c>
      <c r="BX39" s="1231"/>
      <c r="BY39" s="1302"/>
      <c r="BZ39" s="1366"/>
      <c r="CA39" s="1366"/>
      <c r="CB39" s="1366"/>
      <c r="CC39" s="1366"/>
      <c r="CD39" s="1303"/>
      <c r="CE39" s="1303"/>
      <c r="CF39" s="1303"/>
      <c r="CG39" s="1303"/>
      <c r="CH39" s="1303"/>
      <c r="CI39" s="1303"/>
      <c r="CJ39" s="1303"/>
      <c r="CK39" s="1303"/>
      <c r="CL39" s="1303"/>
      <c r="CM39" s="1303"/>
      <c r="CN39" s="1303"/>
      <c r="CO39" s="1303"/>
      <c r="CP39" s="1303"/>
      <c r="CQ39" s="1303"/>
      <c r="CR39" s="1303"/>
      <c r="CS39" s="1370"/>
      <c r="CT39" s="1370"/>
      <c r="CU39" s="1365"/>
      <c r="CV39" s="1365"/>
      <c r="CW39" s="1365"/>
      <c r="CX39" s="1303"/>
      <c r="CY39" s="1303"/>
      <c r="CZ39" s="1303"/>
      <c r="DA39" s="1303"/>
      <c r="DB39" s="1303"/>
      <c r="DC39" s="1303"/>
      <c r="DD39" s="1303"/>
      <c r="DE39" s="1303"/>
      <c r="DF39" s="1303"/>
      <c r="DG39" s="1303"/>
      <c r="DH39" s="1303"/>
      <c r="DI39" s="1303"/>
      <c r="DJ39" s="1303"/>
      <c r="DK39" s="1304"/>
      <c r="DL39" s="1372"/>
      <c r="DM39" s="1372"/>
      <c r="DN39" s="1372"/>
      <c r="DO39" s="1373"/>
      <c r="DP39" s="1373"/>
      <c r="DQ39" s="1305"/>
    </row>
    <row r="40" spans="3:121" ht="22.5" customHeight="1" thickTop="1" x14ac:dyDescent="0.35">
      <c r="C40" s="1231"/>
      <c r="D40" s="1231"/>
      <c r="E40" s="807" t="s">
        <v>185</v>
      </c>
      <c r="F40" s="809">
        <v>0.49652777777777729</v>
      </c>
      <c r="G40" s="1259">
        <v>76</v>
      </c>
      <c r="H40" s="1236" t="s">
        <v>45</v>
      </c>
      <c r="I40" s="1331" t="s">
        <v>46</v>
      </c>
      <c r="J40" s="1340">
        <v>5</v>
      </c>
      <c r="K40" s="811" t="s">
        <v>47</v>
      </c>
      <c r="L40" s="1341">
        <v>29</v>
      </c>
      <c r="M40" s="530">
        <v>13</v>
      </c>
      <c r="N40" s="532" t="s">
        <v>47</v>
      </c>
      <c r="O40" s="534">
        <v>5</v>
      </c>
      <c r="P40" s="1231"/>
      <c r="Q40" s="807" t="s">
        <v>185</v>
      </c>
      <c r="R40" s="809">
        <v>0.49652777777777729</v>
      </c>
      <c r="S40" s="1259">
        <v>77</v>
      </c>
      <c r="T40" s="1236" t="s">
        <v>45</v>
      </c>
      <c r="U40" s="1331" t="s">
        <v>46</v>
      </c>
      <c r="V40" s="1340">
        <v>12</v>
      </c>
      <c r="W40" s="811" t="s">
        <v>47</v>
      </c>
      <c r="X40" s="1341">
        <v>21</v>
      </c>
      <c r="Y40" s="530">
        <v>8</v>
      </c>
      <c r="Z40" s="532" t="s">
        <v>47</v>
      </c>
      <c r="AA40" s="534">
        <v>17</v>
      </c>
      <c r="AB40" s="1231"/>
      <c r="AC40" s="874"/>
      <c r="AD40" s="827"/>
      <c r="AE40" s="843"/>
      <c r="AF40" s="836"/>
      <c r="AG40" s="837"/>
      <c r="AH40" s="596"/>
      <c r="AI40" s="598"/>
      <c r="AJ40" s="651"/>
      <c r="AK40" s="607"/>
      <c r="AL40" s="609"/>
      <c r="AM40" s="663"/>
      <c r="AN40" s="607"/>
      <c r="AO40" s="609"/>
      <c r="AP40" s="663"/>
      <c r="AQ40" s="607"/>
      <c r="AR40" s="609"/>
      <c r="AS40" s="663"/>
      <c r="AT40" s="607"/>
      <c r="AU40" s="609"/>
      <c r="AV40" s="609"/>
      <c r="AW40" s="607"/>
      <c r="AX40" s="609"/>
      <c r="AY40" s="609"/>
      <c r="AZ40" s="817"/>
      <c r="BA40" s="1362"/>
      <c r="BB40" s="820"/>
      <c r="BC40" s="831"/>
      <c r="BD40" s="832"/>
      <c r="BE40" s="600"/>
      <c r="BF40" s="1231"/>
      <c r="BG40" s="1246"/>
      <c r="BH40" s="1246"/>
      <c r="BI40" s="1246"/>
      <c r="BJ40" s="1246"/>
      <c r="BK40" s="1246"/>
      <c r="BL40" s="1246"/>
      <c r="BM40" s="1246"/>
      <c r="BN40" s="1246"/>
      <c r="BO40" s="1231"/>
      <c r="BP40" s="1260"/>
      <c r="BQ40" s="1260"/>
      <c r="BR40" s="1260"/>
      <c r="BS40" s="1260"/>
      <c r="BT40" s="1260"/>
      <c r="BU40" s="1260"/>
      <c r="BV40" s="1260"/>
      <c r="BW40" s="1260"/>
      <c r="BX40" s="1231"/>
      <c r="BY40" s="1302"/>
      <c r="BZ40" s="1306"/>
      <c r="CA40" s="1306"/>
      <c r="CB40" s="1306"/>
      <c r="CC40" s="1306"/>
      <c r="CD40" s="1368" t="s">
        <v>52</v>
      </c>
      <c r="CE40" s="1368"/>
      <c r="CF40" s="1307">
        <v>3</v>
      </c>
      <c r="CG40" s="1308" t="s">
        <v>53</v>
      </c>
      <c r="CH40" s="1367" t="s">
        <v>134</v>
      </c>
      <c r="CI40" s="1367"/>
      <c r="CJ40" s="1367"/>
      <c r="CK40" s="1367"/>
      <c r="CL40" s="1367"/>
      <c r="CM40" s="1367"/>
      <c r="CN40" s="1367"/>
      <c r="CO40" s="1367"/>
      <c r="CP40" s="1367"/>
      <c r="CQ40" s="1367"/>
      <c r="CR40" s="1367"/>
      <c r="CS40" s="1367"/>
      <c r="CT40" s="1367"/>
      <c r="CU40" s="1306"/>
      <c r="CV40" s="1306"/>
      <c r="CW40" s="1306"/>
      <c r="CX40" s="1306"/>
      <c r="CY40" s="1306"/>
      <c r="CZ40" s="1368" t="s">
        <v>52</v>
      </c>
      <c r="DA40" s="1368"/>
      <c r="DB40" s="1307">
        <v>14</v>
      </c>
      <c r="DC40" s="1308" t="s">
        <v>53</v>
      </c>
      <c r="DD40" s="1367" t="s">
        <v>142</v>
      </c>
      <c r="DE40" s="1367"/>
      <c r="DF40" s="1367"/>
      <c r="DG40" s="1367"/>
      <c r="DH40" s="1367"/>
      <c r="DI40" s="1367"/>
      <c r="DJ40" s="1367"/>
      <c r="DK40" s="1367"/>
      <c r="DL40" s="1367"/>
      <c r="DM40" s="1367"/>
      <c r="DN40" s="1367"/>
      <c r="DO40" s="1367"/>
      <c r="DP40" s="1367"/>
      <c r="DQ40" s="1305"/>
    </row>
    <row r="41" spans="3:121" ht="22.5" customHeight="1" thickBot="1" x14ac:dyDescent="0.45">
      <c r="C41" s="1231"/>
      <c r="D41" s="1231"/>
      <c r="E41" s="808"/>
      <c r="F41" s="810"/>
      <c r="G41" s="1238" t="s">
        <v>50</v>
      </c>
      <c r="H41" s="1255">
        <v>1</v>
      </c>
      <c r="I41" s="1332" t="s">
        <v>67</v>
      </c>
      <c r="J41" s="1261" t="s">
        <v>137</v>
      </c>
      <c r="K41" s="812"/>
      <c r="L41" s="1262" t="s">
        <v>168</v>
      </c>
      <c r="M41" s="531"/>
      <c r="N41" s="533"/>
      <c r="O41" s="535"/>
      <c r="P41" s="1231"/>
      <c r="Q41" s="808"/>
      <c r="R41" s="810"/>
      <c r="S41" s="1238" t="s">
        <v>50</v>
      </c>
      <c r="T41" s="1256">
        <v>2</v>
      </c>
      <c r="U41" s="1332" t="s">
        <v>67</v>
      </c>
      <c r="V41" s="1261" t="s">
        <v>186</v>
      </c>
      <c r="W41" s="812"/>
      <c r="X41" s="1262" t="s">
        <v>155</v>
      </c>
      <c r="Y41" s="531"/>
      <c r="Z41" s="533"/>
      <c r="AA41" s="535"/>
      <c r="AB41" s="1231"/>
      <c r="AC41" s="874">
        <v>6</v>
      </c>
      <c r="AD41" s="827" t="s">
        <v>196</v>
      </c>
      <c r="AE41" s="593">
        <v>9</v>
      </c>
      <c r="AF41" s="583" t="s">
        <v>47</v>
      </c>
      <c r="AG41" s="582">
        <v>14</v>
      </c>
      <c r="AH41" s="844"/>
      <c r="AI41" s="836"/>
      <c r="AJ41" s="837"/>
      <c r="AK41" s="598">
        <v>15</v>
      </c>
      <c r="AL41" s="598" t="s">
        <v>47</v>
      </c>
      <c r="AM41" s="651">
        <v>10</v>
      </c>
      <c r="AN41" s="596">
        <v>14</v>
      </c>
      <c r="AO41" s="598" t="s">
        <v>47</v>
      </c>
      <c r="AP41" s="651">
        <v>7</v>
      </c>
      <c r="AQ41" s="596">
        <v>19</v>
      </c>
      <c r="AR41" s="598" t="s">
        <v>47</v>
      </c>
      <c r="AS41" s="651">
        <v>9</v>
      </c>
      <c r="AT41" s="596">
        <v>13</v>
      </c>
      <c r="AU41" s="598" t="s">
        <v>47</v>
      </c>
      <c r="AV41" s="598">
        <v>9</v>
      </c>
      <c r="AW41" s="596">
        <v>8</v>
      </c>
      <c r="AX41" s="598" t="s">
        <v>47</v>
      </c>
      <c r="AY41" s="598">
        <v>7</v>
      </c>
      <c r="AZ41" s="816">
        <v>78</v>
      </c>
      <c r="BA41" s="818" t="s">
        <v>47</v>
      </c>
      <c r="BB41" s="819">
        <v>56</v>
      </c>
      <c r="BC41" s="821">
        <v>1.3928571428571428</v>
      </c>
      <c r="BD41" s="823">
        <v>11.013928571428572</v>
      </c>
      <c r="BE41" s="578">
        <v>2</v>
      </c>
      <c r="BF41" s="1231"/>
      <c r="BG41" s="1246">
        <v>1</v>
      </c>
      <c r="BH41" s="1246">
        <v>0</v>
      </c>
      <c r="BI41" s="1246">
        <v>2</v>
      </c>
      <c r="BJ41" s="1246">
        <v>2</v>
      </c>
      <c r="BK41" s="1246">
        <v>2</v>
      </c>
      <c r="BL41" s="1246">
        <v>2</v>
      </c>
      <c r="BM41" s="1246">
        <v>2</v>
      </c>
      <c r="BN41" s="1246"/>
      <c r="BO41" s="1231"/>
      <c r="BP41" s="1260"/>
      <c r="BQ41" s="1260"/>
      <c r="BR41" s="1260"/>
      <c r="BS41" s="1260"/>
      <c r="BT41" s="1260"/>
      <c r="BU41" s="1260"/>
      <c r="BV41" s="1260"/>
      <c r="BW41" s="1260"/>
      <c r="BX41" s="1231"/>
      <c r="BY41" s="1302"/>
      <c r="BZ41" s="1306"/>
      <c r="CA41" s="1306"/>
      <c r="CB41" s="1306"/>
      <c r="CC41" s="1306"/>
      <c r="CD41" s="1306"/>
      <c r="CE41" s="1306"/>
      <c r="CF41" s="1306"/>
      <c r="CG41" s="1306"/>
      <c r="CH41" s="1306"/>
      <c r="CI41" s="1306"/>
      <c r="CJ41" s="1306"/>
      <c r="CK41" s="1306"/>
      <c r="CL41" s="1306"/>
      <c r="CM41" s="1306"/>
      <c r="CN41" s="1306"/>
      <c r="CO41" s="1306"/>
      <c r="CP41" s="1306"/>
      <c r="CQ41" s="1306"/>
      <c r="CR41" s="1306"/>
      <c r="CS41" s="1306"/>
      <c r="CT41" s="1306"/>
      <c r="CU41" s="1306"/>
      <c r="CV41" s="1306"/>
      <c r="CW41" s="1306"/>
      <c r="CX41" s="1306"/>
      <c r="CY41" s="1306"/>
      <c r="CZ41" s="1306"/>
      <c r="DA41" s="1306"/>
      <c r="DB41" s="1306"/>
      <c r="DC41" s="1306"/>
      <c r="DD41" s="1306"/>
      <c r="DE41" s="1306"/>
      <c r="DF41" s="1306"/>
      <c r="DG41" s="1306"/>
      <c r="DH41" s="1306"/>
      <c r="DI41" s="1306"/>
      <c r="DJ41" s="1306"/>
      <c r="DK41" s="1309"/>
      <c r="DL41" s="1309"/>
      <c r="DM41" s="1309"/>
      <c r="DN41" s="1309"/>
      <c r="DO41" s="1309"/>
      <c r="DP41" s="1309"/>
      <c r="DQ41" s="1305"/>
    </row>
    <row r="42" spans="3:121" ht="22.5" customHeight="1" thickTop="1" x14ac:dyDescent="0.3">
      <c r="C42" s="1231"/>
      <c r="D42" s="1231"/>
      <c r="E42" s="813" t="s">
        <v>207</v>
      </c>
      <c r="F42" s="813"/>
      <c r="G42" s="813"/>
      <c r="H42" s="813"/>
      <c r="I42" s="813"/>
      <c r="J42" s="813"/>
      <c r="K42" s="813"/>
      <c r="L42" s="1254">
        <v>0.51041666666666663</v>
      </c>
      <c r="M42" s="1251"/>
      <c r="N42" s="1251"/>
      <c r="O42" s="1251"/>
      <c r="P42" s="1239"/>
      <c r="Q42" s="1248"/>
      <c r="R42" s="1248"/>
      <c r="S42" s="1248"/>
      <c r="T42" s="1248"/>
      <c r="U42" s="1248"/>
      <c r="V42" s="1249"/>
      <c r="W42" s="1250"/>
      <c r="X42" s="1249"/>
      <c r="Y42" s="1251"/>
      <c r="Z42" s="1251"/>
      <c r="AA42" s="1251"/>
      <c r="AB42" s="1231"/>
      <c r="AC42" s="874"/>
      <c r="AD42" s="827"/>
      <c r="AE42" s="593"/>
      <c r="AF42" s="583"/>
      <c r="AG42" s="582"/>
      <c r="AH42" s="844"/>
      <c r="AI42" s="836"/>
      <c r="AJ42" s="837"/>
      <c r="AK42" s="598"/>
      <c r="AL42" s="598"/>
      <c r="AM42" s="651"/>
      <c r="AN42" s="596"/>
      <c r="AO42" s="598"/>
      <c r="AP42" s="651"/>
      <c r="AQ42" s="596"/>
      <c r="AR42" s="598"/>
      <c r="AS42" s="651"/>
      <c r="AT42" s="596"/>
      <c r="AU42" s="598"/>
      <c r="AV42" s="598"/>
      <c r="AW42" s="596"/>
      <c r="AX42" s="598"/>
      <c r="AY42" s="598"/>
      <c r="AZ42" s="833"/>
      <c r="BA42" s="1362"/>
      <c r="BB42" s="830"/>
      <c r="BC42" s="831"/>
      <c r="BD42" s="832"/>
      <c r="BE42" s="600"/>
      <c r="BF42" s="1231"/>
      <c r="BG42" s="1246"/>
      <c r="BH42" s="1246"/>
      <c r="BI42" s="1246"/>
      <c r="BJ42" s="1246"/>
      <c r="BK42" s="1246"/>
      <c r="BL42" s="1246"/>
      <c r="BM42" s="1246"/>
      <c r="BN42" s="1246"/>
      <c r="BO42" s="1231"/>
      <c r="BP42" s="1260"/>
      <c r="BQ42" s="1260"/>
      <c r="BR42" s="1260"/>
      <c r="BS42" s="1260"/>
      <c r="BT42" s="1260"/>
      <c r="BU42" s="1260"/>
      <c r="BV42" s="1260"/>
      <c r="BW42" s="1260"/>
      <c r="BX42" s="1231"/>
      <c r="BY42" s="1302"/>
      <c r="BZ42" s="1322" t="s">
        <v>56</v>
      </c>
      <c r="CA42" s="1323">
        <v>3</v>
      </c>
      <c r="CB42" s="1310" t="s">
        <v>47</v>
      </c>
      <c r="CC42" s="1311">
        <v>1</v>
      </c>
      <c r="CD42" s="1311">
        <v>2</v>
      </c>
      <c r="CE42" s="1311">
        <v>3</v>
      </c>
      <c r="CF42" s="1311">
        <v>4</v>
      </c>
      <c r="CG42" s="1311">
        <v>5</v>
      </c>
      <c r="CH42" s="1311">
        <v>6</v>
      </c>
      <c r="CI42" s="1311">
        <v>7</v>
      </c>
      <c r="CJ42" s="1311">
        <v>8</v>
      </c>
      <c r="CK42" s="1311">
        <v>9</v>
      </c>
      <c r="CL42" s="1311">
        <v>10</v>
      </c>
      <c r="CM42" s="1311">
        <v>11</v>
      </c>
      <c r="CN42" s="1311">
        <v>12</v>
      </c>
      <c r="CO42" s="1311">
        <v>13</v>
      </c>
      <c r="CP42" s="1311">
        <v>14</v>
      </c>
      <c r="CQ42" s="1311">
        <v>15</v>
      </c>
      <c r="CR42" s="1311">
        <v>16</v>
      </c>
      <c r="CS42" s="1311">
        <v>17</v>
      </c>
      <c r="CT42" s="1311">
        <v>18</v>
      </c>
      <c r="CU42" s="1311">
        <v>19</v>
      </c>
      <c r="CV42" s="1311">
        <v>20</v>
      </c>
      <c r="CW42" s="1311">
        <v>21</v>
      </c>
      <c r="CX42" s="1311">
        <v>22</v>
      </c>
      <c r="CY42" s="1311">
        <v>23</v>
      </c>
      <c r="CZ42" s="1311">
        <v>24</v>
      </c>
      <c r="DA42" s="1311">
        <v>25</v>
      </c>
      <c r="DB42" s="1311">
        <v>26</v>
      </c>
      <c r="DC42" s="1311">
        <v>27</v>
      </c>
      <c r="DD42" s="1311">
        <v>28</v>
      </c>
      <c r="DE42" s="1311">
        <v>29</v>
      </c>
      <c r="DF42" s="1311">
        <v>30</v>
      </c>
      <c r="DG42" s="1311">
        <v>31</v>
      </c>
      <c r="DH42" s="1311">
        <v>32</v>
      </c>
      <c r="DI42" s="1311">
        <v>33</v>
      </c>
      <c r="DJ42" s="1311">
        <v>34</v>
      </c>
      <c r="DK42" s="1312">
        <v>35</v>
      </c>
      <c r="DL42" s="1312">
        <v>36</v>
      </c>
      <c r="DM42" s="1312">
        <v>37</v>
      </c>
      <c r="DN42" s="1312">
        <v>38</v>
      </c>
      <c r="DO42" s="1312">
        <v>39</v>
      </c>
      <c r="DP42" s="1312">
        <v>40</v>
      </c>
      <c r="DQ42" s="1305"/>
    </row>
    <row r="43" spans="3:121" ht="22.5" customHeight="1" thickBot="1" x14ac:dyDescent="0.35">
      <c r="C43" s="1231"/>
      <c r="D43" s="1231"/>
      <c r="E43" s="594" t="s">
        <v>64</v>
      </c>
      <c r="F43" s="594"/>
      <c r="G43" s="594"/>
      <c r="H43" s="594"/>
      <c r="I43" s="594"/>
      <c r="J43" s="594"/>
      <c r="K43" s="594"/>
      <c r="L43" s="594"/>
      <c r="M43" s="594"/>
      <c r="N43" s="594"/>
      <c r="O43" s="594"/>
      <c r="P43" s="1231"/>
      <c r="Q43" s="594" t="s">
        <v>65</v>
      </c>
      <c r="R43" s="594"/>
      <c r="S43" s="594"/>
      <c r="T43" s="594"/>
      <c r="U43" s="594"/>
      <c r="V43" s="594"/>
      <c r="W43" s="594"/>
      <c r="X43" s="594"/>
      <c r="Y43" s="594"/>
      <c r="Z43" s="594"/>
      <c r="AA43" s="594"/>
      <c r="AB43" s="1231"/>
      <c r="AC43" s="874">
        <v>11</v>
      </c>
      <c r="AD43" s="827" t="s">
        <v>156</v>
      </c>
      <c r="AE43" s="593">
        <v>6</v>
      </c>
      <c r="AF43" s="583" t="s">
        <v>47</v>
      </c>
      <c r="AG43" s="582">
        <v>19</v>
      </c>
      <c r="AH43" s="584">
        <v>10</v>
      </c>
      <c r="AI43" s="583" t="s">
        <v>47</v>
      </c>
      <c r="AJ43" s="603">
        <v>15</v>
      </c>
      <c r="AK43" s="834"/>
      <c r="AL43" s="834"/>
      <c r="AM43" s="835"/>
      <c r="AN43" s="596">
        <v>8</v>
      </c>
      <c r="AO43" s="598" t="s">
        <v>47</v>
      </c>
      <c r="AP43" s="651">
        <v>18</v>
      </c>
      <c r="AQ43" s="596">
        <v>17</v>
      </c>
      <c r="AR43" s="598" t="s">
        <v>47</v>
      </c>
      <c r="AS43" s="651">
        <v>7</v>
      </c>
      <c r="AT43" s="596">
        <v>6</v>
      </c>
      <c r="AU43" s="598" t="s">
        <v>47</v>
      </c>
      <c r="AV43" s="598">
        <v>16</v>
      </c>
      <c r="AW43" s="596">
        <v>10</v>
      </c>
      <c r="AX43" s="598" t="s">
        <v>47</v>
      </c>
      <c r="AY43" s="598">
        <v>12</v>
      </c>
      <c r="AZ43" s="816">
        <v>57</v>
      </c>
      <c r="BA43" s="818" t="s">
        <v>47</v>
      </c>
      <c r="BB43" s="819">
        <v>87</v>
      </c>
      <c r="BC43" s="821">
        <v>0.65517241379310343</v>
      </c>
      <c r="BD43" s="823">
        <v>7.0065517241379309</v>
      </c>
      <c r="BE43" s="578">
        <v>6</v>
      </c>
      <c r="BF43" s="1231"/>
      <c r="BG43" s="1246">
        <v>1</v>
      </c>
      <c r="BH43" s="1246">
        <v>1</v>
      </c>
      <c r="BI43" s="1246">
        <v>0</v>
      </c>
      <c r="BJ43" s="1246">
        <v>1</v>
      </c>
      <c r="BK43" s="1246">
        <v>2</v>
      </c>
      <c r="BL43" s="1246">
        <v>1</v>
      </c>
      <c r="BM43" s="1246">
        <v>1</v>
      </c>
      <c r="BN43" s="1246"/>
      <c r="BO43" s="1231"/>
      <c r="BP43" s="1260"/>
      <c r="BQ43" s="1260"/>
      <c r="BR43" s="1260"/>
      <c r="BS43" s="1260"/>
      <c r="BT43" s="1260"/>
      <c r="BU43" s="1260"/>
      <c r="BV43" s="1260"/>
      <c r="BW43" s="1260"/>
      <c r="BX43" s="1231"/>
      <c r="BY43" s="1302"/>
      <c r="BZ43" s="1313"/>
      <c r="CA43" s="1314"/>
      <c r="CB43" s="1315"/>
      <c r="CC43" s="1316"/>
      <c r="CD43" s="1316"/>
      <c r="CE43" s="1316"/>
      <c r="CF43" s="1316"/>
      <c r="CG43" s="1316"/>
      <c r="CH43" s="1316"/>
      <c r="CI43" s="1316"/>
      <c r="CJ43" s="1316"/>
      <c r="CK43" s="1316"/>
      <c r="CL43" s="1316"/>
      <c r="CM43" s="1316"/>
      <c r="CN43" s="1316"/>
      <c r="CO43" s="1316"/>
      <c r="CP43" s="1316"/>
      <c r="CQ43" s="1316"/>
      <c r="CR43" s="1316"/>
      <c r="CS43" s="1316"/>
      <c r="CT43" s="1316"/>
      <c r="CU43" s="1316"/>
      <c r="CV43" s="1316"/>
      <c r="CW43" s="1316"/>
      <c r="CX43" s="1316"/>
      <c r="CY43" s="1316"/>
      <c r="CZ43" s="1316"/>
      <c r="DA43" s="1316"/>
      <c r="DB43" s="1316"/>
      <c r="DC43" s="1316"/>
      <c r="DD43" s="1316"/>
      <c r="DE43" s="1316"/>
      <c r="DF43" s="1316"/>
      <c r="DG43" s="1316"/>
      <c r="DH43" s="1316"/>
      <c r="DI43" s="1316"/>
      <c r="DJ43" s="1316"/>
      <c r="DK43" s="1317"/>
      <c r="DL43" s="1317"/>
      <c r="DM43" s="1317"/>
      <c r="DN43" s="1317"/>
      <c r="DO43" s="1317"/>
      <c r="DP43" s="1317"/>
      <c r="DQ43" s="1305"/>
    </row>
    <row r="44" spans="3:121" ht="22.5" customHeight="1" thickTop="1" thickBot="1" x14ac:dyDescent="0.4">
      <c r="C44" s="1231"/>
      <c r="D44" s="1231"/>
      <c r="E44" s="807" t="s">
        <v>44</v>
      </c>
      <c r="F44" s="809">
        <v>0.36458333333333331</v>
      </c>
      <c r="G44" s="1259">
        <v>3</v>
      </c>
      <c r="H44" s="1236" t="s">
        <v>45</v>
      </c>
      <c r="I44" s="1237" t="s">
        <v>46</v>
      </c>
      <c r="J44" s="1257">
        <v>9</v>
      </c>
      <c r="K44" s="811" t="s">
        <v>47</v>
      </c>
      <c r="L44" s="1258">
        <v>16</v>
      </c>
      <c r="M44" s="530">
        <v>6</v>
      </c>
      <c r="N44" s="532" t="s">
        <v>47</v>
      </c>
      <c r="O44" s="534">
        <v>16</v>
      </c>
      <c r="P44" s="1231"/>
      <c r="Q44" s="815" t="s">
        <v>44</v>
      </c>
      <c r="R44" s="809">
        <v>0.36458333333333331</v>
      </c>
      <c r="S44" s="1259">
        <v>4</v>
      </c>
      <c r="T44" s="1236" t="s">
        <v>45</v>
      </c>
      <c r="U44" s="1333" t="s">
        <v>46</v>
      </c>
      <c r="V44" s="1338">
        <v>3</v>
      </c>
      <c r="W44" s="811" t="s">
        <v>47</v>
      </c>
      <c r="X44" s="1339">
        <v>22</v>
      </c>
      <c r="Y44" s="530">
        <v>14</v>
      </c>
      <c r="Z44" s="532" t="s">
        <v>47</v>
      </c>
      <c r="AA44" s="534">
        <v>10</v>
      </c>
      <c r="AB44" s="1231"/>
      <c r="AC44" s="874"/>
      <c r="AD44" s="827"/>
      <c r="AE44" s="593"/>
      <c r="AF44" s="583"/>
      <c r="AG44" s="582"/>
      <c r="AH44" s="584"/>
      <c r="AI44" s="583"/>
      <c r="AJ44" s="603"/>
      <c r="AK44" s="836"/>
      <c r="AL44" s="836"/>
      <c r="AM44" s="837"/>
      <c r="AN44" s="596"/>
      <c r="AO44" s="598"/>
      <c r="AP44" s="651"/>
      <c r="AQ44" s="596"/>
      <c r="AR44" s="598"/>
      <c r="AS44" s="651"/>
      <c r="AT44" s="596"/>
      <c r="AU44" s="598"/>
      <c r="AV44" s="598"/>
      <c r="AW44" s="596"/>
      <c r="AX44" s="598"/>
      <c r="AY44" s="598"/>
      <c r="AZ44" s="833"/>
      <c r="BA44" s="829"/>
      <c r="BB44" s="830"/>
      <c r="BC44" s="831"/>
      <c r="BD44" s="832"/>
      <c r="BE44" s="600"/>
      <c r="BF44" s="1231"/>
      <c r="BG44" s="1246"/>
      <c r="BH44" s="1246"/>
      <c r="BI44" s="1246"/>
      <c r="BJ44" s="1246"/>
      <c r="BK44" s="1246"/>
      <c r="BL44" s="1246"/>
      <c r="BM44" s="1246"/>
      <c r="BN44" s="1246"/>
      <c r="BO44" s="1231"/>
      <c r="BP44" s="1260"/>
      <c r="BQ44" s="1260"/>
      <c r="BR44" s="1260"/>
      <c r="BS44" s="1260"/>
      <c r="BT44" s="1260"/>
      <c r="BU44" s="1260"/>
      <c r="BV44" s="1260"/>
      <c r="BW44" s="1260"/>
      <c r="BX44" s="1231"/>
      <c r="BY44" s="1302"/>
      <c r="BZ44" s="1324" t="s">
        <v>56</v>
      </c>
      <c r="CA44" s="1325">
        <v>14</v>
      </c>
      <c r="CB44" s="1318" t="s">
        <v>47</v>
      </c>
      <c r="CC44" s="1311">
        <v>1</v>
      </c>
      <c r="CD44" s="1311">
        <v>2</v>
      </c>
      <c r="CE44" s="1311">
        <v>3</v>
      </c>
      <c r="CF44" s="1311">
        <v>4</v>
      </c>
      <c r="CG44" s="1311">
        <v>5</v>
      </c>
      <c r="CH44" s="1311">
        <v>6</v>
      </c>
      <c r="CI44" s="1311">
        <v>7</v>
      </c>
      <c r="CJ44" s="1311">
        <v>8</v>
      </c>
      <c r="CK44" s="1311">
        <v>9</v>
      </c>
      <c r="CL44" s="1311">
        <v>10</v>
      </c>
      <c r="CM44" s="1311">
        <v>11</v>
      </c>
      <c r="CN44" s="1311">
        <v>12</v>
      </c>
      <c r="CO44" s="1311">
        <v>13</v>
      </c>
      <c r="CP44" s="1311">
        <v>14</v>
      </c>
      <c r="CQ44" s="1311">
        <v>15</v>
      </c>
      <c r="CR44" s="1311">
        <v>16</v>
      </c>
      <c r="CS44" s="1311">
        <v>17</v>
      </c>
      <c r="CT44" s="1311">
        <v>18</v>
      </c>
      <c r="CU44" s="1311">
        <v>19</v>
      </c>
      <c r="CV44" s="1311">
        <v>20</v>
      </c>
      <c r="CW44" s="1311">
        <v>21</v>
      </c>
      <c r="CX44" s="1311">
        <v>22</v>
      </c>
      <c r="CY44" s="1311">
        <v>23</v>
      </c>
      <c r="CZ44" s="1311">
        <v>24</v>
      </c>
      <c r="DA44" s="1311">
        <v>25</v>
      </c>
      <c r="DB44" s="1311">
        <v>26</v>
      </c>
      <c r="DC44" s="1311">
        <v>27</v>
      </c>
      <c r="DD44" s="1311">
        <v>28</v>
      </c>
      <c r="DE44" s="1311">
        <v>29</v>
      </c>
      <c r="DF44" s="1311">
        <v>30</v>
      </c>
      <c r="DG44" s="1311">
        <v>31</v>
      </c>
      <c r="DH44" s="1311">
        <v>32</v>
      </c>
      <c r="DI44" s="1311">
        <v>33</v>
      </c>
      <c r="DJ44" s="1311">
        <v>34</v>
      </c>
      <c r="DK44" s="1312">
        <v>35</v>
      </c>
      <c r="DL44" s="1312">
        <v>36</v>
      </c>
      <c r="DM44" s="1312">
        <v>37</v>
      </c>
      <c r="DN44" s="1312">
        <v>38</v>
      </c>
      <c r="DO44" s="1312">
        <v>39</v>
      </c>
      <c r="DP44" s="1312">
        <v>40</v>
      </c>
      <c r="DQ44" s="1305"/>
    </row>
    <row r="45" spans="3:121" ht="22.5" customHeight="1" thickTop="1" thickBot="1" x14ac:dyDescent="0.45">
      <c r="C45" s="1231"/>
      <c r="D45" s="1231"/>
      <c r="E45" s="808"/>
      <c r="F45" s="810"/>
      <c r="G45" s="1238" t="s">
        <v>50</v>
      </c>
      <c r="H45" s="1255">
        <v>3</v>
      </c>
      <c r="I45" s="1256" t="s">
        <v>39</v>
      </c>
      <c r="J45" s="1261" t="s">
        <v>141</v>
      </c>
      <c r="K45" s="812"/>
      <c r="L45" s="1262" t="s">
        <v>143</v>
      </c>
      <c r="M45" s="531"/>
      <c r="N45" s="533"/>
      <c r="O45" s="535"/>
      <c r="P45" s="1231"/>
      <c r="Q45" s="815"/>
      <c r="R45" s="810"/>
      <c r="S45" s="1238" t="s">
        <v>50</v>
      </c>
      <c r="T45" s="1255">
        <v>4</v>
      </c>
      <c r="U45" s="1334" t="s">
        <v>66</v>
      </c>
      <c r="V45" s="1261" t="s">
        <v>134</v>
      </c>
      <c r="W45" s="812"/>
      <c r="X45" s="1262" t="s">
        <v>145</v>
      </c>
      <c r="Y45" s="531"/>
      <c r="Z45" s="533"/>
      <c r="AA45" s="535"/>
      <c r="AB45" s="1231"/>
      <c r="AC45" s="874">
        <v>14</v>
      </c>
      <c r="AD45" s="827" t="s">
        <v>142</v>
      </c>
      <c r="AE45" s="593">
        <v>9</v>
      </c>
      <c r="AF45" s="583" t="s">
        <v>47</v>
      </c>
      <c r="AG45" s="582">
        <v>15</v>
      </c>
      <c r="AH45" s="584">
        <v>7</v>
      </c>
      <c r="AI45" s="583" t="s">
        <v>47</v>
      </c>
      <c r="AJ45" s="603">
        <v>14</v>
      </c>
      <c r="AK45" s="582">
        <v>18</v>
      </c>
      <c r="AL45" s="583" t="s">
        <v>47</v>
      </c>
      <c r="AM45" s="582">
        <v>8</v>
      </c>
      <c r="AN45" s="844"/>
      <c r="AO45" s="836"/>
      <c r="AP45" s="837"/>
      <c r="AQ45" s="598">
        <v>20</v>
      </c>
      <c r="AR45" s="598" t="s">
        <v>47</v>
      </c>
      <c r="AS45" s="651">
        <v>2</v>
      </c>
      <c r="AT45" s="596">
        <v>17</v>
      </c>
      <c r="AU45" s="598" t="s">
        <v>47</v>
      </c>
      <c r="AV45" s="598">
        <v>4</v>
      </c>
      <c r="AW45" s="596">
        <v>11</v>
      </c>
      <c r="AX45" s="598" t="s">
        <v>47</v>
      </c>
      <c r="AY45" s="598">
        <v>8</v>
      </c>
      <c r="AZ45" s="816">
        <v>82</v>
      </c>
      <c r="BA45" s="818" t="s">
        <v>47</v>
      </c>
      <c r="BB45" s="819">
        <v>51</v>
      </c>
      <c r="BC45" s="821">
        <v>1.607843137254902</v>
      </c>
      <c r="BD45" s="823">
        <v>10.016078431372549</v>
      </c>
      <c r="BE45" s="578">
        <v>3</v>
      </c>
      <c r="BF45" s="1231"/>
      <c r="BG45" s="1246">
        <v>1</v>
      </c>
      <c r="BH45" s="1246">
        <v>1</v>
      </c>
      <c r="BI45" s="1246">
        <v>2</v>
      </c>
      <c r="BJ45" s="1246">
        <v>0</v>
      </c>
      <c r="BK45" s="1246">
        <v>2</v>
      </c>
      <c r="BL45" s="1246">
        <v>2</v>
      </c>
      <c r="BM45" s="1246">
        <v>2</v>
      </c>
      <c r="BN45" s="1246"/>
      <c r="BO45" s="1231"/>
      <c r="BP45" s="1260"/>
      <c r="BQ45" s="1260"/>
      <c r="BR45" s="1260"/>
      <c r="BS45" s="1260"/>
      <c r="BT45" s="1260"/>
      <c r="BU45" s="1260"/>
      <c r="BV45" s="1260"/>
      <c r="BW45" s="1260"/>
      <c r="BX45" s="1231"/>
      <c r="BY45" s="1319"/>
      <c r="BZ45" s="1320"/>
      <c r="CA45" s="1320"/>
      <c r="CB45" s="1320"/>
      <c r="CC45" s="1320"/>
      <c r="CD45" s="1320"/>
      <c r="CE45" s="1320"/>
      <c r="CF45" s="1320"/>
      <c r="CG45" s="1320"/>
      <c r="CH45" s="1320"/>
      <c r="CI45" s="1320"/>
      <c r="CJ45" s="1320"/>
      <c r="CK45" s="1320"/>
      <c r="CL45" s="1320"/>
      <c r="CM45" s="1320"/>
      <c r="CN45" s="1320"/>
      <c r="CO45" s="1320"/>
      <c r="CP45" s="1320"/>
      <c r="CQ45" s="1320"/>
      <c r="CR45" s="1320"/>
      <c r="CS45" s="1320"/>
      <c r="CT45" s="1320"/>
      <c r="CU45" s="1320"/>
      <c r="CV45" s="1320"/>
      <c r="CW45" s="1320"/>
      <c r="CX45" s="1320"/>
      <c r="CY45" s="1320"/>
      <c r="CZ45" s="1320"/>
      <c r="DA45" s="1320"/>
      <c r="DB45" s="1320"/>
      <c r="DC45" s="1320"/>
      <c r="DD45" s="1320"/>
      <c r="DE45" s="1320"/>
      <c r="DF45" s="1320"/>
      <c r="DG45" s="1320"/>
      <c r="DH45" s="1320"/>
      <c r="DI45" s="1320"/>
      <c r="DJ45" s="1320"/>
      <c r="DK45" s="1320"/>
      <c r="DL45" s="1320"/>
      <c r="DM45" s="1320"/>
      <c r="DN45" s="1320"/>
      <c r="DO45" s="1320"/>
      <c r="DP45" s="1320"/>
      <c r="DQ45" s="1321"/>
    </row>
    <row r="46" spans="3:121" ht="22.5" customHeight="1" thickTop="1" thickBot="1" x14ac:dyDescent="0.4">
      <c r="C46" s="1231"/>
      <c r="D46" s="1231"/>
      <c r="E46" s="807" t="s">
        <v>51</v>
      </c>
      <c r="F46" s="809">
        <v>0.37152777777777773</v>
      </c>
      <c r="G46" s="1259">
        <v>7</v>
      </c>
      <c r="H46" s="1236" t="s">
        <v>45</v>
      </c>
      <c r="I46" s="1331" t="s">
        <v>46</v>
      </c>
      <c r="J46" s="1340">
        <v>4</v>
      </c>
      <c r="K46" s="811" t="s">
        <v>47</v>
      </c>
      <c r="L46" s="1341">
        <v>21</v>
      </c>
      <c r="M46" s="530">
        <v>11</v>
      </c>
      <c r="N46" s="532" t="s">
        <v>47</v>
      </c>
      <c r="O46" s="534">
        <v>12</v>
      </c>
      <c r="P46" s="1231"/>
      <c r="Q46" s="815" t="s">
        <v>51</v>
      </c>
      <c r="R46" s="809">
        <v>0.37152777777777773</v>
      </c>
      <c r="S46" s="1259">
        <v>8</v>
      </c>
      <c r="T46" s="1236" t="s">
        <v>45</v>
      </c>
      <c r="U46" s="1331" t="s">
        <v>46</v>
      </c>
      <c r="V46" s="1340">
        <v>5</v>
      </c>
      <c r="W46" s="811" t="s">
        <v>47</v>
      </c>
      <c r="X46" s="1341">
        <v>20</v>
      </c>
      <c r="Y46" s="530">
        <v>11</v>
      </c>
      <c r="Z46" s="532" t="s">
        <v>47</v>
      </c>
      <c r="AA46" s="534">
        <v>5</v>
      </c>
      <c r="AB46" s="1231"/>
      <c r="AC46" s="874"/>
      <c r="AD46" s="827"/>
      <c r="AE46" s="593"/>
      <c r="AF46" s="583"/>
      <c r="AG46" s="582"/>
      <c r="AH46" s="584"/>
      <c r="AI46" s="583"/>
      <c r="AJ46" s="603"/>
      <c r="AK46" s="582"/>
      <c r="AL46" s="583"/>
      <c r="AM46" s="582"/>
      <c r="AN46" s="844"/>
      <c r="AO46" s="836"/>
      <c r="AP46" s="837"/>
      <c r="AQ46" s="598"/>
      <c r="AR46" s="598"/>
      <c r="AS46" s="651"/>
      <c r="AT46" s="596"/>
      <c r="AU46" s="598"/>
      <c r="AV46" s="598"/>
      <c r="AW46" s="596"/>
      <c r="AX46" s="598"/>
      <c r="AY46" s="598"/>
      <c r="AZ46" s="833"/>
      <c r="BA46" s="829"/>
      <c r="BB46" s="830"/>
      <c r="BC46" s="831"/>
      <c r="BD46" s="832"/>
      <c r="BE46" s="600"/>
      <c r="BF46" s="1231"/>
      <c r="BG46" s="1246"/>
      <c r="BH46" s="1246"/>
      <c r="BI46" s="1246"/>
      <c r="BJ46" s="1246"/>
      <c r="BK46" s="1246"/>
      <c r="BL46" s="1246"/>
      <c r="BM46" s="1246"/>
      <c r="BN46" s="1246"/>
      <c r="BO46" s="1231"/>
      <c r="BP46" s="1260"/>
      <c r="BQ46" s="1260"/>
      <c r="BR46" s="1260"/>
      <c r="BS46" s="1260"/>
      <c r="BT46" s="1260"/>
      <c r="BU46" s="1260"/>
      <c r="BV46" s="1260"/>
      <c r="BW46" s="1260"/>
      <c r="BX46" s="1231"/>
      <c r="BY46" s="784">
        <v>0.39930555555555541</v>
      </c>
      <c r="BZ46" s="785"/>
      <c r="CA46" s="785"/>
      <c r="CB46" s="1299"/>
      <c r="CC46" s="1299"/>
      <c r="CD46" s="1299"/>
      <c r="CE46" s="1369" t="s">
        <v>46</v>
      </c>
      <c r="CF46" s="1369"/>
      <c r="CG46" s="1369"/>
      <c r="CH46" s="1369"/>
      <c r="CI46" s="1369"/>
      <c r="CJ46" s="1300" t="s">
        <v>67</v>
      </c>
      <c r="CK46" s="1299"/>
      <c r="CL46" s="1299"/>
      <c r="CM46" s="1299"/>
      <c r="CN46" s="1299"/>
      <c r="CO46" s="1299"/>
      <c r="CP46" s="1299"/>
      <c r="CQ46" s="1299"/>
      <c r="CR46" s="1299"/>
      <c r="CS46" s="1299"/>
      <c r="CT46" s="1299"/>
      <c r="CU46" s="1299"/>
      <c r="CV46" s="1299"/>
      <c r="CW46" s="1299"/>
      <c r="CX46" s="1299"/>
      <c r="CY46" s="1299"/>
      <c r="CZ46" s="1299"/>
      <c r="DA46" s="1299"/>
      <c r="DB46" s="1299"/>
      <c r="DC46" s="1299"/>
      <c r="DD46" s="1299"/>
      <c r="DE46" s="1299"/>
      <c r="DF46" s="1299"/>
      <c r="DG46" s="1299"/>
      <c r="DH46" s="1299"/>
      <c r="DI46" s="1299"/>
      <c r="DJ46" s="1299"/>
      <c r="DK46" s="1299"/>
      <c r="DL46" s="1299"/>
      <c r="DM46" s="1299"/>
      <c r="DN46" s="1299"/>
      <c r="DO46" s="1299"/>
      <c r="DP46" s="1299"/>
      <c r="DQ46" s="1301"/>
    </row>
    <row r="47" spans="3:121" ht="22.5" customHeight="1" thickTop="1" thickBot="1" x14ac:dyDescent="0.45">
      <c r="C47" s="1231"/>
      <c r="D47" s="1231"/>
      <c r="E47" s="808"/>
      <c r="F47" s="810"/>
      <c r="G47" s="1238" t="s">
        <v>50</v>
      </c>
      <c r="H47" s="1256">
        <v>3</v>
      </c>
      <c r="I47" s="1332" t="s">
        <v>67</v>
      </c>
      <c r="J47" s="1261" t="s">
        <v>135</v>
      </c>
      <c r="K47" s="812"/>
      <c r="L47" s="1262" t="s">
        <v>155</v>
      </c>
      <c r="M47" s="531"/>
      <c r="N47" s="533"/>
      <c r="O47" s="535"/>
      <c r="P47" s="1231"/>
      <c r="Q47" s="815"/>
      <c r="R47" s="810"/>
      <c r="S47" s="1238" t="s">
        <v>50</v>
      </c>
      <c r="T47" s="1256">
        <v>4</v>
      </c>
      <c r="U47" s="1332" t="s">
        <v>67</v>
      </c>
      <c r="V47" s="1261" t="s">
        <v>137</v>
      </c>
      <c r="W47" s="812"/>
      <c r="X47" s="1262" t="s">
        <v>191</v>
      </c>
      <c r="Y47" s="531"/>
      <c r="Z47" s="533"/>
      <c r="AA47" s="535"/>
      <c r="AB47" s="1231"/>
      <c r="AC47" s="874">
        <v>19</v>
      </c>
      <c r="AD47" s="827" t="s">
        <v>144</v>
      </c>
      <c r="AE47" s="593">
        <v>6</v>
      </c>
      <c r="AF47" s="583" t="s">
        <v>47</v>
      </c>
      <c r="AG47" s="582">
        <v>20</v>
      </c>
      <c r="AH47" s="584">
        <v>9</v>
      </c>
      <c r="AI47" s="583" t="s">
        <v>47</v>
      </c>
      <c r="AJ47" s="603">
        <v>19</v>
      </c>
      <c r="AK47" s="582">
        <v>7</v>
      </c>
      <c r="AL47" s="583" t="s">
        <v>47</v>
      </c>
      <c r="AM47" s="582">
        <v>17</v>
      </c>
      <c r="AN47" s="584">
        <v>2</v>
      </c>
      <c r="AO47" s="583" t="s">
        <v>47</v>
      </c>
      <c r="AP47" s="603">
        <v>20</v>
      </c>
      <c r="AQ47" s="1374"/>
      <c r="AR47" s="1374"/>
      <c r="AS47" s="1374"/>
      <c r="AT47" s="595">
        <v>7</v>
      </c>
      <c r="AU47" s="597" t="s">
        <v>47</v>
      </c>
      <c r="AV47" s="597">
        <v>15</v>
      </c>
      <c r="AW47" s="595">
        <v>1</v>
      </c>
      <c r="AX47" s="597" t="s">
        <v>47</v>
      </c>
      <c r="AY47" s="597">
        <v>24</v>
      </c>
      <c r="AZ47" s="816">
        <v>32</v>
      </c>
      <c r="BA47" s="1362" t="s">
        <v>47</v>
      </c>
      <c r="BB47" s="819">
        <v>115</v>
      </c>
      <c r="BC47" s="821">
        <v>0.27826086956521739</v>
      </c>
      <c r="BD47" s="823">
        <v>6.0027826086956519</v>
      </c>
      <c r="BE47" s="578">
        <v>7</v>
      </c>
      <c r="BF47" s="1231"/>
      <c r="BG47" s="1246">
        <v>1</v>
      </c>
      <c r="BH47" s="1246">
        <v>1</v>
      </c>
      <c r="BI47" s="1246">
        <v>1</v>
      </c>
      <c r="BJ47" s="1246">
        <v>1</v>
      </c>
      <c r="BK47" s="1246">
        <v>0</v>
      </c>
      <c r="BL47" s="1246">
        <v>1</v>
      </c>
      <c r="BM47" s="1246">
        <v>1</v>
      </c>
      <c r="BN47" s="1246"/>
      <c r="BO47" s="1231"/>
      <c r="BP47" s="1260" t="s">
        <v>59</v>
      </c>
      <c r="BQ47" s="1260">
        <v>0.39930555555555541</v>
      </c>
      <c r="BR47" s="1260">
        <v>21</v>
      </c>
      <c r="BS47" s="1260" t="s">
        <v>45</v>
      </c>
      <c r="BT47" s="1260" t="s">
        <v>46</v>
      </c>
      <c r="BU47" s="1260">
        <v>5</v>
      </c>
      <c r="BV47" s="1260" t="s">
        <v>47</v>
      </c>
      <c r="BW47" s="1260">
        <v>12</v>
      </c>
      <c r="BX47" s="1231"/>
      <c r="BY47" s="1302"/>
      <c r="BZ47" s="1366" t="s">
        <v>59</v>
      </c>
      <c r="CA47" s="1366"/>
      <c r="CB47" s="1366"/>
      <c r="CC47" s="1366"/>
      <c r="CD47" s="1303"/>
      <c r="CE47" s="1303"/>
      <c r="CF47" s="1303"/>
      <c r="CG47" s="1303"/>
      <c r="CH47" s="1303"/>
      <c r="CI47" s="1303"/>
      <c r="CJ47" s="1303"/>
      <c r="CK47" s="1303"/>
      <c r="CL47" s="1303"/>
      <c r="CM47" s="1303"/>
      <c r="CN47" s="1303"/>
      <c r="CO47" s="1303"/>
      <c r="CP47" s="1303"/>
      <c r="CQ47" s="1303"/>
      <c r="CR47" s="1303"/>
      <c r="CS47" s="1370">
        <v>21</v>
      </c>
      <c r="CT47" s="1370"/>
      <c r="CU47" s="1365" t="s">
        <v>48</v>
      </c>
      <c r="CV47" s="1365"/>
      <c r="CW47" s="1365"/>
      <c r="CX47" s="1303"/>
      <c r="CY47" s="1303"/>
      <c r="CZ47" s="1303"/>
      <c r="DA47" s="1303"/>
      <c r="DB47" s="1303"/>
      <c r="DC47" s="1303"/>
      <c r="DD47" s="1303"/>
      <c r="DE47" s="1303"/>
      <c r="DF47" s="1303"/>
      <c r="DG47" s="1303"/>
      <c r="DH47" s="1303"/>
      <c r="DI47" s="1303"/>
      <c r="DJ47" s="1303"/>
      <c r="DK47" s="1304"/>
      <c r="DL47" s="1372" t="s">
        <v>49</v>
      </c>
      <c r="DM47" s="1372"/>
      <c r="DN47" s="1372"/>
      <c r="DO47" s="1373">
        <v>1</v>
      </c>
      <c r="DP47" s="1373"/>
      <c r="DQ47" s="1305"/>
    </row>
    <row r="48" spans="3:121" ht="22.5" customHeight="1" thickTop="1" thickBot="1" x14ac:dyDescent="0.4">
      <c r="C48" s="1231"/>
      <c r="D48" s="1231"/>
      <c r="E48" s="807" t="s">
        <v>55</v>
      </c>
      <c r="F48" s="809">
        <v>0.37847222222222215</v>
      </c>
      <c r="G48" s="1259">
        <v>11</v>
      </c>
      <c r="H48" s="1236" t="s">
        <v>45</v>
      </c>
      <c r="I48" s="1237" t="s">
        <v>46</v>
      </c>
      <c r="J48" s="1257">
        <v>1</v>
      </c>
      <c r="K48" s="811" t="s">
        <v>47</v>
      </c>
      <c r="L48" s="1258">
        <v>16</v>
      </c>
      <c r="M48" s="530">
        <v>10</v>
      </c>
      <c r="N48" s="532" t="s">
        <v>47</v>
      </c>
      <c r="O48" s="534">
        <v>7</v>
      </c>
      <c r="P48" s="1231"/>
      <c r="Q48" s="815" t="s">
        <v>55</v>
      </c>
      <c r="R48" s="809">
        <v>0.37847222222222215</v>
      </c>
      <c r="S48" s="1259">
        <v>12</v>
      </c>
      <c r="T48" s="1236" t="s">
        <v>45</v>
      </c>
      <c r="U48" s="1237" t="s">
        <v>46</v>
      </c>
      <c r="V48" s="1257">
        <v>7</v>
      </c>
      <c r="W48" s="811" t="s">
        <v>47</v>
      </c>
      <c r="X48" s="1258">
        <v>9</v>
      </c>
      <c r="Y48" s="530">
        <v>9</v>
      </c>
      <c r="Z48" s="532" t="s">
        <v>47</v>
      </c>
      <c r="AA48" s="534">
        <v>16</v>
      </c>
      <c r="AB48" s="1231"/>
      <c r="AC48" s="874"/>
      <c r="AD48" s="827"/>
      <c r="AE48" s="593"/>
      <c r="AF48" s="583"/>
      <c r="AG48" s="582"/>
      <c r="AH48" s="584"/>
      <c r="AI48" s="583"/>
      <c r="AJ48" s="603"/>
      <c r="AK48" s="582"/>
      <c r="AL48" s="583"/>
      <c r="AM48" s="582"/>
      <c r="AN48" s="584"/>
      <c r="AO48" s="583"/>
      <c r="AP48" s="603"/>
      <c r="AQ48" s="834"/>
      <c r="AR48" s="834"/>
      <c r="AS48" s="834"/>
      <c r="AT48" s="596"/>
      <c r="AU48" s="598"/>
      <c r="AV48" s="598"/>
      <c r="AW48" s="596"/>
      <c r="AX48" s="598"/>
      <c r="AY48" s="598"/>
      <c r="AZ48" s="833"/>
      <c r="BA48" s="829"/>
      <c r="BB48" s="830"/>
      <c r="BC48" s="831"/>
      <c r="BD48" s="832"/>
      <c r="BE48" s="600"/>
      <c r="BF48" s="1231"/>
      <c r="BG48" s="1246"/>
      <c r="BH48" s="1246"/>
      <c r="BI48" s="1246"/>
      <c r="BJ48" s="1246"/>
      <c r="BK48" s="1246"/>
      <c r="BL48" s="1246"/>
      <c r="BM48" s="1246"/>
      <c r="BN48" s="1246"/>
      <c r="BO48" s="1231"/>
      <c r="BP48" s="1260">
        <v>0</v>
      </c>
      <c r="BQ48" s="1260">
        <v>0</v>
      </c>
      <c r="BR48" s="1260" t="s">
        <v>50</v>
      </c>
      <c r="BS48" s="1260">
        <v>1</v>
      </c>
      <c r="BT48" s="1260" t="s">
        <v>67</v>
      </c>
      <c r="BU48" s="1260" t="s">
        <v>137</v>
      </c>
      <c r="BV48" s="1260">
        <v>0</v>
      </c>
      <c r="BW48" s="1260" t="s">
        <v>186</v>
      </c>
      <c r="BX48" s="1231"/>
      <c r="BY48" s="1302"/>
      <c r="BZ48" s="1366"/>
      <c r="CA48" s="1366"/>
      <c r="CB48" s="1366"/>
      <c r="CC48" s="1366"/>
      <c r="CD48" s="1303"/>
      <c r="CE48" s="1303"/>
      <c r="CF48" s="1303"/>
      <c r="CG48" s="1303"/>
      <c r="CH48" s="1303"/>
      <c r="CI48" s="1303"/>
      <c r="CJ48" s="1303"/>
      <c r="CK48" s="1303"/>
      <c r="CL48" s="1303"/>
      <c r="CM48" s="1303"/>
      <c r="CN48" s="1303"/>
      <c r="CO48" s="1303"/>
      <c r="CP48" s="1303"/>
      <c r="CQ48" s="1303"/>
      <c r="CR48" s="1303"/>
      <c r="CS48" s="1370"/>
      <c r="CT48" s="1370"/>
      <c r="CU48" s="1365"/>
      <c r="CV48" s="1365"/>
      <c r="CW48" s="1365"/>
      <c r="CX48" s="1303"/>
      <c r="CY48" s="1303"/>
      <c r="CZ48" s="1303"/>
      <c r="DA48" s="1303"/>
      <c r="DB48" s="1303"/>
      <c r="DC48" s="1303"/>
      <c r="DD48" s="1303"/>
      <c r="DE48" s="1303"/>
      <c r="DF48" s="1303"/>
      <c r="DG48" s="1303"/>
      <c r="DH48" s="1303"/>
      <c r="DI48" s="1303"/>
      <c r="DJ48" s="1303"/>
      <c r="DK48" s="1304"/>
      <c r="DL48" s="1372"/>
      <c r="DM48" s="1372"/>
      <c r="DN48" s="1372"/>
      <c r="DO48" s="1373"/>
      <c r="DP48" s="1373"/>
      <c r="DQ48" s="1305"/>
    </row>
    <row r="49" spans="5:121" ht="22.5" customHeight="1" thickTop="1" thickBot="1" x14ac:dyDescent="0.45">
      <c r="E49" s="808"/>
      <c r="F49" s="810"/>
      <c r="G49" s="1238" t="s">
        <v>50</v>
      </c>
      <c r="H49" s="1256">
        <v>3</v>
      </c>
      <c r="I49" s="1256" t="s">
        <v>39</v>
      </c>
      <c r="J49" s="1261" t="s">
        <v>136</v>
      </c>
      <c r="K49" s="812"/>
      <c r="L49" s="1262" t="s">
        <v>143</v>
      </c>
      <c r="M49" s="531"/>
      <c r="N49" s="533"/>
      <c r="O49" s="535"/>
      <c r="P49" s="1231"/>
      <c r="Q49" s="815"/>
      <c r="R49" s="810"/>
      <c r="S49" s="1238" t="s">
        <v>50</v>
      </c>
      <c r="T49" s="1256">
        <v>4</v>
      </c>
      <c r="U49" s="1256" t="s">
        <v>39</v>
      </c>
      <c r="V49" s="1261" t="s">
        <v>189</v>
      </c>
      <c r="W49" s="812"/>
      <c r="X49" s="1262" t="s">
        <v>141</v>
      </c>
      <c r="Y49" s="531"/>
      <c r="Z49" s="533"/>
      <c r="AA49" s="535"/>
      <c r="AB49" s="1231"/>
      <c r="AC49" s="874">
        <v>22</v>
      </c>
      <c r="AD49" s="938" t="s">
        <v>145</v>
      </c>
      <c r="AE49" s="593">
        <v>10</v>
      </c>
      <c r="AF49" s="583" t="s">
        <v>47</v>
      </c>
      <c r="AG49" s="582">
        <v>14</v>
      </c>
      <c r="AH49" s="584">
        <v>9</v>
      </c>
      <c r="AI49" s="583" t="s">
        <v>47</v>
      </c>
      <c r="AJ49" s="603">
        <v>13</v>
      </c>
      <c r="AK49" s="582">
        <v>16</v>
      </c>
      <c r="AL49" s="583" t="s">
        <v>47</v>
      </c>
      <c r="AM49" s="582">
        <v>6</v>
      </c>
      <c r="AN49" s="584">
        <v>4</v>
      </c>
      <c r="AO49" s="583" t="s">
        <v>47</v>
      </c>
      <c r="AP49" s="603">
        <v>17</v>
      </c>
      <c r="AQ49" s="582">
        <v>15</v>
      </c>
      <c r="AR49" s="583" t="s">
        <v>47</v>
      </c>
      <c r="AS49" s="603">
        <v>7</v>
      </c>
      <c r="AT49" s="844"/>
      <c r="AU49" s="836"/>
      <c r="AV49" s="836"/>
      <c r="AW49" s="595">
        <v>8</v>
      </c>
      <c r="AX49" s="597" t="s">
        <v>47</v>
      </c>
      <c r="AY49" s="597">
        <v>9</v>
      </c>
      <c r="AZ49" s="816">
        <v>62</v>
      </c>
      <c r="BA49" s="818" t="s">
        <v>47</v>
      </c>
      <c r="BB49" s="819">
        <v>66</v>
      </c>
      <c r="BC49" s="821">
        <v>0.93939393939393945</v>
      </c>
      <c r="BD49" s="823">
        <v>8.0093939393939397</v>
      </c>
      <c r="BE49" s="578">
        <v>5</v>
      </c>
      <c r="BF49" s="1231"/>
      <c r="BG49" s="1246">
        <v>1</v>
      </c>
      <c r="BH49" s="1246">
        <v>1</v>
      </c>
      <c r="BI49" s="1246">
        <v>2</v>
      </c>
      <c r="BJ49" s="1246">
        <v>1</v>
      </c>
      <c r="BK49" s="1246">
        <v>2</v>
      </c>
      <c r="BL49" s="1246">
        <v>0</v>
      </c>
      <c r="BM49" s="1246">
        <v>1</v>
      </c>
      <c r="BN49" s="1246"/>
      <c r="BO49" s="1231"/>
      <c r="BP49" s="1260"/>
      <c r="BQ49" s="1260"/>
      <c r="BR49" s="1260"/>
      <c r="BS49" s="1260"/>
      <c r="BT49" s="1260"/>
      <c r="BU49" s="1260"/>
      <c r="BV49" s="1260"/>
      <c r="BW49" s="1260"/>
      <c r="BX49" s="1231"/>
      <c r="BY49" s="1302"/>
      <c r="BZ49" s="1306"/>
      <c r="CA49" s="1306"/>
      <c r="CB49" s="1306"/>
      <c r="CC49" s="1306"/>
      <c r="CD49" s="1368" t="s">
        <v>52</v>
      </c>
      <c r="CE49" s="1368"/>
      <c r="CF49" s="1307">
        <v>5</v>
      </c>
      <c r="CG49" s="1308" t="s">
        <v>53</v>
      </c>
      <c r="CH49" s="1367" t="s">
        <v>137</v>
      </c>
      <c r="CI49" s="1367"/>
      <c r="CJ49" s="1367"/>
      <c r="CK49" s="1367"/>
      <c r="CL49" s="1367"/>
      <c r="CM49" s="1367"/>
      <c r="CN49" s="1367"/>
      <c r="CO49" s="1367"/>
      <c r="CP49" s="1367"/>
      <c r="CQ49" s="1367"/>
      <c r="CR49" s="1367"/>
      <c r="CS49" s="1367"/>
      <c r="CT49" s="1367"/>
      <c r="CU49" s="1306"/>
      <c r="CV49" s="1306"/>
      <c r="CW49" s="1306"/>
      <c r="CX49" s="1306"/>
      <c r="CY49" s="1306"/>
      <c r="CZ49" s="1368" t="s">
        <v>52</v>
      </c>
      <c r="DA49" s="1368"/>
      <c r="DB49" s="1307">
        <v>12</v>
      </c>
      <c r="DC49" s="1308" t="s">
        <v>53</v>
      </c>
      <c r="DD49" s="1367" t="s">
        <v>186</v>
      </c>
      <c r="DE49" s="1367"/>
      <c r="DF49" s="1367"/>
      <c r="DG49" s="1367"/>
      <c r="DH49" s="1367"/>
      <c r="DI49" s="1367"/>
      <c r="DJ49" s="1367"/>
      <c r="DK49" s="1367"/>
      <c r="DL49" s="1367"/>
      <c r="DM49" s="1367"/>
      <c r="DN49" s="1367"/>
      <c r="DO49" s="1367"/>
      <c r="DP49" s="1367"/>
      <c r="DQ49" s="1305"/>
    </row>
    <row r="50" spans="5:121" ht="22.5" customHeight="1" thickTop="1" thickBot="1" x14ac:dyDescent="0.4">
      <c r="E50" s="807" t="s">
        <v>57</v>
      </c>
      <c r="F50" s="809">
        <v>0.38541666666666657</v>
      </c>
      <c r="G50" s="1259">
        <v>15</v>
      </c>
      <c r="H50" s="1236" t="s">
        <v>45</v>
      </c>
      <c r="I50" s="1329" t="s">
        <v>46</v>
      </c>
      <c r="J50" s="1337">
        <v>10</v>
      </c>
      <c r="K50" s="811" t="s">
        <v>47</v>
      </c>
      <c r="L50" s="1336">
        <v>15</v>
      </c>
      <c r="M50" s="530">
        <v>10</v>
      </c>
      <c r="N50" s="532" t="s">
        <v>47</v>
      </c>
      <c r="O50" s="534">
        <v>8</v>
      </c>
      <c r="P50" s="1231"/>
      <c r="Q50" s="815" t="s">
        <v>57</v>
      </c>
      <c r="R50" s="809">
        <v>0.38541666666666657</v>
      </c>
      <c r="S50" s="1259">
        <v>16</v>
      </c>
      <c r="T50" s="1236" t="s">
        <v>45</v>
      </c>
      <c r="U50" s="1333" t="s">
        <v>46</v>
      </c>
      <c r="V50" s="1338">
        <v>19</v>
      </c>
      <c r="W50" s="811" t="s">
        <v>47</v>
      </c>
      <c r="X50" s="1339">
        <v>27</v>
      </c>
      <c r="Y50" s="530">
        <v>1</v>
      </c>
      <c r="Z50" s="532" t="s">
        <v>47</v>
      </c>
      <c r="AA50" s="534">
        <v>24</v>
      </c>
      <c r="AB50" s="1231"/>
      <c r="AC50" s="874"/>
      <c r="AD50" s="938"/>
      <c r="AE50" s="593"/>
      <c r="AF50" s="583"/>
      <c r="AG50" s="582"/>
      <c r="AH50" s="584"/>
      <c r="AI50" s="583"/>
      <c r="AJ50" s="603"/>
      <c r="AK50" s="582"/>
      <c r="AL50" s="583"/>
      <c r="AM50" s="582"/>
      <c r="AN50" s="584"/>
      <c r="AO50" s="583"/>
      <c r="AP50" s="603"/>
      <c r="AQ50" s="582"/>
      <c r="AR50" s="583"/>
      <c r="AS50" s="603"/>
      <c r="AT50" s="844"/>
      <c r="AU50" s="836"/>
      <c r="AV50" s="836"/>
      <c r="AW50" s="596"/>
      <c r="AX50" s="598"/>
      <c r="AY50" s="598"/>
      <c r="AZ50" s="833"/>
      <c r="BA50" s="829"/>
      <c r="BB50" s="830"/>
      <c r="BC50" s="831"/>
      <c r="BD50" s="832"/>
      <c r="BE50" s="600"/>
      <c r="BF50" s="1231"/>
      <c r="BG50" s="1246"/>
      <c r="BH50" s="1246"/>
      <c r="BI50" s="1246"/>
      <c r="BJ50" s="1246"/>
      <c r="BK50" s="1246"/>
      <c r="BL50" s="1246"/>
      <c r="BM50" s="1246"/>
      <c r="BN50" s="1246"/>
      <c r="BO50" s="1231"/>
      <c r="BP50" s="1260"/>
      <c r="BQ50" s="1260"/>
      <c r="BR50" s="1260"/>
      <c r="BS50" s="1260"/>
      <c r="BT50" s="1260"/>
      <c r="BU50" s="1260"/>
      <c r="BV50" s="1260"/>
      <c r="BW50" s="1260"/>
      <c r="BX50" s="1231"/>
      <c r="BY50" s="1302"/>
      <c r="BZ50" s="1306"/>
      <c r="CA50" s="1306"/>
      <c r="CB50" s="1306"/>
      <c r="CC50" s="1306"/>
      <c r="CD50" s="1306"/>
      <c r="CE50" s="1306"/>
      <c r="CF50" s="1306"/>
      <c r="CG50" s="1306"/>
      <c r="CH50" s="1306"/>
      <c r="CI50" s="1306"/>
      <c r="CJ50" s="1306"/>
      <c r="CK50" s="1306"/>
      <c r="CL50" s="1306"/>
      <c r="CM50" s="1306"/>
      <c r="CN50" s="1306"/>
      <c r="CO50" s="1306"/>
      <c r="CP50" s="1306"/>
      <c r="CQ50" s="1306"/>
      <c r="CR50" s="1306"/>
      <c r="CS50" s="1306"/>
      <c r="CT50" s="1306"/>
      <c r="CU50" s="1306"/>
      <c r="CV50" s="1306"/>
      <c r="CW50" s="1306"/>
      <c r="CX50" s="1306"/>
      <c r="CY50" s="1306"/>
      <c r="CZ50" s="1306"/>
      <c r="DA50" s="1306"/>
      <c r="DB50" s="1306"/>
      <c r="DC50" s="1306"/>
      <c r="DD50" s="1306"/>
      <c r="DE50" s="1306"/>
      <c r="DF50" s="1306"/>
      <c r="DG50" s="1306"/>
      <c r="DH50" s="1306"/>
      <c r="DI50" s="1306"/>
      <c r="DJ50" s="1306"/>
      <c r="DK50" s="1309"/>
      <c r="DL50" s="1309"/>
      <c r="DM50" s="1309"/>
      <c r="DN50" s="1309"/>
      <c r="DO50" s="1309"/>
      <c r="DP50" s="1309"/>
      <c r="DQ50" s="1305"/>
    </row>
    <row r="51" spans="5:121" ht="22.5" customHeight="1" thickTop="1" thickBot="1" x14ac:dyDescent="0.45">
      <c r="E51" s="808"/>
      <c r="F51" s="810"/>
      <c r="G51" s="1238" t="s">
        <v>50</v>
      </c>
      <c r="H51" s="1256">
        <v>3</v>
      </c>
      <c r="I51" s="1330" t="s">
        <v>54</v>
      </c>
      <c r="J51" s="1261" t="s">
        <v>140</v>
      </c>
      <c r="K51" s="812"/>
      <c r="L51" s="1262" t="s">
        <v>139</v>
      </c>
      <c r="M51" s="531"/>
      <c r="N51" s="533"/>
      <c r="O51" s="535"/>
      <c r="P51" s="1231"/>
      <c r="Q51" s="815"/>
      <c r="R51" s="810"/>
      <c r="S51" s="1238" t="s">
        <v>50</v>
      </c>
      <c r="T51" s="1256">
        <v>4</v>
      </c>
      <c r="U51" s="1334" t="s">
        <v>66</v>
      </c>
      <c r="V51" s="1261" t="s">
        <v>144</v>
      </c>
      <c r="W51" s="812"/>
      <c r="X51" s="1262" t="s">
        <v>192</v>
      </c>
      <c r="Y51" s="531"/>
      <c r="Z51" s="533"/>
      <c r="AA51" s="535"/>
      <c r="AB51" s="1231"/>
      <c r="AC51" s="930">
        <v>27</v>
      </c>
      <c r="AD51" s="929" t="s">
        <v>192</v>
      </c>
      <c r="AE51" s="558">
        <v>9</v>
      </c>
      <c r="AF51" s="560" t="s">
        <v>47</v>
      </c>
      <c r="AG51" s="562">
        <v>16</v>
      </c>
      <c r="AH51" s="564">
        <v>7</v>
      </c>
      <c r="AI51" s="560" t="s">
        <v>47</v>
      </c>
      <c r="AJ51" s="566">
        <v>8</v>
      </c>
      <c r="AK51" s="562">
        <v>12</v>
      </c>
      <c r="AL51" s="560" t="s">
        <v>47</v>
      </c>
      <c r="AM51" s="562">
        <v>10</v>
      </c>
      <c r="AN51" s="564">
        <v>8</v>
      </c>
      <c r="AO51" s="560" t="s">
        <v>47</v>
      </c>
      <c r="AP51" s="566">
        <v>11</v>
      </c>
      <c r="AQ51" s="562">
        <v>24</v>
      </c>
      <c r="AR51" s="560" t="s">
        <v>47</v>
      </c>
      <c r="AS51" s="566">
        <v>1</v>
      </c>
      <c r="AT51" s="562">
        <v>9</v>
      </c>
      <c r="AU51" s="560" t="s">
        <v>47</v>
      </c>
      <c r="AV51" s="566">
        <v>8</v>
      </c>
      <c r="AW51" s="891"/>
      <c r="AX51" s="834"/>
      <c r="AY51" s="834"/>
      <c r="AZ51" s="817">
        <v>69</v>
      </c>
      <c r="BA51" s="1362" t="s">
        <v>47</v>
      </c>
      <c r="BB51" s="820">
        <v>54</v>
      </c>
      <c r="BC51" s="822">
        <v>1.2777777777777777</v>
      </c>
      <c r="BD51" s="824">
        <v>9.012777777777778</v>
      </c>
      <c r="BE51" s="601">
        <v>4</v>
      </c>
      <c r="BF51" s="1231"/>
      <c r="BG51" s="1246">
        <v>1</v>
      </c>
      <c r="BH51" s="1246">
        <v>1</v>
      </c>
      <c r="BI51" s="1246">
        <v>2</v>
      </c>
      <c r="BJ51" s="1246">
        <v>1</v>
      </c>
      <c r="BK51" s="1246">
        <v>2</v>
      </c>
      <c r="BL51" s="1246">
        <v>2</v>
      </c>
      <c r="BM51" s="1246">
        <v>0</v>
      </c>
      <c r="BN51" s="1246"/>
      <c r="BO51" s="1231"/>
      <c r="BP51" s="1260"/>
      <c r="BQ51" s="1260"/>
      <c r="BR51" s="1260"/>
      <c r="BS51" s="1260"/>
      <c r="BT51" s="1260"/>
      <c r="BU51" s="1260"/>
      <c r="BV51" s="1260"/>
      <c r="BW51" s="1260"/>
      <c r="BX51" s="1231"/>
      <c r="BY51" s="1302"/>
      <c r="BZ51" s="1322" t="s">
        <v>56</v>
      </c>
      <c r="CA51" s="1323">
        <v>5</v>
      </c>
      <c r="CB51" s="1310" t="s">
        <v>47</v>
      </c>
      <c r="CC51" s="1311">
        <v>1</v>
      </c>
      <c r="CD51" s="1311">
        <v>2</v>
      </c>
      <c r="CE51" s="1311">
        <v>3</v>
      </c>
      <c r="CF51" s="1311">
        <v>4</v>
      </c>
      <c r="CG51" s="1311">
        <v>5</v>
      </c>
      <c r="CH51" s="1311">
        <v>6</v>
      </c>
      <c r="CI51" s="1311">
        <v>7</v>
      </c>
      <c r="CJ51" s="1311">
        <v>8</v>
      </c>
      <c r="CK51" s="1311">
        <v>9</v>
      </c>
      <c r="CL51" s="1311">
        <v>10</v>
      </c>
      <c r="CM51" s="1311">
        <v>11</v>
      </c>
      <c r="CN51" s="1311">
        <v>12</v>
      </c>
      <c r="CO51" s="1311">
        <v>13</v>
      </c>
      <c r="CP51" s="1311">
        <v>14</v>
      </c>
      <c r="CQ51" s="1311">
        <v>15</v>
      </c>
      <c r="CR51" s="1311">
        <v>16</v>
      </c>
      <c r="CS51" s="1311">
        <v>17</v>
      </c>
      <c r="CT51" s="1311">
        <v>18</v>
      </c>
      <c r="CU51" s="1311">
        <v>19</v>
      </c>
      <c r="CV51" s="1311">
        <v>20</v>
      </c>
      <c r="CW51" s="1311">
        <v>21</v>
      </c>
      <c r="CX51" s="1311">
        <v>22</v>
      </c>
      <c r="CY51" s="1311">
        <v>23</v>
      </c>
      <c r="CZ51" s="1311">
        <v>24</v>
      </c>
      <c r="DA51" s="1311">
        <v>25</v>
      </c>
      <c r="DB51" s="1311">
        <v>26</v>
      </c>
      <c r="DC51" s="1311">
        <v>27</v>
      </c>
      <c r="DD51" s="1311">
        <v>28</v>
      </c>
      <c r="DE51" s="1311">
        <v>29</v>
      </c>
      <c r="DF51" s="1311">
        <v>30</v>
      </c>
      <c r="DG51" s="1311">
        <v>31</v>
      </c>
      <c r="DH51" s="1311">
        <v>32</v>
      </c>
      <c r="DI51" s="1311">
        <v>33</v>
      </c>
      <c r="DJ51" s="1311">
        <v>34</v>
      </c>
      <c r="DK51" s="1312">
        <v>35</v>
      </c>
      <c r="DL51" s="1312">
        <v>36</v>
      </c>
      <c r="DM51" s="1312">
        <v>37</v>
      </c>
      <c r="DN51" s="1312">
        <v>38</v>
      </c>
      <c r="DO51" s="1312">
        <v>39</v>
      </c>
      <c r="DP51" s="1312">
        <v>40</v>
      </c>
      <c r="DQ51" s="1305"/>
    </row>
    <row r="52" spans="5:121" ht="22.5" customHeight="1" thickTop="1" thickBot="1" x14ac:dyDescent="0.4">
      <c r="E52" s="807" t="s">
        <v>58</v>
      </c>
      <c r="F52" s="809">
        <v>0.39236111111111099</v>
      </c>
      <c r="G52" s="1259">
        <v>19</v>
      </c>
      <c r="H52" s="1236" t="s">
        <v>45</v>
      </c>
      <c r="I52" s="1331" t="s">
        <v>46</v>
      </c>
      <c r="J52" s="1340">
        <v>20</v>
      </c>
      <c r="K52" s="811" t="s">
        <v>47</v>
      </c>
      <c r="L52" s="1341">
        <v>29</v>
      </c>
      <c r="M52" s="530">
        <v>15</v>
      </c>
      <c r="N52" s="532" t="s">
        <v>47</v>
      </c>
      <c r="O52" s="534">
        <v>8</v>
      </c>
      <c r="P52" s="1231"/>
      <c r="Q52" s="815" t="s">
        <v>58</v>
      </c>
      <c r="R52" s="809">
        <v>0.39236111111111099</v>
      </c>
      <c r="S52" s="1259">
        <v>20</v>
      </c>
      <c r="T52" s="1236" t="s">
        <v>45</v>
      </c>
      <c r="U52" s="1331" t="s">
        <v>46</v>
      </c>
      <c r="V52" s="1340">
        <v>4</v>
      </c>
      <c r="W52" s="811" t="s">
        <v>47</v>
      </c>
      <c r="X52" s="1341">
        <v>13</v>
      </c>
      <c r="Y52" s="530">
        <v>5</v>
      </c>
      <c r="Z52" s="532" t="s">
        <v>47</v>
      </c>
      <c r="AA52" s="534">
        <v>15</v>
      </c>
      <c r="AB52" s="1231"/>
      <c r="AC52" s="931"/>
      <c r="AD52" s="889"/>
      <c r="AE52" s="559"/>
      <c r="AF52" s="561"/>
      <c r="AG52" s="563"/>
      <c r="AH52" s="565"/>
      <c r="AI52" s="561"/>
      <c r="AJ52" s="567"/>
      <c r="AK52" s="563"/>
      <c r="AL52" s="561"/>
      <c r="AM52" s="563"/>
      <c r="AN52" s="565"/>
      <c r="AO52" s="561"/>
      <c r="AP52" s="567"/>
      <c r="AQ52" s="563"/>
      <c r="AR52" s="561"/>
      <c r="AS52" s="567"/>
      <c r="AT52" s="563"/>
      <c r="AU52" s="561"/>
      <c r="AV52" s="567"/>
      <c r="AW52" s="892"/>
      <c r="AX52" s="893"/>
      <c r="AY52" s="893"/>
      <c r="AZ52" s="918"/>
      <c r="BA52" s="919"/>
      <c r="BB52" s="920"/>
      <c r="BC52" s="894"/>
      <c r="BD52" s="853"/>
      <c r="BE52" s="579"/>
      <c r="BF52" s="1231"/>
      <c r="BG52" s="1246"/>
      <c r="BH52" s="1246"/>
      <c r="BI52" s="1246"/>
      <c r="BJ52" s="1246"/>
      <c r="BK52" s="1246"/>
      <c r="BL52" s="1246"/>
      <c r="BM52" s="1246"/>
      <c r="BN52" s="1246"/>
      <c r="BO52" s="1231"/>
      <c r="BP52" s="1260"/>
      <c r="BQ52" s="1260"/>
      <c r="BR52" s="1260"/>
      <c r="BS52" s="1260"/>
      <c r="BT52" s="1260"/>
      <c r="BU52" s="1260"/>
      <c r="BV52" s="1260"/>
      <c r="BW52" s="1260"/>
      <c r="BX52" s="1231"/>
      <c r="BY52" s="1302"/>
      <c r="BZ52" s="1313"/>
      <c r="CA52" s="1314"/>
      <c r="CB52" s="1315"/>
      <c r="CC52" s="1316"/>
      <c r="CD52" s="1316"/>
      <c r="CE52" s="1316"/>
      <c r="CF52" s="1316"/>
      <c r="CG52" s="1316"/>
      <c r="CH52" s="1316"/>
      <c r="CI52" s="1316"/>
      <c r="CJ52" s="1316"/>
      <c r="CK52" s="1316"/>
      <c r="CL52" s="1316"/>
      <c r="CM52" s="1316"/>
      <c r="CN52" s="1316"/>
      <c r="CO52" s="1316"/>
      <c r="CP52" s="1316"/>
      <c r="CQ52" s="1316"/>
      <c r="CR52" s="1316"/>
      <c r="CS52" s="1316"/>
      <c r="CT52" s="1316"/>
      <c r="CU52" s="1316"/>
      <c r="CV52" s="1316"/>
      <c r="CW52" s="1316"/>
      <c r="CX52" s="1316"/>
      <c r="CY52" s="1316"/>
      <c r="CZ52" s="1316"/>
      <c r="DA52" s="1316"/>
      <c r="DB52" s="1316"/>
      <c r="DC52" s="1316"/>
      <c r="DD52" s="1316"/>
      <c r="DE52" s="1316"/>
      <c r="DF52" s="1316"/>
      <c r="DG52" s="1316"/>
      <c r="DH52" s="1316"/>
      <c r="DI52" s="1316"/>
      <c r="DJ52" s="1316"/>
      <c r="DK52" s="1317"/>
      <c r="DL52" s="1317"/>
      <c r="DM52" s="1317"/>
      <c r="DN52" s="1317"/>
      <c r="DO52" s="1317"/>
      <c r="DP52" s="1317"/>
      <c r="DQ52" s="1305"/>
    </row>
    <row r="53" spans="5:121" ht="22.5" customHeight="1" thickTop="1" thickBot="1" x14ac:dyDescent="0.45">
      <c r="E53" s="808"/>
      <c r="F53" s="810"/>
      <c r="G53" s="1238" t="s">
        <v>50</v>
      </c>
      <c r="H53" s="1256">
        <v>3</v>
      </c>
      <c r="I53" s="1332" t="s">
        <v>67</v>
      </c>
      <c r="J53" s="1261" t="s">
        <v>191</v>
      </c>
      <c r="K53" s="812"/>
      <c r="L53" s="1262" t="s">
        <v>168</v>
      </c>
      <c r="M53" s="531"/>
      <c r="N53" s="533"/>
      <c r="O53" s="535"/>
      <c r="P53" s="1231"/>
      <c r="Q53" s="815"/>
      <c r="R53" s="810"/>
      <c r="S53" s="1238" t="s">
        <v>50</v>
      </c>
      <c r="T53" s="1256">
        <v>4</v>
      </c>
      <c r="U53" s="1332" t="s">
        <v>67</v>
      </c>
      <c r="V53" s="1261" t="s">
        <v>135</v>
      </c>
      <c r="W53" s="812"/>
      <c r="X53" s="1262" t="s">
        <v>193</v>
      </c>
      <c r="Y53" s="531"/>
      <c r="Z53" s="533"/>
      <c r="AA53" s="535"/>
      <c r="AB53" s="1231"/>
      <c r="AC53" s="1231"/>
      <c r="AD53" s="1231"/>
      <c r="AE53" s="1231"/>
      <c r="AF53" s="1231"/>
      <c r="AG53" s="1231"/>
      <c r="AH53" s="1231"/>
      <c r="AI53" s="1231"/>
      <c r="AJ53" s="1231"/>
      <c r="AK53" s="1231"/>
      <c r="AL53" s="1231"/>
      <c r="AM53" s="1231"/>
      <c r="AN53" s="1231"/>
      <c r="AO53" s="1231"/>
      <c r="AP53" s="1231"/>
      <c r="AQ53" s="1231"/>
      <c r="AR53" s="1231"/>
      <c r="AS53" s="1231"/>
      <c r="AT53" s="1231"/>
      <c r="AU53" s="1231"/>
      <c r="AV53" s="1231"/>
      <c r="AW53" s="1231"/>
      <c r="AX53" s="1231"/>
      <c r="AY53" s="1231"/>
      <c r="AZ53" s="1231"/>
      <c r="BA53" s="1231"/>
      <c r="BB53" s="1231"/>
      <c r="BC53" s="1231"/>
      <c r="BD53" s="1231"/>
      <c r="BE53" s="1231"/>
      <c r="BF53" s="1231"/>
      <c r="BG53" s="1231"/>
      <c r="BH53" s="1231"/>
      <c r="BI53" s="1231"/>
      <c r="BJ53" s="1231"/>
      <c r="BK53" s="1231"/>
      <c r="BL53" s="1231"/>
      <c r="BM53" s="1246"/>
      <c r="BN53" s="1246"/>
      <c r="BO53" s="1231"/>
      <c r="BP53" s="1260"/>
      <c r="BQ53" s="1260"/>
      <c r="BR53" s="1260"/>
      <c r="BS53" s="1260"/>
      <c r="BT53" s="1260"/>
      <c r="BU53" s="1260"/>
      <c r="BV53" s="1260"/>
      <c r="BW53" s="1260"/>
      <c r="BX53" s="1231"/>
      <c r="BY53" s="1302"/>
      <c r="BZ53" s="1324" t="s">
        <v>56</v>
      </c>
      <c r="CA53" s="1325">
        <v>12</v>
      </c>
      <c r="CB53" s="1318" t="s">
        <v>47</v>
      </c>
      <c r="CC53" s="1311">
        <v>1</v>
      </c>
      <c r="CD53" s="1311">
        <v>2</v>
      </c>
      <c r="CE53" s="1311">
        <v>3</v>
      </c>
      <c r="CF53" s="1311">
        <v>4</v>
      </c>
      <c r="CG53" s="1311">
        <v>5</v>
      </c>
      <c r="CH53" s="1311">
        <v>6</v>
      </c>
      <c r="CI53" s="1311">
        <v>7</v>
      </c>
      <c r="CJ53" s="1311">
        <v>8</v>
      </c>
      <c r="CK53" s="1311">
        <v>9</v>
      </c>
      <c r="CL53" s="1311">
        <v>10</v>
      </c>
      <c r="CM53" s="1311">
        <v>11</v>
      </c>
      <c r="CN53" s="1311">
        <v>12</v>
      </c>
      <c r="CO53" s="1311">
        <v>13</v>
      </c>
      <c r="CP53" s="1311">
        <v>14</v>
      </c>
      <c r="CQ53" s="1311">
        <v>15</v>
      </c>
      <c r="CR53" s="1311">
        <v>16</v>
      </c>
      <c r="CS53" s="1311">
        <v>17</v>
      </c>
      <c r="CT53" s="1311">
        <v>18</v>
      </c>
      <c r="CU53" s="1311">
        <v>19</v>
      </c>
      <c r="CV53" s="1311">
        <v>20</v>
      </c>
      <c r="CW53" s="1311">
        <v>21</v>
      </c>
      <c r="CX53" s="1311">
        <v>22</v>
      </c>
      <c r="CY53" s="1311">
        <v>23</v>
      </c>
      <c r="CZ53" s="1311">
        <v>24</v>
      </c>
      <c r="DA53" s="1311">
        <v>25</v>
      </c>
      <c r="DB53" s="1311">
        <v>26</v>
      </c>
      <c r="DC53" s="1311">
        <v>27</v>
      </c>
      <c r="DD53" s="1311">
        <v>28</v>
      </c>
      <c r="DE53" s="1311">
        <v>29</v>
      </c>
      <c r="DF53" s="1311">
        <v>30</v>
      </c>
      <c r="DG53" s="1311">
        <v>31</v>
      </c>
      <c r="DH53" s="1311">
        <v>32</v>
      </c>
      <c r="DI53" s="1311">
        <v>33</v>
      </c>
      <c r="DJ53" s="1311">
        <v>34</v>
      </c>
      <c r="DK53" s="1312">
        <v>35</v>
      </c>
      <c r="DL53" s="1312">
        <v>36</v>
      </c>
      <c r="DM53" s="1312">
        <v>37</v>
      </c>
      <c r="DN53" s="1312">
        <v>38</v>
      </c>
      <c r="DO53" s="1312">
        <v>39</v>
      </c>
      <c r="DP53" s="1312">
        <v>40</v>
      </c>
      <c r="DQ53" s="1305"/>
    </row>
    <row r="54" spans="5:121" ht="22.5" customHeight="1" thickTop="1" thickBot="1" x14ac:dyDescent="0.4">
      <c r="E54" s="807" t="s">
        <v>59</v>
      </c>
      <c r="F54" s="809">
        <v>0.39930555555555541</v>
      </c>
      <c r="G54" s="1259">
        <v>23</v>
      </c>
      <c r="H54" s="1236" t="s">
        <v>45</v>
      </c>
      <c r="I54" s="1237" t="s">
        <v>46</v>
      </c>
      <c r="J54" s="1257">
        <v>9</v>
      </c>
      <c r="K54" s="811" t="s">
        <v>47</v>
      </c>
      <c r="L54" s="1258">
        <v>25</v>
      </c>
      <c r="M54" s="530">
        <v>11</v>
      </c>
      <c r="N54" s="532" t="s">
        <v>47</v>
      </c>
      <c r="O54" s="534">
        <v>12</v>
      </c>
      <c r="P54" s="1231"/>
      <c r="Q54" s="815" t="s">
        <v>59</v>
      </c>
      <c r="R54" s="809">
        <v>0.39930555555555541</v>
      </c>
      <c r="S54" s="1259">
        <v>24</v>
      </c>
      <c r="T54" s="1236" t="s">
        <v>45</v>
      </c>
      <c r="U54" s="1237" t="s">
        <v>46</v>
      </c>
      <c r="V54" s="1257">
        <v>1</v>
      </c>
      <c r="W54" s="811" t="s">
        <v>47</v>
      </c>
      <c r="X54" s="1258">
        <v>7</v>
      </c>
      <c r="Y54" s="530">
        <v>12</v>
      </c>
      <c r="Z54" s="532" t="s">
        <v>47</v>
      </c>
      <c r="AA54" s="534">
        <v>6</v>
      </c>
      <c r="AB54" s="1231"/>
      <c r="AC54" s="932" t="s">
        <v>67</v>
      </c>
      <c r="AD54" s="933"/>
      <c r="AE54" s="939">
        <v>4</v>
      </c>
      <c r="AF54" s="855"/>
      <c r="AG54" s="856"/>
      <c r="AH54" s="854">
        <v>5</v>
      </c>
      <c r="AI54" s="855"/>
      <c r="AJ54" s="856"/>
      <c r="AK54" s="854">
        <v>12</v>
      </c>
      <c r="AL54" s="855"/>
      <c r="AM54" s="855"/>
      <c r="AN54" s="854">
        <v>13</v>
      </c>
      <c r="AO54" s="855"/>
      <c r="AP54" s="856"/>
      <c r="AQ54" s="855">
        <v>20</v>
      </c>
      <c r="AR54" s="855"/>
      <c r="AS54" s="855"/>
      <c r="AT54" s="854">
        <v>21</v>
      </c>
      <c r="AU54" s="855"/>
      <c r="AV54" s="855"/>
      <c r="AW54" s="854">
        <v>29</v>
      </c>
      <c r="AX54" s="855"/>
      <c r="AY54" s="855"/>
      <c r="AZ54" s="863" t="s">
        <v>40</v>
      </c>
      <c r="BA54" s="864"/>
      <c r="BB54" s="865"/>
      <c r="BC54" s="871" t="s">
        <v>41</v>
      </c>
      <c r="BD54" s="845" t="s">
        <v>42</v>
      </c>
      <c r="BE54" s="848" t="s">
        <v>43</v>
      </c>
      <c r="BF54" s="1231"/>
      <c r="BG54" s="1231"/>
      <c r="BH54" s="1231"/>
      <c r="BI54" s="1231"/>
      <c r="BJ54" s="1231"/>
      <c r="BK54" s="1231"/>
      <c r="BL54" s="1231"/>
      <c r="BM54" s="1231"/>
      <c r="BN54" s="1231"/>
      <c r="BO54" s="1231"/>
      <c r="BP54" s="1260"/>
      <c r="BQ54" s="1260"/>
      <c r="BR54" s="1260"/>
      <c r="BS54" s="1260"/>
      <c r="BT54" s="1260"/>
      <c r="BU54" s="1260"/>
      <c r="BV54" s="1260"/>
      <c r="BW54" s="1260"/>
      <c r="BX54" s="1231"/>
      <c r="BY54" s="1319"/>
      <c r="BZ54" s="1320"/>
      <c r="CA54" s="1320"/>
      <c r="CB54" s="1320"/>
      <c r="CC54" s="1320"/>
      <c r="CD54" s="1320"/>
      <c r="CE54" s="1320"/>
      <c r="CF54" s="1320"/>
      <c r="CG54" s="1320"/>
      <c r="CH54" s="1320"/>
      <c r="CI54" s="1320"/>
      <c r="CJ54" s="1320"/>
      <c r="CK54" s="1320"/>
      <c r="CL54" s="1320"/>
      <c r="CM54" s="1320"/>
      <c r="CN54" s="1320"/>
      <c r="CO54" s="1320"/>
      <c r="CP54" s="1320"/>
      <c r="CQ54" s="1320"/>
      <c r="CR54" s="1320"/>
      <c r="CS54" s="1320"/>
      <c r="CT54" s="1320"/>
      <c r="CU54" s="1320"/>
      <c r="CV54" s="1320"/>
      <c r="CW54" s="1320"/>
      <c r="CX54" s="1320"/>
      <c r="CY54" s="1320"/>
      <c r="CZ54" s="1320"/>
      <c r="DA54" s="1320"/>
      <c r="DB54" s="1320"/>
      <c r="DC54" s="1320"/>
      <c r="DD54" s="1320"/>
      <c r="DE54" s="1320"/>
      <c r="DF54" s="1320"/>
      <c r="DG54" s="1320"/>
      <c r="DH54" s="1320"/>
      <c r="DI54" s="1320"/>
      <c r="DJ54" s="1320"/>
      <c r="DK54" s="1320"/>
      <c r="DL54" s="1320"/>
      <c r="DM54" s="1320"/>
      <c r="DN54" s="1320"/>
      <c r="DO54" s="1320"/>
      <c r="DP54" s="1320"/>
      <c r="DQ54" s="1321"/>
    </row>
    <row r="55" spans="5:121" ht="22.5" customHeight="1" thickTop="1" thickBot="1" x14ac:dyDescent="0.45">
      <c r="E55" s="808"/>
      <c r="F55" s="810"/>
      <c r="G55" s="1238" t="s">
        <v>50</v>
      </c>
      <c r="H55" s="1256">
        <v>3</v>
      </c>
      <c r="I55" s="1256" t="s">
        <v>39</v>
      </c>
      <c r="J55" s="1261" t="s">
        <v>141</v>
      </c>
      <c r="K55" s="812"/>
      <c r="L55" s="1262" t="s">
        <v>190</v>
      </c>
      <c r="M55" s="531"/>
      <c r="N55" s="533"/>
      <c r="O55" s="535"/>
      <c r="P55" s="1231"/>
      <c r="Q55" s="815"/>
      <c r="R55" s="810"/>
      <c r="S55" s="1238" t="s">
        <v>50</v>
      </c>
      <c r="T55" s="1256">
        <v>4</v>
      </c>
      <c r="U55" s="1256" t="s">
        <v>39</v>
      </c>
      <c r="V55" s="1261" t="s">
        <v>136</v>
      </c>
      <c r="W55" s="812"/>
      <c r="X55" s="1262" t="s">
        <v>189</v>
      </c>
      <c r="Y55" s="531"/>
      <c r="Z55" s="533"/>
      <c r="AA55" s="535"/>
      <c r="AB55" s="1231"/>
      <c r="AC55" s="934"/>
      <c r="AD55" s="935"/>
      <c r="AE55" s="885" t="s">
        <v>135</v>
      </c>
      <c r="AF55" s="1361"/>
      <c r="AG55" s="858"/>
      <c r="AH55" s="857" t="s">
        <v>137</v>
      </c>
      <c r="AI55" s="1361"/>
      <c r="AJ55" s="858"/>
      <c r="AK55" s="857" t="s">
        <v>186</v>
      </c>
      <c r="AL55" s="1361"/>
      <c r="AM55" s="858"/>
      <c r="AN55" s="857" t="s">
        <v>193</v>
      </c>
      <c r="AO55" s="1361"/>
      <c r="AP55" s="858"/>
      <c r="AQ55" s="857" t="s">
        <v>191</v>
      </c>
      <c r="AR55" s="1361"/>
      <c r="AS55" s="858"/>
      <c r="AT55" s="857" t="s">
        <v>155</v>
      </c>
      <c r="AU55" s="1361"/>
      <c r="AV55" s="1361"/>
      <c r="AW55" s="857" t="s">
        <v>168</v>
      </c>
      <c r="AX55" s="1361"/>
      <c r="AY55" s="1361"/>
      <c r="AZ55" s="866"/>
      <c r="BA55" s="1376"/>
      <c r="BB55" s="867"/>
      <c r="BC55" s="872"/>
      <c r="BD55" s="846"/>
      <c r="BE55" s="849"/>
      <c r="BF55" s="1231"/>
      <c r="BG55" s="1231"/>
      <c r="BH55" s="1231"/>
      <c r="BI55" s="1231"/>
      <c r="BJ55" s="1231"/>
      <c r="BK55" s="1231"/>
      <c r="BL55" s="1231"/>
      <c r="BM55" s="1231"/>
      <c r="BN55" s="1231"/>
      <c r="BO55" s="1231"/>
      <c r="BP55" s="1260"/>
      <c r="BQ55" s="1260"/>
      <c r="BR55" s="1260"/>
      <c r="BS55" s="1260"/>
      <c r="BT55" s="1260"/>
      <c r="BU55" s="1260"/>
      <c r="BV55" s="1260"/>
      <c r="BW55" s="1260"/>
      <c r="BX55" s="1231"/>
      <c r="BY55" s="784">
        <v>0.40624999999999983</v>
      </c>
      <c r="BZ55" s="785"/>
      <c r="CA55" s="785"/>
      <c r="CB55" s="1299"/>
      <c r="CC55" s="1299"/>
      <c r="CD55" s="1299"/>
      <c r="CE55" s="1369" t="s">
        <v>46</v>
      </c>
      <c r="CF55" s="1369"/>
      <c r="CG55" s="1369"/>
      <c r="CH55" s="1369"/>
      <c r="CI55" s="1369"/>
      <c r="CJ55" s="1300" t="s">
        <v>54</v>
      </c>
      <c r="CK55" s="1299"/>
      <c r="CL55" s="1299"/>
      <c r="CM55" s="1299"/>
      <c r="CN55" s="1299"/>
      <c r="CO55" s="1299"/>
      <c r="CP55" s="1299"/>
      <c r="CQ55" s="1299"/>
      <c r="CR55" s="1299"/>
      <c r="CS55" s="1299"/>
      <c r="CT55" s="1299"/>
      <c r="CU55" s="1299"/>
      <c r="CV55" s="1299"/>
      <c r="CW55" s="1299"/>
      <c r="CX55" s="1299"/>
      <c r="CY55" s="1299"/>
      <c r="CZ55" s="1299"/>
      <c r="DA55" s="1299"/>
      <c r="DB55" s="1299"/>
      <c r="DC55" s="1299"/>
      <c r="DD55" s="1299"/>
      <c r="DE55" s="1299"/>
      <c r="DF55" s="1299"/>
      <c r="DG55" s="1299"/>
      <c r="DH55" s="1299"/>
      <c r="DI55" s="1299"/>
      <c r="DJ55" s="1299"/>
      <c r="DK55" s="1299"/>
      <c r="DL55" s="1299"/>
      <c r="DM55" s="1299"/>
      <c r="DN55" s="1299"/>
      <c r="DO55" s="1299"/>
      <c r="DP55" s="1299"/>
      <c r="DQ55" s="1301"/>
    </row>
    <row r="56" spans="5:121" ht="22.5" customHeight="1" thickTop="1" thickBot="1" x14ac:dyDescent="0.4">
      <c r="E56" s="807" t="s">
        <v>60</v>
      </c>
      <c r="F56" s="809">
        <v>0.40624999999999983</v>
      </c>
      <c r="G56" s="1259">
        <v>27</v>
      </c>
      <c r="H56" s="1236" t="s">
        <v>45</v>
      </c>
      <c r="I56" s="1329" t="s">
        <v>46</v>
      </c>
      <c r="J56" s="1337">
        <v>8</v>
      </c>
      <c r="K56" s="811" t="s">
        <v>47</v>
      </c>
      <c r="L56" s="1336">
        <v>10</v>
      </c>
      <c r="M56" s="530">
        <v>16</v>
      </c>
      <c r="N56" s="532" t="s">
        <v>47</v>
      </c>
      <c r="O56" s="534">
        <v>5</v>
      </c>
      <c r="P56" s="1231"/>
      <c r="Q56" s="815" t="s">
        <v>60</v>
      </c>
      <c r="R56" s="809">
        <v>0.40624999999999983</v>
      </c>
      <c r="S56" s="1259">
        <v>28</v>
      </c>
      <c r="T56" s="1236" t="s">
        <v>45</v>
      </c>
      <c r="U56" s="1333" t="s">
        <v>46</v>
      </c>
      <c r="V56" s="1338">
        <v>14</v>
      </c>
      <c r="W56" s="811" t="s">
        <v>47</v>
      </c>
      <c r="X56" s="1339">
        <v>22</v>
      </c>
      <c r="Y56" s="530">
        <v>17</v>
      </c>
      <c r="Z56" s="532" t="s">
        <v>47</v>
      </c>
      <c r="AA56" s="534">
        <v>4</v>
      </c>
      <c r="AB56" s="1231"/>
      <c r="AC56" s="936"/>
      <c r="AD56" s="937"/>
      <c r="AE56" s="886"/>
      <c r="AF56" s="860"/>
      <c r="AG56" s="861"/>
      <c r="AH56" s="859"/>
      <c r="AI56" s="860"/>
      <c r="AJ56" s="861"/>
      <c r="AK56" s="859"/>
      <c r="AL56" s="860"/>
      <c r="AM56" s="861"/>
      <c r="AN56" s="859"/>
      <c r="AO56" s="860"/>
      <c r="AP56" s="861"/>
      <c r="AQ56" s="859"/>
      <c r="AR56" s="860"/>
      <c r="AS56" s="861"/>
      <c r="AT56" s="859"/>
      <c r="AU56" s="860"/>
      <c r="AV56" s="860"/>
      <c r="AW56" s="859"/>
      <c r="AX56" s="860"/>
      <c r="AY56" s="860"/>
      <c r="AZ56" s="868"/>
      <c r="BA56" s="869"/>
      <c r="BB56" s="870"/>
      <c r="BC56" s="873"/>
      <c r="BD56" s="847"/>
      <c r="BE56" s="850"/>
      <c r="BF56" s="1231"/>
      <c r="BG56" s="1231"/>
      <c r="BH56" s="1231"/>
      <c r="BI56" s="1231"/>
      <c r="BJ56" s="1231"/>
      <c r="BK56" s="1231"/>
      <c r="BL56" s="1231"/>
      <c r="BM56" s="1231"/>
      <c r="BN56" s="1231"/>
      <c r="BO56" s="1231"/>
      <c r="BP56" s="1260" t="s">
        <v>60</v>
      </c>
      <c r="BQ56" s="1260">
        <v>0.40624999999999983</v>
      </c>
      <c r="BR56" s="1260">
        <v>25</v>
      </c>
      <c r="BS56" s="1260" t="s">
        <v>45</v>
      </c>
      <c r="BT56" s="1260" t="s">
        <v>46</v>
      </c>
      <c r="BU56" s="1260">
        <v>2</v>
      </c>
      <c r="BV56" s="1260" t="s">
        <v>47</v>
      </c>
      <c r="BW56" s="1260">
        <v>23</v>
      </c>
      <c r="BX56" s="1231"/>
      <c r="BY56" s="1302"/>
      <c r="BZ56" s="1366" t="s">
        <v>60</v>
      </c>
      <c r="CA56" s="1366"/>
      <c r="CB56" s="1366"/>
      <c r="CC56" s="1366"/>
      <c r="CD56" s="1303"/>
      <c r="CE56" s="1303"/>
      <c r="CF56" s="1303"/>
      <c r="CG56" s="1303"/>
      <c r="CH56" s="1303"/>
      <c r="CI56" s="1303"/>
      <c r="CJ56" s="1303"/>
      <c r="CK56" s="1303"/>
      <c r="CL56" s="1303"/>
      <c r="CM56" s="1303"/>
      <c r="CN56" s="1303"/>
      <c r="CO56" s="1303"/>
      <c r="CP56" s="1303"/>
      <c r="CQ56" s="1303"/>
      <c r="CR56" s="1303"/>
      <c r="CS56" s="1370">
        <v>25</v>
      </c>
      <c r="CT56" s="1370"/>
      <c r="CU56" s="1365" t="s">
        <v>48</v>
      </c>
      <c r="CV56" s="1365"/>
      <c r="CW56" s="1365"/>
      <c r="CX56" s="1303"/>
      <c r="CY56" s="1303"/>
      <c r="CZ56" s="1303"/>
      <c r="DA56" s="1303"/>
      <c r="DB56" s="1303"/>
      <c r="DC56" s="1303"/>
      <c r="DD56" s="1303"/>
      <c r="DE56" s="1303"/>
      <c r="DF56" s="1303"/>
      <c r="DG56" s="1303"/>
      <c r="DH56" s="1303"/>
      <c r="DI56" s="1303"/>
      <c r="DJ56" s="1303"/>
      <c r="DK56" s="1304"/>
      <c r="DL56" s="1372" t="s">
        <v>49</v>
      </c>
      <c r="DM56" s="1372"/>
      <c r="DN56" s="1372"/>
      <c r="DO56" s="1373">
        <v>1</v>
      </c>
      <c r="DP56" s="1373"/>
      <c r="DQ56" s="1305"/>
    </row>
    <row r="57" spans="5:121" ht="22.5" customHeight="1" thickTop="1" thickBot="1" x14ac:dyDescent="0.45">
      <c r="E57" s="808"/>
      <c r="F57" s="810"/>
      <c r="G57" s="1238" t="s">
        <v>50</v>
      </c>
      <c r="H57" s="1256">
        <v>3</v>
      </c>
      <c r="I57" s="1330" t="s">
        <v>54</v>
      </c>
      <c r="J57" s="1261" t="s">
        <v>197</v>
      </c>
      <c r="K57" s="812"/>
      <c r="L57" s="1262" t="s">
        <v>140</v>
      </c>
      <c r="M57" s="531"/>
      <c r="N57" s="533"/>
      <c r="O57" s="535"/>
      <c r="P57" s="1231"/>
      <c r="Q57" s="815"/>
      <c r="R57" s="810"/>
      <c r="S57" s="1238" t="s">
        <v>50</v>
      </c>
      <c r="T57" s="1256">
        <v>4</v>
      </c>
      <c r="U57" s="1334" t="s">
        <v>66</v>
      </c>
      <c r="V57" s="1261" t="s">
        <v>142</v>
      </c>
      <c r="W57" s="812"/>
      <c r="X57" s="1262" t="s">
        <v>145</v>
      </c>
      <c r="Y57" s="531"/>
      <c r="Z57" s="533"/>
      <c r="AA57" s="535"/>
      <c r="AB57" s="1231"/>
      <c r="AC57" s="838">
        <v>4</v>
      </c>
      <c r="AD57" s="839" t="s">
        <v>135</v>
      </c>
      <c r="AE57" s="840"/>
      <c r="AF57" s="841"/>
      <c r="AG57" s="842"/>
      <c r="AH57" s="606">
        <v>12</v>
      </c>
      <c r="AI57" s="608" t="s">
        <v>47</v>
      </c>
      <c r="AJ57" s="662">
        <v>10</v>
      </c>
      <c r="AK57" s="606">
        <v>16</v>
      </c>
      <c r="AL57" s="608" t="s">
        <v>47</v>
      </c>
      <c r="AM57" s="662">
        <v>9</v>
      </c>
      <c r="AN57" s="606">
        <v>5</v>
      </c>
      <c r="AO57" s="608" t="s">
        <v>47</v>
      </c>
      <c r="AP57" s="662">
        <v>15</v>
      </c>
      <c r="AQ57" s="606">
        <v>5</v>
      </c>
      <c r="AR57" s="608" t="s">
        <v>47</v>
      </c>
      <c r="AS57" s="662">
        <v>15</v>
      </c>
      <c r="AT57" s="606">
        <v>11</v>
      </c>
      <c r="AU57" s="608" t="s">
        <v>47</v>
      </c>
      <c r="AV57" s="608">
        <v>12</v>
      </c>
      <c r="AW57" s="606">
        <v>13</v>
      </c>
      <c r="AX57" s="608" t="s">
        <v>47</v>
      </c>
      <c r="AY57" s="608">
        <v>14</v>
      </c>
      <c r="AZ57" s="862">
        <v>62</v>
      </c>
      <c r="BA57" s="851" t="s">
        <v>47</v>
      </c>
      <c r="BB57" s="852">
        <v>75</v>
      </c>
      <c r="BC57" s="821">
        <v>0.82666666666666666</v>
      </c>
      <c r="BD57" s="823">
        <v>8.0082666666666675</v>
      </c>
      <c r="BE57" s="612">
        <v>4</v>
      </c>
      <c r="BF57" s="1231"/>
      <c r="BG57" s="1246">
        <v>0</v>
      </c>
      <c r="BH57" s="1246">
        <v>2</v>
      </c>
      <c r="BI57" s="1246">
        <v>2</v>
      </c>
      <c r="BJ57" s="1246">
        <v>1</v>
      </c>
      <c r="BK57" s="1246">
        <v>1</v>
      </c>
      <c r="BL57" s="1246">
        <v>1</v>
      </c>
      <c r="BM57" s="1246">
        <v>1</v>
      </c>
      <c r="BN57" s="1246"/>
      <c r="BO57" s="1231"/>
      <c r="BP57" s="1260">
        <v>0</v>
      </c>
      <c r="BQ57" s="1260">
        <v>0</v>
      </c>
      <c r="BR57" s="1260" t="s">
        <v>50</v>
      </c>
      <c r="BS57" s="1260">
        <v>1</v>
      </c>
      <c r="BT57" s="1260" t="s">
        <v>54</v>
      </c>
      <c r="BU57" s="1260" t="s">
        <v>188</v>
      </c>
      <c r="BV57" s="1260">
        <v>0</v>
      </c>
      <c r="BW57" s="1260" t="s">
        <v>167</v>
      </c>
      <c r="BX57" s="1231"/>
      <c r="BY57" s="1302"/>
      <c r="BZ57" s="1366"/>
      <c r="CA57" s="1366"/>
      <c r="CB57" s="1366"/>
      <c r="CC57" s="1366"/>
      <c r="CD57" s="1303"/>
      <c r="CE57" s="1303"/>
      <c r="CF57" s="1303"/>
      <c r="CG57" s="1303"/>
      <c r="CH57" s="1303"/>
      <c r="CI57" s="1303"/>
      <c r="CJ57" s="1303"/>
      <c r="CK57" s="1303"/>
      <c r="CL57" s="1303"/>
      <c r="CM57" s="1303"/>
      <c r="CN57" s="1303"/>
      <c r="CO57" s="1303"/>
      <c r="CP57" s="1303"/>
      <c r="CQ57" s="1303"/>
      <c r="CR57" s="1303"/>
      <c r="CS57" s="1370"/>
      <c r="CT57" s="1370"/>
      <c r="CU57" s="1365"/>
      <c r="CV57" s="1365"/>
      <c r="CW57" s="1365"/>
      <c r="CX57" s="1303"/>
      <c r="CY57" s="1303"/>
      <c r="CZ57" s="1303"/>
      <c r="DA57" s="1303"/>
      <c r="DB57" s="1303"/>
      <c r="DC57" s="1303"/>
      <c r="DD57" s="1303"/>
      <c r="DE57" s="1303"/>
      <c r="DF57" s="1303"/>
      <c r="DG57" s="1303"/>
      <c r="DH57" s="1303"/>
      <c r="DI57" s="1303"/>
      <c r="DJ57" s="1303"/>
      <c r="DK57" s="1304"/>
      <c r="DL57" s="1372"/>
      <c r="DM57" s="1372"/>
      <c r="DN57" s="1372"/>
      <c r="DO57" s="1373"/>
      <c r="DP57" s="1373"/>
      <c r="DQ57" s="1305"/>
    </row>
    <row r="58" spans="5:121" ht="22.5" customHeight="1" thickTop="1" x14ac:dyDescent="0.35">
      <c r="E58" s="807" t="s">
        <v>61</v>
      </c>
      <c r="F58" s="809">
        <v>0.41319444444444425</v>
      </c>
      <c r="G58" s="1259">
        <v>31</v>
      </c>
      <c r="H58" s="1236" t="s">
        <v>45</v>
      </c>
      <c r="I58" s="1331" t="s">
        <v>46</v>
      </c>
      <c r="J58" s="1340">
        <v>13</v>
      </c>
      <c r="K58" s="811" t="s">
        <v>47</v>
      </c>
      <c r="L58" s="1341">
        <v>21</v>
      </c>
      <c r="M58" s="530">
        <v>13</v>
      </c>
      <c r="N58" s="532" t="s">
        <v>47</v>
      </c>
      <c r="O58" s="534">
        <v>6</v>
      </c>
      <c r="P58" s="1231"/>
      <c r="Q58" s="807" t="s">
        <v>61</v>
      </c>
      <c r="R58" s="809">
        <v>0.41319444444444425</v>
      </c>
      <c r="S58" s="1259">
        <v>32</v>
      </c>
      <c r="T58" s="1236" t="s">
        <v>45</v>
      </c>
      <c r="U58" s="1331" t="s">
        <v>46</v>
      </c>
      <c r="V58" s="1340">
        <v>12</v>
      </c>
      <c r="W58" s="811" t="s">
        <v>47</v>
      </c>
      <c r="X58" s="1341">
        <v>29</v>
      </c>
      <c r="Y58" s="530">
        <v>15</v>
      </c>
      <c r="Z58" s="532" t="s">
        <v>47</v>
      </c>
      <c r="AA58" s="534">
        <v>16</v>
      </c>
      <c r="AB58" s="1231"/>
      <c r="AC58" s="825"/>
      <c r="AD58" s="827"/>
      <c r="AE58" s="843"/>
      <c r="AF58" s="836"/>
      <c r="AG58" s="837"/>
      <c r="AH58" s="596"/>
      <c r="AI58" s="598"/>
      <c r="AJ58" s="651"/>
      <c r="AK58" s="607"/>
      <c r="AL58" s="609"/>
      <c r="AM58" s="663"/>
      <c r="AN58" s="607"/>
      <c r="AO58" s="609"/>
      <c r="AP58" s="663"/>
      <c r="AQ58" s="607"/>
      <c r="AR58" s="609"/>
      <c r="AS58" s="663"/>
      <c r="AT58" s="607"/>
      <c r="AU58" s="609"/>
      <c r="AV58" s="609"/>
      <c r="AW58" s="607"/>
      <c r="AX58" s="609"/>
      <c r="AY58" s="609"/>
      <c r="AZ58" s="817"/>
      <c r="BA58" s="1362"/>
      <c r="BB58" s="820"/>
      <c r="BC58" s="831"/>
      <c r="BD58" s="832"/>
      <c r="BE58" s="600"/>
      <c r="BF58" s="1231"/>
      <c r="BG58" s="1246"/>
      <c r="BH58" s="1246"/>
      <c r="BI58" s="1246"/>
      <c r="BJ58" s="1246"/>
      <c r="BK58" s="1246"/>
      <c r="BL58" s="1246"/>
      <c r="BM58" s="1246"/>
      <c r="BN58" s="1246"/>
      <c r="BO58" s="1231"/>
      <c r="BP58" s="1260"/>
      <c r="BQ58" s="1260"/>
      <c r="BR58" s="1260"/>
      <c r="BS58" s="1260"/>
      <c r="BT58" s="1260"/>
      <c r="BU58" s="1260"/>
      <c r="BV58" s="1260"/>
      <c r="BW58" s="1260"/>
      <c r="BX58" s="1231"/>
      <c r="BY58" s="1302"/>
      <c r="BZ58" s="1306"/>
      <c r="CA58" s="1306"/>
      <c r="CB58" s="1306"/>
      <c r="CC58" s="1306"/>
      <c r="CD58" s="1368" t="s">
        <v>52</v>
      </c>
      <c r="CE58" s="1368"/>
      <c r="CF58" s="1307">
        <v>2</v>
      </c>
      <c r="CG58" s="1308" t="s">
        <v>53</v>
      </c>
      <c r="CH58" s="1367" t="s">
        <v>188</v>
      </c>
      <c r="CI58" s="1367"/>
      <c r="CJ58" s="1367"/>
      <c r="CK58" s="1367"/>
      <c r="CL58" s="1367"/>
      <c r="CM58" s="1367"/>
      <c r="CN58" s="1367"/>
      <c r="CO58" s="1367"/>
      <c r="CP58" s="1367"/>
      <c r="CQ58" s="1367"/>
      <c r="CR58" s="1367"/>
      <c r="CS58" s="1367"/>
      <c r="CT58" s="1367"/>
      <c r="CU58" s="1306"/>
      <c r="CV58" s="1306"/>
      <c r="CW58" s="1306"/>
      <c r="CX58" s="1306"/>
      <c r="CY58" s="1306"/>
      <c r="CZ58" s="1368" t="s">
        <v>52</v>
      </c>
      <c r="DA58" s="1368"/>
      <c r="DB58" s="1307">
        <v>23</v>
      </c>
      <c r="DC58" s="1308" t="s">
        <v>53</v>
      </c>
      <c r="DD58" s="1367" t="s">
        <v>167</v>
      </c>
      <c r="DE58" s="1367"/>
      <c r="DF58" s="1367"/>
      <c r="DG58" s="1367"/>
      <c r="DH58" s="1367"/>
      <c r="DI58" s="1367"/>
      <c r="DJ58" s="1367"/>
      <c r="DK58" s="1367"/>
      <c r="DL58" s="1367"/>
      <c r="DM58" s="1367"/>
      <c r="DN58" s="1367"/>
      <c r="DO58" s="1367"/>
      <c r="DP58" s="1367"/>
      <c r="DQ58" s="1305"/>
    </row>
    <row r="59" spans="5:121" ht="22.5" customHeight="1" thickBot="1" x14ac:dyDescent="0.45">
      <c r="E59" s="808"/>
      <c r="F59" s="810"/>
      <c r="G59" s="1238" t="s">
        <v>50</v>
      </c>
      <c r="H59" s="1256">
        <v>3</v>
      </c>
      <c r="I59" s="1332" t="s">
        <v>67</v>
      </c>
      <c r="J59" s="1261" t="s">
        <v>193</v>
      </c>
      <c r="K59" s="812"/>
      <c r="L59" s="1262" t="s">
        <v>155</v>
      </c>
      <c r="M59" s="531"/>
      <c r="N59" s="533"/>
      <c r="O59" s="535"/>
      <c r="P59" s="1231"/>
      <c r="Q59" s="808"/>
      <c r="R59" s="810"/>
      <c r="S59" s="1238" t="s">
        <v>50</v>
      </c>
      <c r="T59" s="1256">
        <v>4</v>
      </c>
      <c r="U59" s="1332" t="s">
        <v>67</v>
      </c>
      <c r="V59" s="1261" t="s">
        <v>186</v>
      </c>
      <c r="W59" s="812"/>
      <c r="X59" s="1262" t="s">
        <v>168</v>
      </c>
      <c r="Y59" s="531"/>
      <c r="Z59" s="533"/>
      <c r="AA59" s="535"/>
      <c r="AB59" s="1231"/>
      <c r="AC59" s="825">
        <v>5</v>
      </c>
      <c r="AD59" s="827" t="s">
        <v>137</v>
      </c>
      <c r="AE59" s="593">
        <v>10</v>
      </c>
      <c r="AF59" s="583" t="s">
        <v>47</v>
      </c>
      <c r="AG59" s="582">
        <v>12</v>
      </c>
      <c r="AH59" s="844"/>
      <c r="AI59" s="836"/>
      <c r="AJ59" s="837"/>
      <c r="AK59" s="598">
        <v>16</v>
      </c>
      <c r="AL59" s="598" t="s">
        <v>47</v>
      </c>
      <c r="AM59" s="651">
        <v>7</v>
      </c>
      <c r="AN59" s="596">
        <v>7</v>
      </c>
      <c r="AO59" s="598" t="s">
        <v>47</v>
      </c>
      <c r="AP59" s="651">
        <v>13</v>
      </c>
      <c r="AQ59" s="596">
        <v>11</v>
      </c>
      <c r="AR59" s="598" t="s">
        <v>47</v>
      </c>
      <c r="AS59" s="651">
        <v>5</v>
      </c>
      <c r="AT59" s="596">
        <v>12</v>
      </c>
      <c r="AU59" s="598" t="s">
        <v>47</v>
      </c>
      <c r="AV59" s="598">
        <v>6</v>
      </c>
      <c r="AW59" s="596">
        <v>13</v>
      </c>
      <c r="AX59" s="598" t="s">
        <v>47</v>
      </c>
      <c r="AY59" s="598">
        <v>5</v>
      </c>
      <c r="AZ59" s="816">
        <v>69</v>
      </c>
      <c r="BA59" s="818" t="s">
        <v>47</v>
      </c>
      <c r="BB59" s="819">
        <v>48</v>
      </c>
      <c r="BC59" s="821">
        <v>1.4375</v>
      </c>
      <c r="BD59" s="823">
        <v>10.014374999999999</v>
      </c>
      <c r="BE59" s="578">
        <v>2</v>
      </c>
      <c r="BF59" s="1231"/>
      <c r="BG59" s="1246">
        <v>1</v>
      </c>
      <c r="BH59" s="1246">
        <v>0</v>
      </c>
      <c r="BI59" s="1246">
        <v>2</v>
      </c>
      <c r="BJ59" s="1246">
        <v>1</v>
      </c>
      <c r="BK59" s="1246">
        <v>2</v>
      </c>
      <c r="BL59" s="1246">
        <v>2</v>
      </c>
      <c r="BM59" s="1246">
        <v>2</v>
      </c>
      <c r="BN59" s="1246"/>
      <c r="BO59" s="1231"/>
      <c r="BP59" s="1260"/>
      <c r="BQ59" s="1260"/>
      <c r="BR59" s="1260"/>
      <c r="BS59" s="1260"/>
      <c r="BT59" s="1260"/>
      <c r="BU59" s="1260"/>
      <c r="BV59" s="1260"/>
      <c r="BW59" s="1260"/>
      <c r="BX59" s="1231"/>
      <c r="BY59" s="1302"/>
      <c r="BZ59" s="1306"/>
      <c r="CA59" s="1306"/>
      <c r="CB59" s="1306"/>
      <c r="CC59" s="1306"/>
      <c r="CD59" s="1306"/>
      <c r="CE59" s="1306"/>
      <c r="CF59" s="1306"/>
      <c r="CG59" s="1306"/>
      <c r="CH59" s="1306"/>
      <c r="CI59" s="1306"/>
      <c r="CJ59" s="1306"/>
      <c r="CK59" s="1306"/>
      <c r="CL59" s="1306"/>
      <c r="CM59" s="1306"/>
      <c r="CN59" s="1306"/>
      <c r="CO59" s="1306"/>
      <c r="CP59" s="1306"/>
      <c r="CQ59" s="1306"/>
      <c r="CR59" s="1306"/>
      <c r="CS59" s="1306"/>
      <c r="CT59" s="1306"/>
      <c r="CU59" s="1306"/>
      <c r="CV59" s="1306"/>
      <c r="CW59" s="1306"/>
      <c r="CX59" s="1306"/>
      <c r="CY59" s="1306"/>
      <c r="CZ59" s="1306"/>
      <c r="DA59" s="1306"/>
      <c r="DB59" s="1306"/>
      <c r="DC59" s="1306"/>
      <c r="DD59" s="1306"/>
      <c r="DE59" s="1306"/>
      <c r="DF59" s="1306"/>
      <c r="DG59" s="1306"/>
      <c r="DH59" s="1306"/>
      <c r="DI59" s="1306"/>
      <c r="DJ59" s="1306"/>
      <c r="DK59" s="1309"/>
      <c r="DL59" s="1309"/>
      <c r="DM59" s="1309"/>
      <c r="DN59" s="1309"/>
      <c r="DO59" s="1309"/>
      <c r="DP59" s="1309"/>
      <c r="DQ59" s="1305"/>
    </row>
    <row r="60" spans="5:121" ht="22.5" customHeight="1" thickTop="1" x14ac:dyDescent="0.35">
      <c r="E60" s="807" t="s">
        <v>62</v>
      </c>
      <c r="F60" s="809">
        <v>0.42013888888888867</v>
      </c>
      <c r="G60" s="1259">
        <v>35</v>
      </c>
      <c r="H60" s="1236" t="s">
        <v>45</v>
      </c>
      <c r="I60" s="1237" t="s">
        <v>46</v>
      </c>
      <c r="J60" s="1257">
        <v>7</v>
      </c>
      <c r="K60" s="811" t="s">
        <v>47</v>
      </c>
      <c r="L60" s="1258">
        <v>24</v>
      </c>
      <c r="M60" s="530">
        <v>8</v>
      </c>
      <c r="N60" s="532" t="s">
        <v>47</v>
      </c>
      <c r="O60" s="534">
        <v>13</v>
      </c>
      <c r="P60" s="1231"/>
      <c r="Q60" s="807" t="s">
        <v>62</v>
      </c>
      <c r="R60" s="809">
        <v>0.42013888888888867</v>
      </c>
      <c r="S60" s="1259">
        <v>36</v>
      </c>
      <c r="T60" s="1236" t="s">
        <v>45</v>
      </c>
      <c r="U60" s="1237" t="s">
        <v>46</v>
      </c>
      <c r="V60" s="1257">
        <v>1</v>
      </c>
      <c r="W60" s="811" t="s">
        <v>47</v>
      </c>
      <c r="X60" s="1258">
        <v>25</v>
      </c>
      <c r="Y60" s="530">
        <v>11</v>
      </c>
      <c r="Z60" s="532" t="s">
        <v>47</v>
      </c>
      <c r="AA60" s="534">
        <v>6</v>
      </c>
      <c r="AB60" s="1231"/>
      <c r="AC60" s="825"/>
      <c r="AD60" s="827"/>
      <c r="AE60" s="593"/>
      <c r="AF60" s="583"/>
      <c r="AG60" s="582"/>
      <c r="AH60" s="844"/>
      <c r="AI60" s="836"/>
      <c r="AJ60" s="837"/>
      <c r="AK60" s="598"/>
      <c r="AL60" s="598"/>
      <c r="AM60" s="651"/>
      <c r="AN60" s="596"/>
      <c r="AO60" s="598"/>
      <c r="AP60" s="651"/>
      <c r="AQ60" s="596"/>
      <c r="AR60" s="598"/>
      <c r="AS60" s="651"/>
      <c r="AT60" s="596"/>
      <c r="AU60" s="598"/>
      <c r="AV60" s="598"/>
      <c r="AW60" s="596"/>
      <c r="AX60" s="598"/>
      <c r="AY60" s="598"/>
      <c r="AZ60" s="833"/>
      <c r="BA60" s="1362"/>
      <c r="BB60" s="830"/>
      <c r="BC60" s="831"/>
      <c r="BD60" s="832"/>
      <c r="BE60" s="600"/>
      <c r="BF60" s="1231"/>
      <c r="BG60" s="1246"/>
      <c r="BH60" s="1246"/>
      <c r="BI60" s="1246"/>
      <c r="BJ60" s="1246"/>
      <c r="BK60" s="1246"/>
      <c r="BL60" s="1246"/>
      <c r="BM60" s="1246"/>
      <c r="BN60" s="1246"/>
      <c r="BO60" s="1231"/>
      <c r="BP60" s="1260"/>
      <c r="BQ60" s="1260"/>
      <c r="BR60" s="1260"/>
      <c r="BS60" s="1260"/>
      <c r="BT60" s="1260"/>
      <c r="BU60" s="1260"/>
      <c r="BV60" s="1260"/>
      <c r="BW60" s="1260"/>
      <c r="BX60" s="1231"/>
      <c r="BY60" s="1302"/>
      <c r="BZ60" s="1322" t="s">
        <v>56</v>
      </c>
      <c r="CA60" s="1323">
        <v>2</v>
      </c>
      <c r="CB60" s="1310" t="s">
        <v>47</v>
      </c>
      <c r="CC60" s="1311">
        <v>1</v>
      </c>
      <c r="CD60" s="1311">
        <v>2</v>
      </c>
      <c r="CE60" s="1311">
        <v>3</v>
      </c>
      <c r="CF60" s="1311">
        <v>4</v>
      </c>
      <c r="CG60" s="1311">
        <v>5</v>
      </c>
      <c r="CH60" s="1311">
        <v>6</v>
      </c>
      <c r="CI60" s="1311">
        <v>7</v>
      </c>
      <c r="CJ60" s="1311">
        <v>8</v>
      </c>
      <c r="CK60" s="1311">
        <v>9</v>
      </c>
      <c r="CL60" s="1311">
        <v>10</v>
      </c>
      <c r="CM60" s="1311">
        <v>11</v>
      </c>
      <c r="CN60" s="1311">
        <v>12</v>
      </c>
      <c r="CO60" s="1311">
        <v>13</v>
      </c>
      <c r="CP60" s="1311">
        <v>14</v>
      </c>
      <c r="CQ60" s="1311">
        <v>15</v>
      </c>
      <c r="CR60" s="1311">
        <v>16</v>
      </c>
      <c r="CS60" s="1311">
        <v>17</v>
      </c>
      <c r="CT60" s="1311">
        <v>18</v>
      </c>
      <c r="CU60" s="1311">
        <v>19</v>
      </c>
      <c r="CV60" s="1311">
        <v>20</v>
      </c>
      <c r="CW60" s="1311">
        <v>21</v>
      </c>
      <c r="CX60" s="1311">
        <v>22</v>
      </c>
      <c r="CY60" s="1311">
        <v>23</v>
      </c>
      <c r="CZ60" s="1311">
        <v>24</v>
      </c>
      <c r="DA60" s="1311">
        <v>25</v>
      </c>
      <c r="DB60" s="1311">
        <v>26</v>
      </c>
      <c r="DC60" s="1311">
        <v>27</v>
      </c>
      <c r="DD60" s="1311">
        <v>28</v>
      </c>
      <c r="DE60" s="1311">
        <v>29</v>
      </c>
      <c r="DF60" s="1311">
        <v>30</v>
      </c>
      <c r="DG60" s="1311">
        <v>31</v>
      </c>
      <c r="DH60" s="1311">
        <v>32</v>
      </c>
      <c r="DI60" s="1311">
        <v>33</v>
      </c>
      <c r="DJ60" s="1311">
        <v>34</v>
      </c>
      <c r="DK60" s="1312">
        <v>35</v>
      </c>
      <c r="DL60" s="1312">
        <v>36</v>
      </c>
      <c r="DM60" s="1312">
        <v>37</v>
      </c>
      <c r="DN60" s="1312">
        <v>38</v>
      </c>
      <c r="DO60" s="1312">
        <v>39</v>
      </c>
      <c r="DP60" s="1312">
        <v>40</v>
      </c>
      <c r="DQ60" s="1305"/>
    </row>
    <row r="61" spans="5:121" ht="22.5" customHeight="1" thickBot="1" x14ac:dyDescent="0.45">
      <c r="E61" s="808"/>
      <c r="F61" s="810"/>
      <c r="G61" s="1238" t="s">
        <v>50</v>
      </c>
      <c r="H61" s="1256">
        <v>3</v>
      </c>
      <c r="I61" s="1256" t="s">
        <v>39</v>
      </c>
      <c r="J61" s="1261" t="s">
        <v>189</v>
      </c>
      <c r="K61" s="812"/>
      <c r="L61" s="1262" t="s">
        <v>157</v>
      </c>
      <c r="M61" s="531"/>
      <c r="N61" s="533"/>
      <c r="O61" s="535"/>
      <c r="P61" s="1231"/>
      <c r="Q61" s="808"/>
      <c r="R61" s="810"/>
      <c r="S61" s="1238" t="s">
        <v>50</v>
      </c>
      <c r="T61" s="1256">
        <v>4</v>
      </c>
      <c r="U61" s="1256" t="s">
        <v>39</v>
      </c>
      <c r="V61" s="1261" t="s">
        <v>136</v>
      </c>
      <c r="W61" s="812"/>
      <c r="X61" s="1262" t="s">
        <v>190</v>
      </c>
      <c r="Y61" s="531"/>
      <c r="Z61" s="533"/>
      <c r="AA61" s="535"/>
      <c r="AB61" s="1231"/>
      <c r="AC61" s="825">
        <v>12</v>
      </c>
      <c r="AD61" s="827" t="s">
        <v>186</v>
      </c>
      <c r="AE61" s="593">
        <v>9</v>
      </c>
      <c r="AF61" s="583" t="s">
        <v>47</v>
      </c>
      <c r="AG61" s="582">
        <v>16</v>
      </c>
      <c r="AH61" s="584">
        <v>7</v>
      </c>
      <c r="AI61" s="583" t="s">
        <v>47</v>
      </c>
      <c r="AJ61" s="603">
        <v>16</v>
      </c>
      <c r="AK61" s="834"/>
      <c r="AL61" s="834"/>
      <c r="AM61" s="835"/>
      <c r="AN61" s="596">
        <v>3</v>
      </c>
      <c r="AO61" s="598" t="s">
        <v>47</v>
      </c>
      <c r="AP61" s="651">
        <v>22</v>
      </c>
      <c r="AQ61" s="596">
        <v>10</v>
      </c>
      <c r="AR61" s="598" t="s">
        <v>47</v>
      </c>
      <c r="AS61" s="651">
        <v>9</v>
      </c>
      <c r="AT61" s="596">
        <v>8</v>
      </c>
      <c r="AU61" s="598" t="s">
        <v>47</v>
      </c>
      <c r="AV61" s="598">
        <v>17</v>
      </c>
      <c r="AW61" s="596">
        <v>15</v>
      </c>
      <c r="AX61" s="598" t="s">
        <v>47</v>
      </c>
      <c r="AY61" s="598">
        <v>16</v>
      </c>
      <c r="AZ61" s="816">
        <v>52</v>
      </c>
      <c r="BA61" s="818" t="s">
        <v>47</v>
      </c>
      <c r="BB61" s="819">
        <v>96</v>
      </c>
      <c r="BC61" s="821">
        <v>0.54166666666666663</v>
      </c>
      <c r="BD61" s="823">
        <v>7.0054166666666671</v>
      </c>
      <c r="BE61" s="578">
        <v>7</v>
      </c>
      <c r="BF61" s="1231"/>
      <c r="BG61" s="1246">
        <v>1</v>
      </c>
      <c r="BH61" s="1246">
        <v>1</v>
      </c>
      <c r="BI61" s="1246">
        <v>0</v>
      </c>
      <c r="BJ61" s="1246">
        <v>1</v>
      </c>
      <c r="BK61" s="1246">
        <v>2</v>
      </c>
      <c r="BL61" s="1246">
        <v>1</v>
      </c>
      <c r="BM61" s="1246">
        <v>1</v>
      </c>
      <c r="BN61" s="1246"/>
      <c r="BO61" s="1231"/>
      <c r="BP61" s="1260"/>
      <c r="BQ61" s="1260"/>
      <c r="BR61" s="1260"/>
      <c r="BS61" s="1260"/>
      <c r="BT61" s="1260"/>
      <c r="BU61" s="1260"/>
      <c r="BV61" s="1260"/>
      <c r="BW61" s="1260"/>
      <c r="BX61" s="1231"/>
      <c r="BY61" s="1302"/>
      <c r="BZ61" s="1313"/>
      <c r="CA61" s="1314"/>
      <c r="CB61" s="1315"/>
      <c r="CC61" s="1316"/>
      <c r="CD61" s="1316"/>
      <c r="CE61" s="1316"/>
      <c r="CF61" s="1316"/>
      <c r="CG61" s="1316"/>
      <c r="CH61" s="1316"/>
      <c r="CI61" s="1316"/>
      <c r="CJ61" s="1316"/>
      <c r="CK61" s="1316"/>
      <c r="CL61" s="1316"/>
      <c r="CM61" s="1316"/>
      <c r="CN61" s="1316"/>
      <c r="CO61" s="1316"/>
      <c r="CP61" s="1316"/>
      <c r="CQ61" s="1316"/>
      <c r="CR61" s="1316"/>
      <c r="CS61" s="1316"/>
      <c r="CT61" s="1316"/>
      <c r="CU61" s="1316"/>
      <c r="CV61" s="1316"/>
      <c r="CW61" s="1316"/>
      <c r="CX61" s="1316"/>
      <c r="CY61" s="1316"/>
      <c r="CZ61" s="1316"/>
      <c r="DA61" s="1316"/>
      <c r="DB61" s="1316"/>
      <c r="DC61" s="1316"/>
      <c r="DD61" s="1316"/>
      <c r="DE61" s="1316"/>
      <c r="DF61" s="1316"/>
      <c r="DG61" s="1316"/>
      <c r="DH61" s="1316"/>
      <c r="DI61" s="1316"/>
      <c r="DJ61" s="1316"/>
      <c r="DK61" s="1317"/>
      <c r="DL61" s="1317"/>
      <c r="DM61" s="1317"/>
      <c r="DN61" s="1317"/>
      <c r="DO61" s="1317"/>
      <c r="DP61" s="1317"/>
      <c r="DQ61" s="1305"/>
    </row>
    <row r="62" spans="5:121" ht="22.5" customHeight="1" thickTop="1" x14ac:dyDescent="0.35">
      <c r="E62" s="807" t="s">
        <v>63</v>
      </c>
      <c r="F62" s="809">
        <v>0.42708333333333309</v>
      </c>
      <c r="G62" s="1259">
        <v>39</v>
      </c>
      <c r="H62" s="1236" t="s">
        <v>45</v>
      </c>
      <c r="I62" s="1329" t="s">
        <v>46</v>
      </c>
      <c r="J62" s="1337">
        <v>8</v>
      </c>
      <c r="K62" s="811" t="s">
        <v>47</v>
      </c>
      <c r="L62" s="1336">
        <v>26</v>
      </c>
      <c r="M62" s="530">
        <v>10</v>
      </c>
      <c r="N62" s="532" t="s">
        <v>47</v>
      </c>
      <c r="O62" s="534">
        <v>11</v>
      </c>
      <c r="P62" s="1231"/>
      <c r="Q62" s="807" t="s">
        <v>63</v>
      </c>
      <c r="R62" s="809">
        <v>0.42708333333333309</v>
      </c>
      <c r="S62" s="1259">
        <v>40</v>
      </c>
      <c r="T62" s="1236" t="s">
        <v>45</v>
      </c>
      <c r="U62" s="1333" t="s">
        <v>46</v>
      </c>
      <c r="V62" s="1338">
        <v>11</v>
      </c>
      <c r="W62" s="811" t="s">
        <v>47</v>
      </c>
      <c r="X62" s="1339">
        <v>19</v>
      </c>
      <c r="Y62" s="530">
        <v>17</v>
      </c>
      <c r="Z62" s="532" t="s">
        <v>47</v>
      </c>
      <c r="AA62" s="534">
        <v>7</v>
      </c>
      <c r="AB62" s="1231"/>
      <c r="AC62" s="825"/>
      <c r="AD62" s="827"/>
      <c r="AE62" s="593"/>
      <c r="AF62" s="583"/>
      <c r="AG62" s="582"/>
      <c r="AH62" s="584"/>
      <c r="AI62" s="583"/>
      <c r="AJ62" s="603"/>
      <c r="AK62" s="836"/>
      <c r="AL62" s="836"/>
      <c r="AM62" s="837"/>
      <c r="AN62" s="596"/>
      <c r="AO62" s="598"/>
      <c r="AP62" s="651"/>
      <c r="AQ62" s="596"/>
      <c r="AR62" s="598"/>
      <c r="AS62" s="651"/>
      <c r="AT62" s="596"/>
      <c r="AU62" s="598"/>
      <c r="AV62" s="598"/>
      <c r="AW62" s="596"/>
      <c r="AX62" s="598"/>
      <c r="AY62" s="598"/>
      <c r="AZ62" s="833"/>
      <c r="BA62" s="829"/>
      <c r="BB62" s="830"/>
      <c r="BC62" s="831"/>
      <c r="BD62" s="832"/>
      <c r="BE62" s="600"/>
      <c r="BF62" s="1231"/>
      <c r="BG62" s="1246"/>
      <c r="BH62" s="1246"/>
      <c r="BI62" s="1246"/>
      <c r="BJ62" s="1246"/>
      <c r="BK62" s="1246"/>
      <c r="BL62" s="1246"/>
      <c r="BM62" s="1246"/>
      <c r="BN62" s="1246"/>
      <c r="BO62" s="1231"/>
      <c r="BP62" s="1260"/>
      <c r="BQ62" s="1260"/>
      <c r="BR62" s="1260"/>
      <c r="BS62" s="1260"/>
      <c r="BT62" s="1260"/>
      <c r="BU62" s="1260"/>
      <c r="BV62" s="1260"/>
      <c r="BW62" s="1260"/>
      <c r="BX62" s="1231"/>
      <c r="BY62" s="1302"/>
      <c r="BZ62" s="1324" t="s">
        <v>56</v>
      </c>
      <c r="CA62" s="1325">
        <v>23</v>
      </c>
      <c r="CB62" s="1318" t="s">
        <v>47</v>
      </c>
      <c r="CC62" s="1311">
        <v>1</v>
      </c>
      <c r="CD62" s="1311">
        <v>2</v>
      </c>
      <c r="CE62" s="1311">
        <v>3</v>
      </c>
      <c r="CF62" s="1311">
        <v>4</v>
      </c>
      <c r="CG62" s="1311">
        <v>5</v>
      </c>
      <c r="CH62" s="1311">
        <v>6</v>
      </c>
      <c r="CI62" s="1311">
        <v>7</v>
      </c>
      <c r="CJ62" s="1311">
        <v>8</v>
      </c>
      <c r="CK62" s="1311">
        <v>9</v>
      </c>
      <c r="CL62" s="1311">
        <v>10</v>
      </c>
      <c r="CM62" s="1311">
        <v>11</v>
      </c>
      <c r="CN62" s="1311">
        <v>12</v>
      </c>
      <c r="CO62" s="1311">
        <v>13</v>
      </c>
      <c r="CP62" s="1311">
        <v>14</v>
      </c>
      <c r="CQ62" s="1311">
        <v>15</v>
      </c>
      <c r="CR62" s="1311">
        <v>16</v>
      </c>
      <c r="CS62" s="1311">
        <v>17</v>
      </c>
      <c r="CT62" s="1311">
        <v>18</v>
      </c>
      <c r="CU62" s="1311">
        <v>19</v>
      </c>
      <c r="CV62" s="1311">
        <v>20</v>
      </c>
      <c r="CW62" s="1311">
        <v>21</v>
      </c>
      <c r="CX62" s="1311">
        <v>22</v>
      </c>
      <c r="CY62" s="1311">
        <v>23</v>
      </c>
      <c r="CZ62" s="1311">
        <v>24</v>
      </c>
      <c r="DA62" s="1311">
        <v>25</v>
      </c>
      <c r="DB62" s="1311">
        <v>26</v>
      </c>
      <c r="DC62" s="1311">
        <v>27</v>
      </c>
      <c r="DD62" s="1311">
        <v>28</v>
      </c>
      <c r="DE62" s="1311">
        <v>29</v>
      </c>
      <c r="DF62" s="1311">
        <v>30</v>
      </c>
      <c r="DG62" s="1311">
        <v>31</v>
      </c>
      <c r="DH62" s="1311">
        <v>32</v>
      </c>
      <c r="DI62" s="1311">
        <v>33</v>
      </c>
      <c r="DJ62" s="1311">
        <v>34</v>
      </c>
      <c r="DK62" s="1312">
        <v>35</v>
      </c>
      <c r="DL62" s="1312">
        <v>36</v>
      </c>
      <c r="DM62" s="1312">
        <v>37</v>
      </c>
      <c r="DN62" s="1312">
        <v>38</v>
      </c>
      <c r="DO62" s="1312">
        <v>39</v>
      </c>
      <c r="DP62" s="1312">
        <v>40</v>
      </c>
      <c r="DQ62" s="1305"/>
    </row>
    <row r="63" spans="5:121" ht="22.5" customHeight="1" thickBot="1" x14ac:dyDescent="0.45">
      <c r="E63" s="808"/>
      <c r="F63" s="810"/>
      <c r="G63" s="1238" t="s">
        <v>50</v>
      </c>
      <c r="H63" s="1256">
        <v>3</v>
      </c>
      <c r="I63" s="1330" t="s">
        <v>54</v>
      </c>
      <c r="J63" s="1261" t="s">
        <v>197</v>
      </c>
      <c r="K63" s="812"/>
      <c r="L63" s="1262" t="s">
        <v>154</v>
      </c>
      <c r="M63" s="531"/>
      <c r="N63" s="533"/>
      <c r="O63" s="535"/>
      <c r="P63" s="1231"/>
      <c r="Q63" s="808"/>
      <c r="R63" s="810"/>
      <c r="S63" s="1238" t="s">
        <v>50</v>
      </c>
      <c r="T63" s="1256">
        <v>4</v>
      </c>
      <c r="U63" s="1334" t="s">
        <v>66</v>
      </c>
      <c r="V63" s="1261" t="s">
        <v>156</v>
      </c>
      <c r="W63" s="812"/>
      <c r="X63" s="1262" t="s">
        <v>144</v>
      </c>
      <c r="Y63" s="531"/>
      <c r="Z63" s="533"/>
      <c r="AA63" s="535"/>
      <c r="AB63" s="1231"/>
      <c r="AC63" s="825">
        <v>13</v>
      </c>
      <c r="AD63" s="827" t="s">
        <v>193</v>
      </c>
      <c r="AE63" s="593">
        <v>15</v>
      </c>
      <c r="AF63" s="583" t="s">
        <v>47</v>
      </c>
      <c r="AG63" s="582">
        <v>5</v>
      </c>
      <c r="AH63" s="584">
        <v>13</v>
      </c>
      <c r="AI63" s="583" t="s">
        <v>47</v>
      </c>
      <c r="AJ63" s="603">
        <v>7</v>
      </c>
      <c r="AK63" s="582">
        <v>22</v>
      </c>
      <c r="AL63" s="583" t="s">
        <v>47</v>
      </c>
      <c r="AM63" s="582">
        <v>3</v>
      </c>
      <c r="AN63" s="844"/>
      <c r="AO63" s="836"/>
      <c r="AP63" s="837"/>
      <c r="AQ63" s="598">
        <v>22</v>
      </c>
      <c r="AR63" s="598" t="s">
        <v>47</v>
      </c>
      <c r="AS63" s="651">
        <v>1</v>
      </c>
      <c r="AT63" s="596">
        <v>13</v>
      </c>
      <c r="AU63" s="598" t="s">
        <v>47</v>
      </c>
      <c r="AV63" s="598">
        <v>6</v>
      </c>
      <c r="AW63" s="596">
        <v>16</v>
      </c>
      <c r="AX63" s="598" t="s">
        <v>47</v>
      </c>
      <c r="AY63" s="598">
        <v>5</v>
      </c>
      <c r="AZ63" s="816">
        <v>101</v>
      </c>
      <c r="BA63" s="818" t="s">
        <v>47</v>
      </c>
      <c r="BB63" s="819">
        <v>27</v>
      </c>
      <c r="BC63" s="821">
        <v>3.7407407407407409</v>
      </c>
      <c r="BD63" s="823">
        <v>12.037407407407407</v>
      </c>
      <c r="BE63" s="578">
        <v>1</v>
      </c>
      <c r="BF63" s="1231"/>
      <c r="BG63" s="1246">
        <v>2</v>
      </c>
      <c r="BH63" s="1246">
        <v>2</v>
      </c>
      <c r="BI63" s="1246">
        <v>2</v>
      </c>
      <c r="BJ63" s="1246">
        <v>0</v>
      </c>
      <c r="BK63" s="1246">
        <v>2</v>
      </c>
      <c r="BL63" s="1246">
        <v>2</v>
      </c>
      <c r="BM63" s="1246">
        <v>2</v>
      </c>
      <c r="BN63" s="1246"/>
      <c r="BO63" s="1231"/>
      <c r="BP63" s="1260"/>
      <c r="BQ63" s="1260"/>
      <c r="BR63" s="1260"/>
      <c r="BS63" s="1260"/>
      <c r="BT63" s="1260"/>
      <c r="BU63" s="1260"/>
      <c r="BV63" s="1260"/>
      <c r="BW63" s="1260"/>
      <c r="BX63" s="1231"/>
      <c r="BY63" s="1319"/>
      <c r="BZ63" s="1320"/>
      <c r="CA63" s="1320"/>
      <c r="CB63" s="1320"/>
      <c r="CC63" s="1320"/>
      <c r="CD63" s="1320"/>
      <c r="CE63" s="1320"/>
      <c r="CF63" s="1320"/>
      <c r="CG63" s="1320"/>
      <c r="CH63" s="1320"/>
      <c r="CI63" s="1320"/>
      <c r="CJ63" s="1320"/>
      <c r="CK63" s="1320"/>
      <c r="CL63" s="1320"/>
      <c r="CM63" s="1320"/>
      <c r="CN63" s="1320"/>
      <c r="CO63" s="1320"/>
      <c r="CP63" s="1320"/>
      <c r="CQ63" s="1320"/>
      <c r="CR63" s="1320"/>
      <c r="CS63" s="1320"/>
      <c r="CT63" s="1320"/>
      <c r="CU63" s="1320"/>
      <c r="CV63" s="1320"/>
      <c r="CW63" s="1320"/>
      <c r="CX63" s="1320"/>
      <c r="CY63" s="1320"/>
      <c r="CZ63" s="1320"/>
      <c r="DA63" s="1320"/>
      <c r="DB63" s="1320"/>
      <c r="DC63" s="1320"/>
      <c r="DD63" s="1320"/>
      <c r="DE63" s="1320"/>
      <c r="DF63" s="1320"/>
      <c r="DG63" s="1320"/>
      <c r="DH63" s="1320"/>
      <c r="DI63" s="1320"/>
      <c r="DJ63" s="1320"/>
      <c r="DK63" s="1320"/>
      <c r="DL63" s="1320"/>
      <c r="DM63" s="1320"/>
      <c r="DN63" s="1320"/>
      <c r="DO63" s="1320"/>
      <c r="DP63" s="1320"/>
      <c r="DQ63" s="1321"/>
    </row>
    <row r="64" spans="5:121" ht="22.5" customHeight="1" thickTop="1" x14ac:dyDescent="0.35">
      <c r="E64" s="807" t="s">
        <v>170</v>
      </c>
      <c r="F64" s="809">
        <v>0.43402777777777751</v>
      </c>
      <c r="G64" s="1259">
        <v>43</v>
      </c>
      <c r="H64" s="1236" t="s">
        <v>45</v>
      </c>
      <c r="I64" s="1331" t="s">
        <v>46</v>
      </c>
      <c r="J64" s="1340">
        <v>12</v>
      </c>
      <c r="K64" s="811" t="s">
        <v>47</v>
      </c>
      <c r="L64" s="1341">
        <v>20</v>
      </c>
      <c r="M64" s="530">
        <v>10</v>
      </c>
      <c r="N64" s="532" t="s">
        <v>47</v>
      </c>
      <c r="O64" s="534">
        <v>9</v>
      </c>
      <c r="P64" s="1231"/>
      <c r="Q64" s="807" t="s">
        <v>170</v>
      </c>
      <c r="R64" s="809">
        <v>0.43402777777777751</v>
      </c>
      <c r="S64" s="1259">
        <v>44</v>
      </c>
      <c r="T64" s="1236" t="s">
        <v>45</v>
      </c>
      <c r="U64" s="1331" t="s">
        <v>46</v>
      </c>
      <c r="V64" s="1340">
        <v>5</v>
      </c>
      <c r="W64" s="811" t="s">
        <v>47</v>
      </c>
      <c r="X64" s="1341">
        <v>21</v>
      </c>
      <c r="Y64" s="530">
        <v>12</v>
      </c>
      <c r="Z64" s="532" t="s">
        <v>47</v>
      </c>
      <c r="AA64" s="534">
        <v>6</v>
      </c>
      <c r="AB64" s="1231"/>
      <c r="AC64" s="825"/>
      <c r="AD64" s="827"/>
      <c r="AE64" s="593"/>
      <c r="AF64" s="583"/>
      <c r="AG64" s="582"/>
      <c r="AH64" s="584"/>
      <c r="AI64" s="583"/>
      <c r="AJ64" s="603"/>
      <c r="AK64" s="582"/>
      <c r="AL64" s="583"/>
      <c r="AM64" s="582"/>
      <c r="AN64" s="844"/>
      <c r="AO64" s="836"/>
      <c r="AP64" s="837"/>
      <c r="AQ64" s="598"/>
      <c r="AR64" s="598"/>
      <c r="AS64" s="651"/>
      <c r="AT64" s="596"/>
      <c r="AU64" s="598"/>
      <c r="AV64" s="598"/>
      <c r="AW64" s="596"/>
      <c r="AX64" s="598"/>
      <c r="AY64" s="598"/>
      <c r="AZ64" s="833"/>
      <c r="BA64" s="829"/>
      <c r="BB64" s="830"/>
      <c r="BC64" s="831"/>
      <c r="BD64" s="832"/>
      <c r="BE64" s="600"/>
      <c r="BF64" s="1231"/>
      <c r="BG64" s="1246"/>
      <c r="BH64" s="1246"/>
      <c r="BI64" s="1246"/>
      <c r="BJ64" s="1246"/>
      <c r="BK64" s="1246"/>
      <c r="BL64" s="1246"/>
      <c r="BM64" s="1246"/>
      <c r="BN64" s="1246"/>
      <c r="BO64" s="1231"/>
      <c r="BP64" s="1260"/>
      <c r="BQ64" s="1260"/>
      <c r="BR64" s="1260"/>
      <c r="BS64" s="1260"/>
      <c r="BT64" s="1260"/>
      <c r="BU64" s="1260"/>
      <c r="BV64" s="1260"/>
      <c r="BW64" s="1260"/>
      <c r="BX64" s="1231"/>
      <c r="BY64" s="784">
        <v>0.41319444444444425</v>
      </c>
      <c r="BZ64" s="785"/>
      <c r="CA64" s="785"/>
      <c r="CB64" s="1299"/>
      <c r="CC64" s="1299"/>
      <c r="CD64" s="1299"/>
      <c r="CE64" s="1369" t="s">
        <v>46</v>
      </c>
      <c r="CF64" s="1369"/>
      <c r="CG64" s="1369"/>
      <c r="CH64" s="1369"/>
      <c r="CI64" s="1369"/>
      <c r="CJ64" s="1300" t="s">
        <v>66</v>
      </c>
      <c r="CK64" s="1299"/>
      <c r="CL64" s="1299"/>
      <c r="CM64" s="1299"/>
      <c r="CN64" s="1299"/>
      <c r="CO64" s="1299"/>
      <c r="CP64" s="1299"/>
      <c r="CQ64" s="1299"/>
      <c r="CR64" s="1299"/>
      <c r="CS64" s="1299"/>
      <c r="CT64" s="1299"/>
      <c r="CU64" s="1299"/>
      <c r="CV64" s="1299"/>
      <c r="CW64" s="1299"/>
      <c r="CX64" s="1299"/>
      <c r="CY64" s="1299"/>
      <c r="CZ64" s="1299"/>
      <c r="DA64" s="1299"/>
      <c r="DB64" s="1299"/>
      <c r="DC64" s="1299"/>
      <c r="DD64" s="1299"/>
      <c r="DE64" s="1299"/>
      <c r="DF64" s="1299"/>
      <c r="DG64" s="1299"/>
      <c r="DH64" s="1299"/>
      <c r="DI64" s="1299"/>
      <c r="DJ64" s="1299"/>
      <c r="DK64" s="1299"/>
      <c r="DL64" s="1299"/>
      <c r="DM64" s="1299"/>
      <c r="DN64" s="1299"/>
      <c r="DO64" s="1299"/>
      <c r="DP64" s="1299"/>
      <c r="DQ64" s="1301"/>
    </row>
    <row r="65" spans="5:121" ht="22.5" customHeight="1" thickBot="1" x14ac:dyDescent="0.45">
      <c r="E65" s="808"/>
      <c r="F65" s="810"/>
      <c r="G65" s="1238" t="s">
        <v>50</v>
      </c>
      <c r="H65" s="1256">
        <v>3</v>
      </c>
      <c r="I65" s="1332" t="s">
        <v>67</v>
      </c>
      <c r="J65" s="1261" t="s">
        <v>186</v>
      </c>
      <c r="K65" s="812"/>
      <c r="L65" s="1262" t="s">
        <v>191</v>
      </c>
      <c r="M65" s="531"/>
      <c r="N65" s="533"/>
      <c r="O65" s="535"/>
      <c r="P65" s="1231"/>
      <c r="Q65" s="808"/>
      <c r="R65" s="810"/>
      <c r="S65" s="1238" t="s">
        <v>50</v>
      </c>
      <c r="T65" s="1256">
        <v>4</v>
      </c>
      <c r="U65" s="1332" t="s">
        <v>67</v>
      </c>
      <c r="V65" s="1261" t="s">
        <v>137</v>
      </c>
      <c r="W65" s="812"/>
      <c r="X65" s="1262" t="s">
        <v>155</v>
      </c>
      <c r="Y65" s="531"/>
      <c r="Z65" s="533"/>
      <c r="AA65" s="535"/>
      <c r="AB65" s="1231"/>
      <c r="AC65" s="825">
        <v>20</v>
      </c>
      <c r="AD65" s="827" t="s">
        <v>191</v>
      </c>
      <c r="AE65" s="593">
        <v>15</v>
      </c>
      <c r="AF65" s="583" t="s">
        <v>47</v>
      </c>
      <c r="AG65" s="582">
        <v>5</v>
      </c>
      <c r="AH65" s="584">
        <v>5</v>
      </c>
      <c r="AI65" s="583" t="s">
        <v>47</v>
      </c>
      <c r="AJ65" s="603">
        <v>11</v>
      </c>
      <c r="AK65" s="582">
        <v>9</v>
      </c>
      <c r="AL65" s="583" t="s">
        <v>47</v>
      </c>
      <c r="AM65" s="582">
        <v>10</v>
      </c>
      <c r="AN65" s="584">
        <v>1</v>
      </c>
      <c r="AO65" s="583" t="s">
        <v>47</v>
      </c>
      <c r="AP65" s="603">
        <v>22</v>
      </c>
      <c r="AQ65" s="1374"/>
      <c r="AR65" s="1374"/>
      <c r="AS65" s="1374"/>
      <c r="AT65" s="595">
        <v>8</v>
      </c>
      <c r="AU65" s="597" t="s">
        <v>47</v>
      </c>
      <c r="AV65" s="597">
        <v>12</v>
      </c>
      <c r="AW65" s="595">
        <v>15</v>
      </c>
      <c r="AX65" s="597" t="s">
        <v>47</v>
      </c>
      <c r="AY65" s="597">
        <v>8</v>
      </c>
      <c r="AZ65" s="816">
        <v>53</v>
      </c>
      <c r="BA65" s="1362" t="s">
        <v>47</v>
      </c>
      <c r="BB65" s="819">
        <v>68</v>
      </c>
      <c r="BC65" s="821">
        <v>0.77941176470588236</v>
      </c>
      <c r="BD65" s="823">
        <v>8.0077941176470588</v>
      </c>
      <c r="BE65" s="578">
        <v>5</v>
      </c>
      <c r="BF65" s="1231"/>
      <c r="BG65" s="1246">
        <v>2</v>
      </c>
      <c r="BH65" s="1246">
        <v>1</v>
      </c>
      <c r="BI65" s="1246">
        <v>1</v>
      </c>
      <c r="BJ65" s="1246">
        <v>1</v>
      </c>
      <c r="BK65" s="1246">
        <v>0</v>
      </c>
      <c r="BL65" s="1246">
        <v>1</v>
      </c>
      <c r="BM65" s="1246">
        <v>2</v>
      </c>
      <c r="BN65" s="1246"/>
      <c r="BO65" s="1231"/>
      <c r="BP65" s="1260" t="s">
        <v>61</v>
      </c>
      <c r="BQ65" s="1260">
        <v>0.41319444444444425</v>
      </c>
      <c r="BR65" s="1260">
        <v>29</v>
      </c>
      <c r="BS65" s="1260" t="s">
        <v>45</v>
      </c>
      <c r="BT65" s="1260" t="s">
        <v>46</v>
      </c>
      <c r="BU65" s="1260">
        <v>11</v>
      </c>
      <c r="BV65" s="1260" t="s">
        <v>47</v>
      </c>
      <c r="BW65" s="1260">
        <v>27</v>
      </c>
      <c r="BX65" s="1231"/>
      <c r="BY65" s="1302"/>
      <c r="BZ65" s="1366" t="s">
        <v>61</v>
      </c>
      <c r="CA65" s="1366"/>
      <c r="CB65" s="1366"/>
      <c r="CC65" s="1366"/>
      <c r="CD65" s="1303"/>
      <c r="CE65" s="1303"/>
      <c r="CF65" s="1303"/>
      <c r="CG65" s="1303"/>
      <c r="CH65" s="1303"/>
      <c r="CI65" s="1303"/>
      <c r="CJ65" s="1303"/>
      <c r="CK65" s="1303"/>
      <c r="CL65" s="1303"/>
      <c r="CM65" s="1303"/>
      <c r="CN65" s="1303"/>
      <c r="CO65" s="1303"/>
      <c r="CP65" s="1303"/>
      <c r="CQ65" s="1303"/>
      <c r="CR65" s="1303"/>
      <c r="CS65" s="1370">
        <v>29</v>
      </c>
      <c r="CT65" s="1370"/>
      <c r="CU65" s="1365" t="s">
        <v>48</v>
      </c>
      <c r="CV65" s="1365"/>
      <c r="CW65" s="1365"/>
      <c r="CX65" s="1303"/>
      <c r="CY65" s="1303"/>
      <c r="CZ65" s="1303"/>
      <c r="DA65" s="1303"/>
      <c r="DB65" s="1303"/>
      <c r="DC65" s="1303"/>
      <c r="DD65" s="1303"/>
      <c r="DE65" s="1303"/>
      <c r="DF65" s="1303"/>
      <c r="DG65" s="1303"/>
      <c r="DH65" s="1303"/>
      <c r="DI65" s="1303"/>
      <c r="DJ65" s="1303"/>
      <c r="DK65" s="1304"/>
      <c r="DL65" s="1372" t="s">
        <v>49</v>
      </c>
      <c r="DM65" s="1372"/>
      <c r="DN65" s="1372"/>
      <c r="DO65" s="1373">
        <v>1</v>
      </c>
      <c r="DP65" s="1373"/>
      <c r="DQ65" s="1305"/>
    </row>
    <row r="66" spans="5:121" ht="22.5" customHeight="1" thickTop="1" x14ac:dyDescent="0.35">
      <c r="E66" s="807" t="s">
        <v>171</v>
      </c>
      <c r="F66" s="809">
        <v>0.44097222222222193</v>
      </c>
      <c r="G66" s="1259">
        <v>47</v>
      </c>
      <c r="H66" s="1236" t="s">
        <v>45</v>
      </c>
      <c r="I66" s="1237" t="s">
        <v>46</v>
      </c>
      <c r="J66" s="1257">
        <v>1</v>
      </c>
      <c r="K66" s="811" t="s">
        <v>47</v>
      </c>
      <c r="L66" s="1258">
        <v>17</v>
      </c>
      <c r="M66" s="530">
        <v>17</v>
      </c>
      <c r="N66" s="532" t="s">
        <v>47</v>
      </c>
      <c r="O66" s="534">
        <v>8</v>
      </c>
      <c r="P66" s="1231"/>
      <c r="Q66" s="807" t="s">
        <v>171</v>
      </c>
      <c r="R66" s="809">
        <v>0.44097222222222193</v>
      </c>
      <c r="S66" s="1259">
        <v>48</v>
      </c>
      <c r="T66" s="1236" t="s">
        <v>45</v>
      </c>
      <c r="U66" s="1237" t="s">
        <v>46</v>
      </c>
      <c r="V66" s="1257">
        <v>24</v>
      </c>
      <c r="W66" s="811" t="s">
        <v>47</v>
      </c>
      <c r="X66" s="1258">
        <v>25</v>
      </c>
      <c r="Y66" s="530">
        <v>14</v>
      </c>
      <c r="Z66" s="532" t="s">
        <v>47</v>
      </c>
      <c r="AA66" s="534">
        <v>13</v>
      </c>
      <c r="AB66" s="1231"/>
      <c r="AC66" s="825"/>
      <c r="AD66" s="827"/>
      <c r="AE66" s="593"/>
      <c r="AF66" s="583"/>
      <c r="AG66" s="582"/>
      <c r="AH66" s="584"/>
      <c r="AI66" s="583"/>
      <c r="AJ66" s="603"/>
      <c r="AK66" s="582"/>
      <c r="AL66" s="583"/>
      <c r="AM66" s="582"/>
      <c r="AN66" s="584"/>
      <c r="AO66" s="583"/>
      <c r="AP66" s="603"/>
      <c r="AQ66" s="834"/>
      <c r="AR66" s="834"/>
      <c r="AS66" s="834"/>
      <c r="AT66" s="596"/>
      <c r="AU66" s="598"/>
      <c r="AV66" s="598"/>
      <c r="AW66" s="596"/>
      <c r="AX66" s="598"/>
      <c r="AY66" s="598"/>
      <c r="AZ66" s="833"/>
      <c r="BA66" s="829"/>
      <c r="BB66" s="830"/>
      <c r="BC66" s="831"/>
      <c r="BD66" s="832"/>
      <c r="BE66" s="600"/>
      <c r="BF66" s="1231"/>
      <c r="BG66" s="1246"/>
      <c r="BH66" s="1246"/>
      <c r="BI66" s="1246"/>
      <c r="BJ66" s="1246"/>
      <c r="BK66" s="1246"/>
      <c r="BL66" s="1246"/>
      <c r="BM66" s="1246"/>
      <c r="BN66" s="1246"/>
      <c r="BO66" s="1231"/>
      <c r="BP66" s="1260">
        <v>0</v>
      </c>
      <c r="BQ66" s="1260">
        <v>0</v>
      </c>
      <c r="BR66" s="1260" t="s">
        <v>50</v>
      </c>
      <c r="BS66" s="1260">
        <v>1</v>
      </c>
      <c r="BT66" s="1260" t="s">
        <v>66</v>
      </c>
      <c r="BU66" s="1260" t="s">
        <v>156</v>
      </c>
      <c r="BV66" s="1260">
        <v>0</v>
      </c>
      <c r="BW66" s="1260" t="s">
        <v>192</v>
      </c>
      <c r="BX66" s="1231"/>
      <c r="BY66" s="1302"/>
      <c r="BZ66" s="1366"/>
      <c r="CA66" s="1366"/>
      <c r="CB66" s="1366"/>
      <c r="CC66" s="1366"/>
      <c r="CD66" s="1303"/>
      <c r="CE66" s="1303"/>
      <c r="CF66" s="1303"/>
      <c r="CG66" s="1303"/>
      <c r="CH66" s="1303"/>
      <c r="CI66" s="1303"/>
      <c r="CJ66" s="1303"/>
      <c r="CK66" s="1303"/>
      <c r="CL66" s="1303"/>
      <c r="CM66" s="1303"/>
      <c r="CN66" s="1303"/>
      <c r="CO66" s="1303"/>
      <c r="CP66" s="1303"/>
      <c r="CQ66" s="1303"/>
      <c r="CR66" s="1303"/>
      <c r="CS66" s="1370"/>
      <c r="CT66" s="1370"/>
      <c r="CU66" s="1365"/>
      <c r="CV66" s="1365"/>
      <c r="CW66" s="1365"/>
      <c r="CX66" s="1303"/>
      <c r="CY66" s="1303"/>
      <c r="CZ66" s="1303"/>
      <c r="DA66" s="1303"/>
      <c r="DB66" s="1303"/>
      <c r="DC66" s="1303"/>
      <c r="DD66" s="1303"/>
      <c r="DE66" s="1303"/>
      <c r="DF66" s="1303"/>
      <c r="DG66" s="1303"/>
      <c r="DH66" s="1303"/>
      <c r="DI66" s="1303"/>
      <c r="DJ66" s="1303"/>
      <c r="DK66" s="1304"/>
      <c r="DL66" s="1372"/>
      <c r="DM66" s="1372"/>
      <c r="DN66" s="1372"/>
      <c r="DO66" s="1373"/>
      <c r="DP66" s="1373"/>
      <c r="DQ66" s="1305"/>
    </row>
    <row r="67" spans="5:121" ht="22.5" customHeight="1" thickBot="1" x14ac:dyDescent="0.45">
      <c r="E67" s="808"/>
      <c r="F67" s="810"/>
      <c r="G67" s="1238" t="s">
        <v>50</v>
      </c>
      <c r="H67" s="1256">
        <v>3</v>
      </c>
      <c r="I67" s="1256" t="s">
        <v>39</v>
      </c>
      <c r="J67" s="1261" t="s">
        <v>136</v>
      </c>
      <c r="K67" s="812"/>
      <c r="L67" s="1262" t="s">
        <v>187</v>
      </c>
      <c r="M67" s="531"/>
      <c r="N67" s="533"/>
      <c r="O67" s="535"/>
      <c r="P67" s="1231"/>
      <c r="Q67" s="808"/>
      <c r="R67" s="810"/>
      <c r="S67" s="1238" t="s">
        <v>50</v>
      </c>
      <c r="T67" s="1256">
        <v>4</v>
      </c>
      <c r="U67" s="1256" t="s">
        <v>39</v>
      </c>
      <c r="V67" s="1261" t="s">
        <v>157</v>
      </c>
      <c r="W67" s="812"/>
      <c r="X67" s="1262" t="s">
        <v>190</v>
      </c>
      <c r="Y67" s="531"/>
      <c r="Z67" s="533"/>
      <c r="AA67" s="535"/>
      <c r="AB67" s="1231"/>
      <c r="AC67" s="825">
        <v>21</v>
      </c>
      <c r="AD67" s="827" t="s">
        <v>155</v>
      </c>
      <c r="AE67" s="593">
        <v>12</v>
      </c>
      <c r="AF67" s="583" t="s">
        <v>47</v>
      </c>
      <c r="AG67" s="582">
        <v>11</v>
      </c>
      <c r="AH67" s="584">
        <v>6</v>
      </c>
      <c r="AI67" s="583" t="s">
        <v>47</v>
      </c>
      <c r="AJ67" s="603">
        <v>12</v>
      </c>
      <c r="AK67" s="582">
        <v>17</v>
      </c>
      <c r="AL67" s="583" t="s">
        <v>47</v>
      </c>
      <c r="AM67" s="582">
        <v>8</v>
      </c>
      <c r="AN67" s="584">
        <v>6</v>
      </c>
      <c r="AO67" s="583" t="s">
        <v>47</v>
      </c>
      <c r="AP67" s="603">
        <v>13</v>
      </c>
      <c r="AQ67" s="582">
        <v>12</v>
      </c>
      <c r="AR67" s="583" t="s">
        <v>47</v>
      </c>
      <c r="AS67" s="603">
        <v>8</v>
      </c>
      <c r="AT67" s="844"/>
      <c r="AU67" s="836"/>
      <c r="AV67" s="836"/>
      <c r="AW67" s="595">
        <v>13</v>
      </c>
      <c r="AX67" s="597" t="s">
        <v>47</v>
      </c>
      <c r="AY67" s="597">
        <v>5</v>
      </c>
      <c r="AZ67" s="816">
        <v>66</v>
      </c>
      <c r="BA67" s="818" t="s">
        <v>47</v>
      </c>
      <c r="BB67" s="819">
        <v>57</v>
      </c>
      <c r="BC67" s="821">
        <v>1.1578947368421053</v>
      </c>
      <c r="BD67" s="823">
        <v>10.01157894736842</v>
      </c>
      <c r="BE67" s="578">
        <v>3</v>
      </c>
      <c r="BF67" s="1231"/>
      <c r="BG67" s="1246">
        <v>2</v>
      </c>
      <c r="BH67" s="1246">
        <v>1</v>
      </c>
      <c r="BI67" s="1246">
        <v>2</v>
      </c>
      <c r="BJ67" s="1246">
        <v>1</v>
      </c>
      <c r="BK67" s="1246">
        <v>2</v>
      </c>
      <c r="BL67" s="1246">
        <v>0</v>
      </c>
      <c r="BM67" s="1246">
        <v>2</v>
      </c>
      <c r="BN67" s="1246"/>
      <c r="BO67" s="1231"/>
      <c r="BP67" s="1260"/>
      <c r="BQ67" s="1260"/>
      <c r="BR67" s="1260"/>
      <c r="BS67" s="1260"/>
      <c r="BT67" s="1260"/>
      <c r="BU67" s="1260"/>
      <c r="BV67" s="1260"/>
      <c r="BW67" s="1260"/>
      <c r="BX67" s="1231"/>
      <c r="BY67" s="1302"/>
      <c r="BZ67" s="1306"/>
      <c r="CA67" s="1306"/>
      <c r="CB67" s="1306"/>
      <c r="CC67" s="1306"/>
      <c r="CD67" s="1368" t="s">
        <v>52</v>
      </c>
      <c r="CE67" s="1368"/>
      <c r="CF67" s="1307">
        <v>11</v>
      </c>
      <c r="CG67" s="1308" t="s">
        <v>53</v>
      </c>
      <c r="CH67" s="1367" t="s">
        <v>156</v>
      </c>
      <c r="CI67" s="1367"/>
      <c r="CJ67" s="1367"/>
      <c r="CK67" s="1367"/>
      <c r="CL67" s="1367"/>
      <c r="CM67" s="1367"/>
      <c r="CN67" s="1367"/>
      <c r="CO67" s="1367"/>
      <c r="CP67" s="1367"/>
      <c r="CQ67" s="1367"/>
      <c r="CR67" s="1367"/>
      <c r="CS67" s="1367"/>
      <c r="CT67" s="1367"/>
      <c r="CU67" s="1306"/>
      <c r="CV67" s="1306"/>
      <c r="CW67" s="1306"/>
      <c r="CX67" s="1306"/>
      <c r="CY67" s="1306"/>
      <c r="CZ67" s="1368" t="s">
        <v>52</v>
      </c>
      <c r="DA67" s="1368"/>
      <c r="DB67" s="1307">
        <v>27</v>
      </c>
      <c r="DC67" s="1308" t="s">
        <v>53</v>
      </c>
      <c r="DD67" s="1367" t="s">
        <v>192</v>
      </c>
      <c r="DE67" s="1367"/>
      <c r="DF67" s="1367"/>
      <c r="DG67" s="1367"/>
      <c r="DH67" s="1367"/>
      <c r="DI67" s="1367"/>
      <c r="DJ67" s="1367"/>
      <c r="DK67" s="1367"/>
      <c r="DL67" s="1367"/>
      <c r="DM67" s="1367"/>
      <c r="DN67" s="1367"/>
      <c r="DO67" s="1367"/>
      <c r="DP67" s="1367"/>
      <c r="DQ67" s="1305"/>
    </row>
    <row r="68" spans="5:121" ht="22.5" customHeight="1" thickTop="1" x14ac:dyDescent="0.35">
      <c r="E68" s="807" t="s">
        <v>172</v>
      </c>
      <c r="F68" s="809">
        <v>0.44791666666666635</v>
      </c>
      <c r="G68" s="1259">
        <v>51</v>
      </c>
      <c r="H68" s="1236" t="s">
        <v>45</v>
      </c>
      <c r="I68" s="1329" t="s">
        <v>46</v>
      </c>
      <c r="J68" s="1337">
        <v>23</v>
      </c>
      <c r="K68" s="811" t="s">
        <v>47</v>
      </c>
      <c r="L68" s="1336">
        <v>26</v>
      </c>
      <c r="M68" s="530">
        <v>7</v>
      </c>
      <c r="N68" s="532" t="s">
        <v>47</v>
      </c>
      <c r="O68" s="534">
        <v>11</v>
      </c>
      <c r="P68" s="1231"/>
      <c r="Q68" s="807" t="s">
        <v>172</v>
      </c>
      <c r="R68" s="809">
        <v>0.44791666666666635</v>
      </c>
      <c r="S68" s="1259">
        <v>52</v>
      </c>
      <c r="T68" s="1236" t="s">
        <v>45</v>
      </c>
      <c r="U68" s="1333" t="s">
        <v>46</v>
      </c>
      <c r="V68" s="1338">
        <v>6</v>
      </c>
      <c r="W68" s="811" t="s">
        <v>47</v>
      </c>
      <c r="X68" s="1339">
        <v>14</v>
      </c>
      <c r="Y68" s="530">
        <v>14</v>
      </c>
      <c r="Z68" s="532" t="s">
        <v>47</v>
      </c>
      <c r="AA68" s="534">
        <v>7</v>
      </c>
      <c r="AB68" s="1231"/>
      <c r="AC68" s="826"/>
      <c r="AD68" s="828"/>
      <c r="AE68" s="593"/>
      <c r="AF68" s="583"/>
      <c r="AG68" s="582"/>
      <c r="AH68" s="584"/>
      <c r="AI68" s="583"/>
      <c r="AJ68" s="603"/>
      <c r="AK68" s="582"/>
      <c r="AL68" s="583"/>
      <c r="AM68" s="582"/>
      <c r="AN68" s="584"/>
      <c r="AO68" s="583"/>
      <c r="AP68" s="603"/>
      <c r="AQ68" s="582"/>
      <c r="AR68" s="583"/>
      <c r="AS68" s="603"/>
      <c r="AT68" s="844"/>
      <c r="AU68" s="836"/>
      <c r="AV68" s="836"/>
      <c r="AW68" s="596"/>
      <c r="AX68" s="598"/>
      <c r="AY68" s="598"/>
      <c r="AZ68" s="817"/>
      <c r="BA68" s="1362"/>
      <c r="BB68" s="820"/>
      <c r="BC68" s="822"/>
      <c r="BD68" s="824"/>
      <c r="BE68" s="601"/>
      <c r="BF68" s="1231"/>
      <c r="BG68" s="1246"/>
      <c r="BH68" s="1246"/>
      <c r="BI68" s="1246"/>
      <c r="BJ68" s="1246"/>
      <c r="BK68" s="1246"/>
      <c r="BL68" s="1246"/>
      <c r="BM68" s="1246"/>
      <c r="BN68" s="1246"/>
      <c r="BO68" s="1231"/>
      <c r="BP68" s="1260"/>
      <c r="BQ68" s="1260"/>
      <c r="BR68" s="1260"/>
      <c r="BS68" s="1260"/>
      <c r="BT68" s="1260"/>
      <c r="BU68" s="1260"/>
      <c r="BV68" s="1260"/>
      <c r="BW68" s="1260"/>
      <c r="BX68" s="1231"/>
      <c r="BY68" s="1302"/>
      <c r="BZ68" s="1306"/>
      <c r="CA68" s="1306"/>
      <c r="CB68" s="1306"/>
      <c r="CC68" s="1306"/>
      <c r="CD68" s="1306"/>
      <c r="CE68" s="1306"/>
      <c r="CF68" s="1306"/>
      <c r="CG68" s="1306"/>
      <c r="CH68" s="1306"/>
      <c r="CI68" s="1306"/>
      <c r="CJ68" s="1306"/>
      <c r="CK68" s="1306"/>
      <c r="CL68" s="1306"/>
      <c r="CM68" s="1306"/>
      <c r="CN68" s="1306"/>
      <c r="CO68" s="1306"/>
      <c r="CP68" s="1306"/>
      <c r="CQ68" s="1306"/>
      <c r="CR68" s="1306"/>
      <c r="CS68" s="1306"/>
      <c r="CT68" s="1306"/>
      <c r="CU68" s="1306"/>
      <c r="CV68" s="1306"/>
      <c r="CW68" s="1306"/>
      <c r="CX68" s="1306"/>
      <c r="CY68" s="1306"/>
      <c r="CZ68" s="1306"/>
      <c r="DA68" s="1306"/>
      <c r="DB68" s="1306"/>
      <c r="DC68" s="1306"/>
      <c r="DD68" s="1306"/>
      <c r="DE68" s="1306"/>
      <c r="DF68" s="1306"/>
      <c r="DG68" s="1306"/>
      <c r="DH68" s="1306"/>
      <c r="DI68" s="1306"/>
      <c r="DJ68" s="1306"/>
      <c r="DK68" s="1309"/>
      <c r="DL68" s="1309"/>
      <c r="DM68" s="1309"/>
      <c r="DN68" s="1309"/>
      <c r="DO68" s="1309"/>
      <c r="DP68" s="1309"/>
      <c r="DQ68" s="1305"/>
    </row>
    <row r="69" spans="5:121" ht="22.5" customHeight="1" thickBot="1" x14ac:dyDescent="0.45">
      <c r="E69" s="808"/>
      <c r="F69" s="810"/>
      <c r="G69" s="1238" t="s">
        <v>50</v>
      </c>
      <c r="H69" s="1256">
        <v>3</v>
      </c>
      <c r="I69" s="1330" t="s">
        <v>54</v>
      </c>
      <c r="J69" s="1261" t="s">
        <v>167</v>
      </c>
      <c r="K69" s="812"/>
      <c r="L69" s="1262" t="s">
        <v>154</v>
      </c>
      <c r="M69" s="531"/>
      <c r="N69" s="533"/>
      <c r="O69" s="535"/>
      <c r="P69" s="1231"/>
      <c r="Q69" s="808"/>
      <c r="R69" s="810"/>
      <c r="S69" s="1238" t="s">
        <v>50</v>
      </c>
      <c r="T69" s="1256">
        <v>4</v>
      </c>
      <c r="U69" s="1334" t="s">
        <v>66</v>
      </c>
      <c r="V69" s="1261" t="s">
        <v>196</v>
      </c>
      <c r="W69" s="812"/>
      <c r="X69" s="1262" t="s">
        <v>142</v>
      </c>
      <c r="Y69" s="531"/>
      <c r="Z69" s="533"/>
      <c r="AA69" s="535"/>
      <c r="AB69" s="1231"/>
      <c r="AC69" s="825">
        <v>29</v>
      </c>
      <c r="AD69" s="827" t="s">
        <v>168</v>
      </c>
      <c r="AE69" s="558">
        <v>14</v>
      </c>
      <c r="AF69" s="560" t="s">
        <v>47</v>
      </c>
      <c r="AG69" s="562">
        <v>13</v>
      </c>
      <c r="AH69" s="564">
        <v>5</v>
      </c>
      <c r="AI69" s="560" t="s">
        <v>47</v>
      </c>
      <c r="AJ69" s="566">
        <v>13</v>
      </c>
      <c r="AK69" s="562">
        <v>16</v>
      </c>
      <c r="AL69" s="560" t="s">
        <v>47</v>
      </c>
      <c r="AM69" s="562">
        <v>15</v>
      </c>
      <c r="AN69" s="564">
        <v>5</v>
      </c>
      <c r="AO69" s="560" t="s">
        <v>47</v>
      </c>
      <c r="AP69" s="566">
        <v>16</v>
      </c>
      <c r="AQ69" s="562">
        <v>8</v>
      </c>
      <c r="AR69" s="560" t="s">
        <v>47</v>
      </c>
      <c r="AS69" s="566">
        <v>15</v>
      </c>
      <c r="AT69" s="562">
        <v>5</v>
      </c>
      <c r="AU69" s="560" t="s">
        <v>47</v>
      </c>
      <c r="AV69" s="566">
        <v>13</v>
      </c>
      <c r="AW69" s="891"/>
      <c r="AX69" s="834"/>
      <c r="AY69" s="834"/>
      <c r="AZ69" s="816">
        <v>53</v>
      </c>
      <c r="BA69" s="818" t="s">
        <v>47</v>
      </c>
      <c r="BB69" s="819">
        <v>85</v>
      </c>
      <c r="BC69" s="821">
        <v>0.62352941176470589</v>
      </c>
      <c r="BD69" s="823">
        <v>8.0062352941176478</v>
      </c>
      <c r="BE69" s="578">
        <v>6</v>
      </c>
      <c r="BF69" s="1231"/>
      <c r="BG69" s="1246">
        <v>2</v>
      </c>
      <c r="BH69" s="1246">
        <v>1</v>
      </c>
      <c r="BI69" s="1246">
        <v>2</v>
      </c>
      <c r="BJ69" s="1246">
        <v>1</v>
      </c>
      <c r="BK69" s="1246">
        <v>1</v>
      </c>
      <c r="BL69" s="1246">
        <v>1</v>
      </c>
      <c r="BM69" s="1246">
        <v>0</v>
      </c>
      <c r="BN69" s="1246"/>
      <c r="BO69" s="1231"/>
      <c r="BP69" s="1260"/>
      <c r="BQ69" s="1260"/>
      <c r="BR69" s="1260"/>
      <c r="BS69" s="1260"/>
      <c r="BT69" s="1260"/>
      <c r="BU69" s="1260"/>
      <c r="BV69" s="1260"/>
      <c r="BW69" s="1260"/>
      <c r="BX69" s="1231"/>
      <c r="BY69" s="1302"/>
      <c r="BZ69" s="1322" t="s">
        <v>56</v>
      </c>
      <c r="CA69" s="1323">
        <v>11</v>
      </c>
      <c r="CB69" s="1310" t="s">
        <v>47</v>
      </c>
      <c r="CC69" s="1311">
        <v>1</v>
      </c>
      <c r="CD69" s="1311">
        <v>2</v>
      </c>
      <c r="CE69" s="1311">
        <v>3</v>
      </c>
      <c r="CF69" s="1311">
        <v>4</v>
      </c>
      <c r="CG69" s="1311">
        <v>5</v>
      </c>
      <c r="CH69" s="1311">
        <v>6</v>
      </c>
      <c r="CI69" s="1311">
        <v>7</v>
      </c>
      <c r="CJ69" s="1311">
        <v>8</v>
      </c>
      <c r="CK69" s="1311">
        <v>9</v>
      </c>
      <c r="CL69" s="1311">
        <v>10</v>
      </c>
      <c r="CM69" s="1311">
        <v>11</v>
      </c>
      <c r="CN69" s="1311">
        <v>12</v>
      </c>
      <c r="CO69" s="1311">
        <v>13</v>
      </c>
      <c r="CP69" s="1311">
        <v>14</v>
      </c>
      <c r="CQ69" s="1311">
        <v>15</v>
      </c>
      <c r="CR69" s="1311">
        <v>16</v>
      </c>
      <c r="CS69" s="1311">
        <v>17</v>
      </c>
      <c r="CT69" s="1311">
        <v>18</v>
      </c>
      <c r="CU69" s="1311">
        <v>19</v>
      </c>
      <c r="CV69" s="1311">
        <v>20</v>
      </c>
      <c r="CW69" s="1311">
        <v>21</v>
      </c>
      <c r="CX69" s="1311">
        <v>22</v>
      </c>
      <c r="CY69" s="1311">
        <v>23</v>
      </c>
      <c r="CZ69" s="1311">
        <v>24</v>
      </c>
      <c r="DA69" s="1311">
        <v>25</v>
      </c>
      <c r="DB69" s="1311">
        <v>26</v>
      </c>
      <c r="DC69" s="1311">
        <v>27</v>
      </c>
      <c r="DD69" s="1311">
        <v>28</v>
      </c>
      <c r="DE69" s="1311">
        <v>29</v>
      </c>
      <c r="DF69" s="1311">
        <v>30</v>
      </c>
      <c r="DG69" s="1311">
        <v>31</v>
      </c>
      <c r="DH69" s="1311">
        <v>32</v>
      </c>
      <c r="DI69" s="1311">
        <v>33</v>
      </c>
      <c r="DJ69" s="1311">
        <v>34</v>
      </c>
      <c r="DK69" s="1312">
        <v>35</v>
      </c>
      <c r="DL69" s="1312">
        <v>36</v>
      </c>
      <c r="DM69" s="1312">
        <v>37</v>
      </c>
      <c r="DN69" s="1312">
        <v>38</v>
      </c>
      <c r="DO69" s="1312">
        <v>39</v>
      </c>
      <c r="DP69" s="1312">
        <v>40</v>
      </c>
      <c r="DQ69" s="1305"/>
    </row>
    <row r="70" spans="5:121" ht="22.5" customHeight="1" thickTop="1" thickBot="1" x14ac:dyDescent="0.4">
      <c r="E70" s="807" t="s">
        <v>173</v>
      </c>
      <c r="F70" s="809">
        <v>0.45486111111111077</v>
      </c>
      <c r="G70" s="1259">
        <v>55</v>
      </c>
      <c r="H70" s="1236" t="s">
        <v>45</v>
      </c>
      <c r="I70" s="1331" t="s">
        <v>46</v>
      </c>
      <c r="J70" s="1340">
        <v>5</v>
      </c>
      <c r="K70" s="811" t="s">
        <v>47</v>
      </c>
      <c r="L70" s="1341">
        <v>13</v>
      </c>
      <c r="M70" s="530">
        <v>7</v>
      </c>
      <c r="N70" s="532" t="s">
        <v>47</v>
      </c>
      <c r="O70" s="534">
        <v>13</v>
      </c>
      <c r="P70" s="1231"/>
      <c r="Q70" s="807" t="s">
        <v>173</v>
      </c>
      <c r="R70" s="809">
        <v>0.45486111111111077</v>
      </c>
      <c r="S70" s="1259">
        <v>56</v>
      </c>
      <c r="T70" s="1236" t="s">
        <v>45</v>
      </c>
      <c r="U70" s="1331" t="s">
        <v>46</v>
      </c>
      <c r="V70" s="1340">
        <v>4</v>
      </c>
      <c r="W70" s="811" t="s">
        <v>47</v>
      </c>
      <c r="X70" s="1341">
        <v>20</v>
      </c>
      <c r="Y70" s="530">
        <v>5</v>
      </c>
      <c r="Z70" s="532" t="s">
        <v>47</v>
      </c>
      <c r="AA70" s="534">
        <v>15</v>
      </c>
      <c r="AB70" s="1231"/>
      <c r="AC70" s="940"/>
      <c r="AD70" s="889"/>
      <c r="AE70" s="559"/>
      <c r="AF70" s="561"/>
      <c r="AG70" s="563"/>
      <c r="AH70" s="565"/>
      <c r="AI70" s="561"/>
      <c r="AJ70" s="567"/>
      <c r="AK70" s="563"/>
      <c r="AL70" s="561"/>
      <c r="AM70" s="563"/>
      <c r="AN70" s="565"/>
      <c r="AO70" s="561"/>
      <c r="AP70" s="567"/>
      <c r="AQ70" s="563"/>
      <c r="AR70" s="561"/>
      <c r="AS70" s="567"/>
      <c r="AT70" s="563"/>
      <c r="AU70" s="561"/>
      <c r="AV70" s="567"/>
      <c r="AW70" s="892"/>
      <c r="AX70" s="893"/>
      <c r="AY70" s="893"/>
      <c r="AZ70" s="918"/>
      <c r="BA70" s="919"/>
      <c r="BB70" s="920"/>
      <c r="BC70" s="894"/>
      <c r="BD70" s="853"/>
      <c r="BE70" s="579"/>
      <c r="BF70" s="1231"/>
      <c r="BG70" s="1246"/>
      <c r="BH70" s="1246"/>
      <c r="BI70" s="1246"/>
      <c r="BJ70" s="1246"/>
      <c r="BK70" s="1246"/>
      <c r="BL70" s="1246"/>
      <c r="BM70" s="1246"/>
      <c r="BN70" s="1246"/>
      <c r="BO70" s="1231"/>
      <c r="BP70" s="1260"/>
      <c r="BQ70" s="1260"/>
      <c r="BR70" s="1260"/>
      <c r="BS70" s="1260"/>
      <c r="BT70" s="1260"/>
      <c r="BU70" s="1260"/>
      <c r="BV70" s="1260"/>
      <c r="BW70" s="1260"/>
      <c r="BX70" s="1231"/>
      <c r="BY70" s="1302"/>
      <c r="BZ70" s="1313"/>
      <c r="CA70" s="1314"/>
      <c r="CB70" s="1315"/>
      <c r="CC70" s="1316"/>
      <c r="CD70" s="1316"/>
      <c r="CE70" s="1316"/>
      <c r="CF70" s="1316"/>
      <c r="CG70" s="1316"/>
      <c r="CH70" s="1316"/>
      <c r="CI70" s="1316"/>
      <c r="CJ70" s="1316"/>
      <c r="CK70" s="1316"/>
      <c r="CL70" s="1316"/>
      <c r="CM70" s="1316"/>
      <c r="CN70" s="1316"/>
      <c r="CO70" s="1316"/>
      <c r="CP70" s="1316"/>
      <c r="CQ70" s="1316"/>
      <c r="CR70" s="1316"/>
      <c r="CS70" s="1316"/>
      <c r="CT70" s="1316"/>
      <c r="CU70" s="1316"/>
      <c r="CV70" s="1316"/>
      <c r="CW70" s="1316"/>
      <c r="CX70" s="1316"/>
      <c r="CY70" s="1316"/>
      <c r="CZ70" s="1316"/>
      <c r="DA70" s="1316"/>
      <c r="DB70" s="1316"/>
      <c r="DC70" s="1316"/>
      <c r="DD70" s="1316"/>
      <c r="DE70" s="1316"/>
      <c r="DF70" s="1316"/>
      <c r="DG70" s="1316"/>
      <c r="DH70" s="1316"/>
      <c r="DI70" s="1316"/>
      <c r="DJ70" s="1316"/>
      <c r="DK70" s="1317"/>
      <c r="DL70" s="1317"/>
      <c r="DM70" s="1317"/>
      <c r="DN70" s="1317"/>
      <c r="DO70" s="1317"/>
      <c r="DP70" s="1317"/>
      <c r="DQ70" s="1305"/>
    </row>
    <row r="71" spans="5:121" ht="22.5" customHeight="1" thickTop="1" thickBot="1" x14ac:dyDescent="0.45">
      <c r="E71" s="808"/>
      <c r="F71" s="810"/>
      <c r="G71" s="1238" t="s">
        <v>50</v>
      </c>
      <c r="H71" s="1256">
        <v>3</v>
      </c>
      <c r="I71" s="1332" t="s">
        <v>67</v>
      </c>
      <c r="J71" s="1261" t="s">
        <v>137</v>
      </c>
      <c r="K71" s="812"/>
      <c r="L71" s="1262" t="s">
        <v>193</v>
      </c>
      <c r="M71" s="531"/>
      <c r="N71" s="533"/>
      <c r="O71" s="535"/>
      <c r="P71" s="1231"/>
      <c r="Q71" s="808"/>
      <c r="R71" s="810"/>
      <c r="S71" s="1238" t="s">
        <v>50</v>
      </c>
      <c r="T71" s="1256">
        <v>4</v>
      </c>
      <c r="U71" s="1332" t="s">
        <v>67</v>
      </c>
      <c r="V71" s="1261" t="s">
        <v>135</v>
      </c>
      <c r="W71" s="812"/>
      <c r="X71" s="1262" t="s">
        <v>191</v>
      </c>
      <c r="Y71" s="531"/>
      <c r="Z71" s="533"/>
      <c r="AA71" s="535"/>
      <c r="AB71" s="1231"/>
      <c r="AC71" s="1274"/>
      <c r="AD71" s="1275"/>
      <c r="AE71" s="1297"/>
      <c r="AF71" s="1247"/>
      <c r="AG71" s="1247"/>
      <c r="AH71" s="1247"/>
      <c r="AI71" s="1247"/>
      <c r="AJ71" s="1247"/>
      <c r="AK71" s="1231"/>
      <c r="AL71" s="1231"/>
      <c r="AM71" s="1231"/>
      <c r="AN71" s="1231"/>
      <c r="AO71" s="1231"/>
      <c r="AP71" s="1231"/>
      <c r="AQ71" s="1231"/>
      <c r="AR71" s="1231"/>
      <c r="AS71" s="1231"/>
      <c r="AT71" s="1231"/>
      <c r="AU71" s="1231"/>
      <c r="AV71" s="1231"/>
      <c r="AW71" s="1231"/>
      <c r="AX71" s="1231"/>
      <c r="AY71" s="1231"/>
      <c r="AZ71" s="1231"/>
      <c r="BA71" s="1231"/>
      <c r="BB71" s="1231"/>
      <c r="BC71" s="1231"/>
      <c r="BD71" s="1231"/>
      <c r="BE71" s="1231"/>
      <c r="BF71" s="1231"/>
      <c r="BG71" s="1231"/>
      <c r="BH71" s="1231"/>
      <c r="BI71" s="1231"/>
      <c r="BJ71" s="1231"/>
      <c r="BK71" s="1231"/>
      <c r="BL71" s="1231"/>
      <c r="BM71" s="1231"/>
      <c r="BN71" s="1231"/>
      <c r="BO71" s="1231"/>
      <c r="BP71" s="1260"/>
      <c r="BQ71" s="1260"/>
      <c r="BR71" s="1260"/>
      <c r="BS71" s="1260"/>
      <c r="BT71" s="1260"/>
      <c r="BU71" s="1260"/>
      <c r="BV71" s="1260"/>
      <c r="BW71" s="1260"/>
      <c r="BX71" s="1231"/>
      <c r="BY71" s="1302"/>
      <c r="BZ71" s="1324" t="s">
        <v>56</v>
      </c>
      <c r="CA71" s="1325">
        <v>27</v>
      </c>
      <c r="CB71" s="1318" t="s">
        <v>47</v>
      </c>
      <c r="CC71" s="1311">
        <v>1</v>
      </c>
      <c r="CD71" s="1311">
        <v>2</v>
      </c>
      <c r="CE71" s="1311">
        <v>3</v>
      </c>
      <c r="CF71" s="1311">
        <v>4</v>
      </c>
      <c r="CG71" s="1311">
        <v>5</v>
      </c>
      <c r="CH71" s="1311">
        <v>6</v>
      </c>
      <c r="CI71" s="1311">
        <v>7</v>
      </c>
      <c r="CJ71" s="1311">
        <v>8</v>
      </c>
      <c r="CK71" s="1311">
        <v>9</v>
      </c>
      <c r="CL71" s="1311">
        <v>10</v>
      </c>
      <c r="CM71" s="1311">
        <v>11</v>
      </c>
      <c r="CN71" s="1311">
        <v>12</v>
      </c>
      <c r="CO71" s="1311">
        <v>13</v>
      </c>
      <c r="CP71" s="1311">
        <v>14</v>
      </c>
      <c r="CQ71" s="1311">
        <v>15</v>
      </c>
      <c r="CR71" s="1311">
        <v>16</v>
      </c>
      <c r="CS71" s="1311">
        <v>17</v>
      </c>
      <c r="CT71" s="1311">
        <v>18</v>
      </c>
      <c r="CU71" s="1311">
        <v>19</v>
      </c>
      <c r="CV71" s="1311">
        <v>20</v>
      </c>
      <c r="CW71" s="1311">
        <v>21</v>
      </c>
      <c r="CX71" s="1311">
        <v>22</v>
      </c>
      <c r="CY71" s="1311">
        <v>23</v>
      </c>
      <c r="CZ71" s="1311">
        <v>24</v>
      </c>
      <c r="DA71" s="1311">
        <v>25</v>
      </c>
      <c r="DB71" s="1311">
        <v>26</v>
      </c>
      <c r="DC71" s="1311">
        <v>27</v>
      </c>
      <c r="DD71" s="1311">
        <v>28</v>
      </c>
      <c r="DE71" s="1311">
        <v>29</v>
      </c>
      <c r="DF71" s="1311">
        <v>30</v>
      </c>
      <c r="DG71" s="1311">
        <v>31</v>
      </c>
      <c r="DH71" s="1311">
        <v>32</v>
      </c>
      <c r="DI71" s="1311">
        <v>33</v>
      </c>
      <c r="DJ71" s="1311">
        <v>34</v>
      </c>
      <c r="DK71" s="1312">
        <v>35</v>
      </c>
      <c r="DL71" s="1312">
        <v>36</v>
      </c>
      <c r="DM71" s="1312">
        <v>37</v>
      </c>
      <c r="DN71" s="1312">
        <v>38</v>
      </c>
      <c r="DO71" s="1312">
        <v>39</v>
      </c>
      <c r="DP71" s="1312">
        <v>40</v>
      </c>
      <c r="DQ71" s="1305"/>
    </row>
    <row r="72" spans="5:121" ht="22.5" customHeight="1" thickTop="1" thickBot="1" x14ac:dyDescent="0.4">
      <c r="E72" s="807" t="s">
        <v>174</v>
      </c>
      <c r="F72" s="809">
        <v>0.46180555555555519</v>
      </c>
      <c r="G72" s="1259">
        <v>59</v>
      </c>
      <c r="H72" s="1236" t="s">
        <v>45</v>
      </c>
      <c r="I72" s="1237" t="s">
        <v>46</v>
      </c>
      <c r="J72" s="1257">
        <v>16</v>
      </c>
      <c r="K72" s="811" t="s">
        <v>47</v>
      </c>
      <c r="L72" s="1258">
        <v>25</v>
      </c>
      <c r="M72" s="530">
        <v>12</v>
      </c>
      <c r="N72" s="532" t="s">
        <v>47</v>
      </c>
      <c r="O72" s="534">
        <v>6</v>
      </c>
      <c r="P72" s="1231"/>
      <c r="Q72" s="807" t="s">
        <v>174</v>
      </c>
      <c r="R72" s="809">
        <v>0.46180555555555519</v>
      </c>
      <c r="S72" s="1259">
        <v>60</v>
      </c>
      <c r="T72" s="1236" t="s">
        <v>45</v>
      </c>
      <c r="U72" s="1237" t="s">
        <v>46</v>
      </c>
      <c r="V72" s="1257">
        <v>17</v>
      </c>
      <c r="W72" s="811" t="s">
        <v>47</v>
      </c>
      <c r="X72" s="1258">
        <v>24</v>
      </c>
      <c r="Y72" s="530">
        <v>7</v>
      </c>
      <c r="Z72" s="532" t="s">
        <v>47</v>
      </c>
      <c r="AA72" s="534">
        <v>18</v>
      </c>
      <c r="AB72" s="1231"/>
      <c r="AC72" s="1342" t="s">
        <v>68</v>
      </c>
      <c r="AD72" s="1328" t="s">
        <v>136</v>
      </c>
      <c r="AE72" s="1247"/>
      <c r="AF72" s="1247"/>
      <c r="AG72" s="1247"/>
      <c r="AH72" s="1247"/>
      <c r="AI72" s="1247"/>
      <c r="AJ72" s="1247"/>
      <c r="AK72" s="1231"/>
      <c r="AL72" s="1231"/>
      <c r="AM72" s="1231"/>
      <c r="AN72" s="1231"/>
      <c r="AO72" s="1231"/>
      <c r="AP72" s="1231"/>
      <c r="AQ72" s="1231"/>
      <c r="AR72" s="1231"/>
      <c r="AS72" s="1231"/>
      <c r="AT72" s="1231"/>
      <c r="AU72" s="1231"/>
      <c r="AV72" s="1231"/>
      <c r="AW72" s="1231"/>
      <c r="AX72" s="1231"/>
      <c r="AY72" s="1231"/>
      <c r="AZ72" s="1231"/>
      <c r="BA72" s="1231"/>
      <c r="BB72" s="1231"/>
      <c r="BC72" s="1231"/>
      <c r="BD72" s="1231"/>
      <c r="BE72" s="1231"/>
      <c r="BF72" s="1231"/>
      <c r="BG72" s="1231"/>
      <c r="BH72" s="1231"/>
      <c r="BI72" s="1231"/>
      <c r="BJ72" s="1231"/>
      <c r="BK72" s="1231"/>
      <c r="BL72" s="1231"/>
      <c r="BM72" s="1231"/>
      <c r="BN72" s="1231"/>
      <c r="BO72" s="1231"/>
      <c r="BP72" s="1260"/>
      <c r="BQ72" s="1260"/>
      <c r="BR72" s="1260"/>
      <c r="BS72" s="1260"/>
      <c r="BT72" s="1260"/>
      <c r="BU72" s="1260"/>
      <c r="BV72" s="1260"/>
      <c r="BW72" s="1260"/>
      <c r="BX72" s="1231"/>
      <c r="BY72" s="1319"/>
      <c r="BZ72" s="1320"/>
      <c r="CA72" s="1320"/>
      <c r="CB72" s="1320"/>
      <c r="CC72" s="1320"/>
      <c r="CD72" s="1320"/>
      <c r="CE72" s="1320"/>
      <c r="CF72" s="1320"/>
      <c r="CG72" s="1320"/>
      <c r="CH72" s="1320"/>
      <c r="CI72" s="1320"/>
      <c r="CJ72" s="1320"/>
      <c r="CK72" s="1320"/>
      <c r="CL72" s="1320"/>
      <c r="CM72" s="1320"/>
      <c r="CN72" s="1320"/>
      <c r="CO72" s="1320"/>
      <c r="CP72" s="1320"/>
      <c r="CQ72" s="1320"/>
      <c r="CR72" s="1320"/>
      <c r="CS72" s="1320"/>
      <c r="CT72" s="1320"/>
      <c r="CU72" s="1320"/>
      <c r="CV72" s="1320"/>
      <c r="CW72" s="1320"/>
      <c r="CX72" s="1320"/>
      <c r="CY72" s="1320"/>
      <c r="CZ72" s="1320"/>
      <c r="DA72" s="1320"/>
      <c r="DB72" s="1320"/>
      <c r="DC72" s="1320"/>
      <c r="DD72" s="1320"/>
      <c r="DE72" s="1320"/>
      <c r="DF72" s="1320"/>
      <c r="DG72" s="1320"/>
      <c r="DH72" s="1320"/>
      <c r="DI72" s="1320"/>
      <c r="DJ72" s="1320"/>
      <c r="DK72" s="1320"/>
      <c r="DL72" s="1320"/>
      <c r="DM72" s="1320"/>
      <c r="DN72" s="1320"/>
      <c r="DO72" s="1320"/>
      <c r="DP72" s="1320"/>
      <c r="DQ72" s="1321"/>
    </row>
    <row r="73" spans="5:121" ht="22.5" customHeight="1" thickTop="1" thickBot="1" x14ac:dyDescent="0.45">
      <c r="E73" s="808"/>
      <c r="F73" s="810"/>
      <c r="G73" s="1238" t="s">
        <v>50</v>
      </c>
      <c r="H73" s="1256">
        <v>3</v>
      </c>
      <c r="I73" s="1256" t="s">
        <v>39</v>
      </c>
      <c r="J73" s="1261" t="s">
        <v>143</v>
      </c>
      <c r="K73" s="812"/>
      <c r="L73" s="1262" t="s">
        <v>190</v>
      </c>
      <c r="M73" s="531"/>
      <c r="N73" s="533"/>
      <c r="O73" s="535"/>
      <c r="P73" s="1231"/>
      <c r="Q73" s="808"/>
      <c r="R73" s="810"/>
      <c r="S73" s="1238" t="s">
        <v>50</v>
      </c>
      <c r="T73" s="1256">
        <v>4</v>
      </c>
      <c r="U73" s="1256" t="s">
        <v>39</v>
      </c>
      <c r="V73" s="1261" t="s">
        <v>187</v>
      </c>
      <c r="W73" s="812"/>
      <c r="X73" s="1262" t="s">
        <v>157</v>
      </c>
      <c r="Y73" s="531"/>
      <c r="Z73" s="533"/>
      <c r="AA73" s="535"/>
      <c r="AB73" s="1231"/>
      <c r="AC73" s="1342" t="s">
        <v>69</v>
      </c>
      <c r="AD73" s="1328" t="s">
        <v>143</v>
      </c>
      <c r="AE73" s="1247"/>
      <c r="AF73" s="1247"/>
      <c r="AG73" s="1247"/>
      <c r="AH73" s="1247"/>
      <c r="AI73" s="1247"/>
      <c r="AJ73" s="1247"/>
      <c r="AK73" s="1231"/>
      <c r="AL73" s="1231"/>
      <c r="AM73" s="1231"/>
      <c r="AN73" s="1231"/>
      <c r="AO73" s="1231"/>
      <c r="AP73" s="1231"/>
      <c r="AQ73" s="1231"/>
      <c r="AR73" s="1231"/>
      <c r="AS73" s="1231"/>
      <c r="AT73" s="1231"/>
      <c r="AU73" s="1231"/>
      <c r="AV73" s="1231"/>
      <c r="AW73" s="1231"/>
      <c r="AX73" s="1231"/>
      <c r="AY73" s="1231"/>
      <c r="AZ73" s="1231"/>
      <c r="BA73" s="1231"/>
      <c r="BB73" s="1231"/>
      <c r="BC73" s="1231"/>
      <c r="BD73" s="1231"/>
      <c r="BE73" s="1231"/>
      <c r="BF73" s="1231"/>
      <c r="BG73" s="1231"/>
      <c r="BH73" s="1231"/>
      <c r="BI73" s="1231"/>
      <c r="BJ73" s="1231"/>
      <c r="BK73" s="1231"/>
      <c r="BL73" s="1231"/>
      <c r="BM73" s="1231"/>
      <c r="BN73" s="1231"/>
      <c r="BO73" s="1231"/>
      <c r="BP73" s="1260"/>
      <c r="BQ73" s="1260"/>
      <c r="BR73" s="1260"/>
      <c r="BS73" s="1260"/>
      <c r="BT73" s="1260"/>
      <c r="BU73" s="1260"/>
      <c r="BV73" s="1260"/>
      <c r="BW73" s="1260"/>
      <c r="BX73" s="1231"/>
      <c r="BY73" s="784">
        <v>0.42013888888888867</v>
      </c>
      <c r="BZ73" s="785"/>
      <c r="CA73" s="785"/>
      <c r="CB73" s="1299"/>
      <c r="CC73" s="1299"/>
      <c r="CD73" s="1299"/>
      <c r="CE73" s="1369" t="s">
        <v>46</v>
      </c>
      <c r="CF73" s="1369"/>
      <c r="CG73" s="1369"/>
      <c r="CH73" s="1369"/>
      <c r="CI73" s="1369"/>
      <c r="CJ73" s="1300" t="s">
        <v>67</v>
      </c>
      <c r="CK73" s="1299"/>
      <c r="CL73" s="1299"/>
      <c r="CM73" s="1299"/>
      <c r="CN73" s="1299"/>
      <c r="CO73" s="1299"/>
      <c r="CP73" s="1299"/>
      <c r="CQ73" s="1299"/>
      <c r="CR73" s="1299"/>
      <c r="CS73" s="1299"/>
      <c r="CT73" s="1299"/>
      <c r="CU73" s="1299"/>
      <c r="CV73" s="1299"/>
      <c r="CW73" s="1299"/>
      <c r="CX73" s="1299"/>
      <c r="CY73" s="1299"/>
      <c r="CZ73" s="1299"/>
      <c r="DA73" s="1299"/>
      <c r="DB73" s="1299"/>
      <c r="DC73" s="1299"/>
      <c r="DD73" s="1299"/>
      <c r="DE73" s="1299"/>
      <c r="DF73" s="1299"/>
      <c r="DG73" s="1299"/>
      <c r="DH73" s="1299"/>
      <c r="DI73" s="1299"/>
      <c r="DJ73" s="1299"/>
      <c r="DK73" s="1299"/>
      <c r="DL73" s="1299"/>
      <c r="DM73" s="1299"/>
      <c r="DN73" s="1299"/>
      <c r="DO73" s="1299"/>
      <c r="DP73" s="1299"/>
      <c r="DQ73" s="1301"/>
    </row>
    <row r="74" spans="5:121" ht="22.5" customHeight="1" thickTop="1" x14ac:dyDescent="0.35">
      <c r="E74" s="807" t="s">
        <v>175</v>
      </c>
      <c r="F74" s="809">
        <v>0.46874999999999961</v>
      </c>
      <c r="G74" s="1259">
        <v>63</v>
      </c>
      <c r="H74" s="1236" t="s">
        <v>45</v>
      </c>
      <c r="I74" s="1329" t="s">
        <v>46</v>
      </c>
      <c r="J74" s="1337">
        <v>15</v>
      </c>
      <c r="K74" s="811" t="s">
        <v>47</v>
      </c>
      <c r="L74" s="1336">
        <v>23</v>
      </c>
      <c r="M74" s="530">
        <v>3</v>
      </c>
      <c r="N74" s="532" t="s">
        <v>47</v>
      </c>
      <c r="O74" s="534">
        <v>16</v>
      </c>
      <c r="P74" s="1231"/>
      <c r="Q74" s="807" t="s">
        <v>175</v>
      </c>
      <c r="R74" s="809">
        <v>0.46874999999999961</v>
      </c>
      <c r="S74" s="1259">
        <v>64</v>
      </c>
      <c r="T74" s="1236" t="s">
        <v>45</v>
      </c>
      <c r="U74" s="1333" t="s">
        <v>46</v>
      </c>
      <c r="V74" s="1338">
        <v>19</v>
      </c>
      <c r="W74" s="811" t="s">
        <v>47</v>
      </c>
      <c r="X74" s="1339">
        <v>22</v>
      </c>
      <c r="Y74" s="530">
        <v>7</v>
      </c>
      <c r="Z74" s="532" t="s">
        <v>47</v>
      </c>
      <c r="AA74" s="534">
        <v>15</v>
      </c>
      <c r="AB74" s="1231"/>
      <c r="AC74" s="1342" t="s">
        <v>70</v>
      </c>
      <c r="AD74" s="1328" t="s">
        <v>154</v>
      </c>
      <c r="AE74" s="1247"/>
      <c r="AF74" s="1247"/>
      <c r="AG74" s="1247"/>
      <c r="AH74" s="1247"/>
      <c r="AI74" s="1247"/>
      <c r="AJ74" s="1247"/>
      <c r="AK74" s="1231"/>
      <c r="AL74" s="1231"/>
      <c r="AM74" s="1231"/>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60" t="s">
        <v>62</v>
      </c>
      <c r="BQ74" s="1260">
        <v>0.42013888888888867</v>
      </c>
      <c r="BR74" s="1260">
        <v>33</v>
      </c>
      <c r="BS74" s="1260" t="s">
        <v>45</v>
      </c>
      <c r="BT74" s="1260" t="s">
        <v>46</v>
      </c>
      <c r="BU74" s="1260">
        <v>4</v>
      </c>
      <c r="BV74" s="1260" t="s">
        <v>47</v>
      </c>
      <c r="BW74" s="1260">
        <v>5</v>
      </c>
      <c r="BX74" s="1231"/>
      <c r="BY74" s="1302"/>
      <c r="BZ74" s="1366" t="s">
        <v>62</v>
      </c>
      <c r="CA74" s="1366"/>
      <c r="CB74" s="1366"/>
      <c r="CC74" s="1366"/>
      <c r="CD74" s="1303"/>
      <c r="CE74" s="1303"/>
      <c r="CF74" s="1303"/>
      <c r="CG74" s="1303"/>
      <c r="CH74" s="1303"/>
      <c r="CI74" s="1303"/>
      <c r="CJ74" s="1303"/>
      <c r="CK74" s="1303"/>
      <c r="CL74" s="1303"/>
      <c r="CM74" s="1303"/>
      <c r="CN74" s="1303"/>
      <c r="CO74" s="1303"/>
      <c r="CP74" s="1303"/>
      <c r="CQ74" s="1303"/>
      <c r="CR74" s="1303"/>
      <c r="CS74" s="1370">
        <v>33</v>
      </c>
      <c r="CT74" s="1370"/>
      <c r="CU74" s="1365" t="s">
        <v>48</v>
      </c>
      <c r="CV74" s="1365"/>
      <c r="CW74" s="1365"/>
      <c r="CX74" s="1303"/>
      <c r="CY74" s="1303"/>
      <c r="CZ74" s="1303"/>
      <c r="DA74" s="1303"/>
      <c r="DB74" s="1303"/>
      <c r="DC74" s="1303"/>
      <c r="DD74" s="1303"/>
      <c r="DE74" s="1303"/>
      <c r="DF74" s="1303"/>
      <c r="DG74" s="1303"/>
      <c r="DH74" s="1303"/>
      <c r="DI74" s="1303"/>
      <c r="DJ74" s="1303"/>
      <c r="DK74" s="1304"/>
      <c r="DL74" s="1372" t="s">
        <v>49</v>
      </c>
      <c r="DM74" s="1372"/>
      <c r="DN74" s="1372"/>
      <c r="DO74" s="1373">
        <v>1</v>
      </c>
      <c r="DP74" s="1373"/>
      <c r="DQ74" s="1305"/>
    </row>
    <row r="75" spans="5:121" ht="22.5" customHeight="1" thickBot="1" x14ac:dyDescent="0.45">
      <c r="E75" s="808"/>
      <c r="F75" s="810"/>
      <c r="G75" s="1238" t="s">
        <v>50</v>
      </c>
      <c r="H75" s="1256">
        <v>3</v>
      </c>
      <c r="I75" s="1330" t="s">
        <v>54</v>
      </c>
      <c r="J75" s="1261" t="s">
        <v>139</v>
      </c>
      <c r="K75" s="812"/>
      <c r="L75" s="1262" t="s">
        <v>167</v>
      </c>
      <c r="M75" s="531"/>
      <c r="N75" s="533"/>
      <c r="O75" s="535"/>
      <c r="P75" s="1231"/>
      <c r="Q75" s="808"/>
      <c r="R75" s="810"/>
      <c r="S75" s="1238" t="s">
        <v>50</v>
      </c>
      <c r="T75" s="1256">
        <v>4</v>
      </c>
      <c r="U75" s="1334" t="s">
        <v>66</v>
      </c>
      <c r="V75" s="1261" t="s">
        <v>144</v>
      </c>
      <c r="W75" s="812"/>
      <c r="X75" s="1262" t="s">
        <v>145</v>
      </c>
      <c r="Y75" s="531"/>
      <c r="Z75" s="533"/>
      <c r="AA75" s="535"/>
      <c r="AB75" s="1231"/>
      <c r="AC75" s="1342" t="s">
        <v>71</v>
      </c>
      <c r="AD75" s="1328" t="s">
        <v>167</v>
      </c>
      <c r="AE75" s="1247"/>
      <c r="AF75" s="1247"/>
      <c r="AG75" s="1247"/>
      <c r="AH75" s="1247"/>
      <c r="AI75" s="1247"/>
      <c r="AJ75" s="1247"/>
      <c r="AK75" s="1231"/>
      <c r="AL75" s="1231"/>
      <c r="AM75" s="1231"/>
      <c r="AN75" s="1231"/>
      <c r="AO75" s="1231"/>
      <c r="AP75" s="1231"/>
      <c r="AQ75" s="1231"/>
      <c r="AR75" s="1231"/>
      <c r="AS75" s="1231"/>
      <c r="AT75" s="1231"/>
      <c r="AU75" s="1231"/>
      <c r="AV75" s="1231"/>
      <c r="AW75" s="1231"/>
      <c r="AX75" s="1231"/>
      <c r="AY75" s="1231"/>
      <c r="AZ75" s="1231"/>
      <c r="BA75" s="1231"/>
      <c r="BB75" s="1231"/>
      <c r="BC75" s="1231"/>
      <c r="BD75" s="1231"/>
      <c r="BE75" s="1231"/>
      <c r="BF75" s="1231"/>
      <c r="BG75" s="1231"/>
      <c r="BH75" s="1231"/>
      <c r="BI75" s="1231"/>
      <c r="BJ75" s="1231"/>
      <c r="BK75" s="1231"/>
      <c r="BL75" s="1231"/>
      <c r="BM75" s="1231"/>
      <c r="BN75" s="1231"/>
      <c r="BO75" s="1231"/>
      <c r="BP75" s="1260">
        <v>0</v>
      </c>
      <c r="BQ75" s="1260">
        <v>0</v>
      </c>
      <c r="BR75" s="1260" t="s">
        <v>50</v>
      </c>
      <c r="BS75" s="1260">
        <v>1</v>
      </c>
      <c r="BT75" s="1260" t="s">
        <v>67</v>
      </c>
      <c r="BU75" s="1260" t="s">
        <v>135</v>
      </c>
      <c r="BV75" s="1260">
        <v>0</v>
      </c>
      <c r="BW75" s="1260" t="s">
        <v>137</v>
      </c>
      <c r="BX75" s="1231"/>
      <c r="BY75" s="1302"/>
      <c r="BZ75" s="1366"/>
      <c r="CA75" s="1366"/>
      <c r="CB75" s="1366"/>
      <c r="CC75" s="1366"/>
      <c r="CD75" s="1303"/>
      <c r="CE75" s="1303"/>
      <c r="CF75" s="1303"/>
      <c r="CG75" s="1303"/>
      <c r="CH75" s="1303"/>
      <c r="CI75" s="1303"/>
      <c r="CJ75" s="1303"/>
      <c r="CK75" s="1303"/>
      <c r="CL75" s="1303"/>
      <c r="CM75" s="1303"/>
      <c r="CN75" s="1303"/>
      <c r="CO75" s="1303"/>
      <c r="CP75" s="1303"/>
      <c r="CQ75" s="1303"/>
      <c r="CR75" s="1303"/>
      <c r="CS75" s="1370"/>
      <c r="CT75" s="1370"/>
      <c r="CU75" s="1365"/>
      <c r="CV75" s="1365"/>
      <c r="CW75" s="1365"/>
      <c r="CX75" s="1303"/>
      <c r="CY75" s="1303"/>
      <c r="CZ75" s="1303"/>
      <c r="DA75" s="1303"/>
      <c r="DB75" s="1303"/>
      <c r="DC75" s="1303"/>
      <c r="DD75" s="1303"/>
      <c r="DE75" s="1303"/>
      <c r="DF75" s="1303"/>
      <c r="DG75" s="1303"/>
      <c r="DH75" s="1303"/>
      <c r="DI75" s="1303"/>
      <c r="DJ75" s="1303"/>
      <c r="DK75" s="1304"/>
      <c r="DL75" s="1372"/>
      <c r="DM75" s="1372"/>
      <c r="DN75" s="1372"/>
      <c r="DO75" s="1373"/>
      <c r="DP75" s="1373"/>
      <c r="DQ75" s="1305"/>
    </row>
    <row r="76" spans="5:121" ht="22.5" customHeight="1" thickTop="1" x14ac:dyDescent="0.35">
      <c r="E76" s="807" t="s">
        <v>176</v>
      </c>
      <c r="F76" s="809">
        <v>0.47569444444444403</v>
      </c>
      <c r="G76" s="1259">
        <v>67</v>
      </c>
      <c r="H76" s="1236" t="s">
        <v>45</v>
      </c>
      <c r="I76" s="1331" t="s">
        <v>46</v>
      </c>
      <c r="J76" s="1340">
        <v>4</v>
      </c>
      <c r="K76" s="811" t="s">
        <v>47</v>
      </c>
      <c r="L76" s="1341">
        <v>12</v>
      </c>
      <c r="M76" s="530">
        <v>16</v>
      </c>
      <c r="N76" s="532" t="s">
        <v>47</v>
      </c>
      <c r="O76" s="534">
        <v>9</v>
      </c>
      <c r="P76" s="1231"/>
      <c r="Q76" s="807" t="s">
        <v>176</v>
      </c>
      <c r="R76" s="809">
        <v>0.47569444444444403</v>
      </c>
      <c r="S76" s="1259">
        <v>68</v>
      </c>
      <c r="T76" s="1236" t="s">
        <v>45</v>
      </c>
      <c r="U76" s="1331" t="s">
        <v>46</v>
      </c>
      <c r="V76" s="1340">
        <v>13</v>
      </c>
      <c r="W76" s="811" t="s">
        <v>47</v>
      </c>
      <c r="X76" s="1341">
        <v>29</v>
      </c>
      <c r="Y76" s="530">
        <v>16</v>
      </c>
      <c r="Z76" s="532" t="s">
        <v>47</v>
      </c>
      <c r="AA76" s="534">
        <v>5</v>
      </c>
      <c r="AB76" s="1231"/>
      <c r="AC76" s="1342" t="s">
        <v>72</v>
      </c>
      <c r="AD76" s="1328" t="s">
        <v>134</v>
      </c>
      <c r="AE76" s="1247"/>
      <c r="AF76" s="1247"/>
      <c r="AG76" s="1247"/>
      <c r="AH76" s="1247"/>
      <c r="AI76" s="1247"/>
      <c r="AJ76" s="1247"/>
      <c r="AK76" s="1231"/>
      <c r="AL76" s="1231"/>
      <c r="AM76" s="1231"/>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60"/>
      <c r="BQ76" s="1260"/>
      <c r="BR76" s="1260"/>
      <c r="BS76" s="1260"/>
      <c r="BT76" s="1260"/>
      <c r="BU76" s="1260"/>
      <c r="BV76" s="1260"/>
      <c r="BW76" s="1260"/>
      <c r="BX76" s="1231"/>
      <c r="BY76" s="1302"/>
      <c r="BZ76" s="1306"/>
      <c r="CA76" s="1306"/>
      <c r="CB76" s="1306"/>
      <c r="CC76" s="1306"/>
      <c r="CD76" s="1368" t="s">
        <v>52</v>
      </c>
      <c r="CE76" s="1368"/>
      <c r="CF76" s="1307">
        <v>4</v>
      </c>
      <c r="CG76" s="1308" t="s">
        <v>53</v>
      </c>
      <c r="CH76" s="1367" t="s">
        <v>135</v>
      </c>
      <c r="CI76" s="1367"/>
      <c r="CJ76" s="1367"/>
      <c r="CK76" s="1367"/>
      <c r="CL76" s="1367"/>
      <c r="CM76" s="1367"/>
      <c r="CN76" s="1367"/>
      <c r="CO76" s="1367"/>
      <c r="CP76" s="1367"/>
      <c r="CQ76" s="1367"/>
      <c r="CR76" s="1367"/>
      <c r="CS76" s="1367"/>
      <c r="CT76" s="1367"/>
      <c r="CU76" s="1306"/>
      <c r="CV76" s="1306"/>
      <c r="CW76" s="1306"/>
      <c r="CX76" s="1306"/>
      <c r="CY76" s="1306"/>
      <c r="CZ76" s="1368" t="s">
        <v>52</v>
      </c>
      <c r="DA76" s="1368"/>
      <c r="DB76" s="1307">
        <v>5</v>
      </c>
      <c r="DC76" s="1308" t="s">
        <v>53</v>
      </c>
      <c r="DD76" s="1367" t="s">
        <v>137</v>
      </c>
      <c r="DE76" s="1367"/>
      <c r="DF76" s="1367"/>
      <c r="DG76" s="1367"/>
      <c r="DH76" s="1367"/>
      <c r="DI76" s="1367"/>
      <c r="DJ76" s="1367"/>
      <c r="DK76" s="1367"/>
      <c r="DL76" s="1367"/>
      <c r="DM76" s="1367"/>
      <c r="DN76" s="1367"/>
      <c r="DO76" s="1367"/>
      <c r="DP76" s="1367"/>
      <c r="DQ76" s="1305"/>
    </row>
    <row r="77" spans="5:121" ht="22.5" customHeight="1" thickBot="1" x14ac:dyDescent="0.45">
      <c r="E77" s="808"/>
      <c r="F77" s="810"/>
      <c r="G77" s="1238" t="s">
        <v>50</v>
      </c>
      <c r="H77" s="1256">
        <v>3</v>
      </c>
      <c r="I77" s="1332" t="s">
        <v>67</v>
      </c>
      <c r="J77" s="1261" t="s">
        <v>135</v>
      </c>
      <c r="K77" s="812"/>
      <c r="L77" s="1262" t="s">
        <v>186</v>
      </c>
      <c r="M77" s="531"/>
      <c r="N77" s="533"/>
      <c r="O77" s="535"/>
      <c r="P77" s="1231"/>
      <c r="Q77" s="808"/>
      <c r="R77" s="810"/>
      <c r="S77" s="1238" t="s">
        <v>50</v>
      </c>
      <c r="T77" s="1256">
        <v>4</v>
      </c>
      <c r="U77" s="1332" t="s">
        <v>67</v>
      </c>
      <c r="V77" s="1261" t="s">
        <v>193</v>
      </c>
      <c r="W77" s="812"/>
      <c r="X77" s="1262" t="s">
        <v>168</v>
      </c>
      <c r="Y77" s="531"/>
      <c r="Z77" s="533"/>
      <c r="AA77" s="535"/>
      <c r="AB77" s="1231"/>
      <c r="AC77" s="1342" t="s">
        <v>73</v>
      </c>
      <c r="AD77" s="1328" t="s">
        <v>196</v>
      </c>
      <c r="AE77" s="1231"/>
      <c r="AF77" s="1247"/>
      <c r="AG77" s="1247"/>
      <c r="AH77" s="1247"/>
      <c r="AI77" s="1247"/>
      <c r="AJ77" s="1247"/>
      <c r="AK77" s="1231"/>
      <c r="AL77" s="1231"/>
      <c r="AM77" s="1231"/>
      <c r="AN77" s="1231"/>
      <c r="AO77" s="1231"/>
      <c r="AP77" s="1231"/>
      <c r="AQ77" s="1231"/>
      <c r="AR77" s="1231"/>
      <c r="AS77" s="1231"/>
      <c r="AT77" s="1231"/>
      <c r="AU77" s="1231"/>
      <c r="AV77" s="1231"/>
      <c r="AW77" s="1231"/>
      <c r="AX77" s="1231"/>
      <c r="AY77" s="1231"/>
      <c r="AZ77" s="1231"/>
      <c r="BA77" s="1231"/>
      <c r="BB77" s="1231"/>
      <c r="BC77" s="1231"/>
      <c r="BD77" s="1231"/>
      <c r="BE77" s="1231"/>
      <c r="BF77" s="1231"/>
      <c r="BG77" s="1231"/>
      <c r="BH77" s="1231"/>
      <c r="BI77" s="1231"/>
      <c r="BJ77" s="1231"/>
      <c r="BK77" s="1231"/>
      <c r="BL77" s="1231"/>
      <c r="BM77" s="1231"/>
      <c r="BN77" s="1231"/>
      <c r="BO77" s="1231"/>
      <c r="BP77" s="1260"/>
      <c r="BQ77" s="1260"/>
      <c r="BR77" s="1260"/>
      <c r="BS77" s="1260"/>
      <c r="BT77" s="1260"/>
      <c r="BU77" s="1260"/>
      <c r="BV77" s="1260"/>
      <c r="BW77" s="1260"/>
      <c r="BX77" s="1231"/>
      <c r="BY77" s="1302"/>
      <c r="BZ77" s="1306"/>
      <c r="CA77" s="1306"/>
      <c r="CB77" s="1306"/>
      <c r="CC77" s="1306"/>
      <c r="CD77" s="1306"/>
      <c r="CE77" s="1306"/>
      <c r="CF77" s="1306"/>
      <c r="CG77" s="1306"/>
      <c r="CH77" s="1306"/>
      <c r="CI77" s="1306"/>
      <c r="CJ77" s="1306"/>
      <c r="CK77" s="1306"/>
      <c r="CL77" s="1306"/>
      <c r="CM77" s="1306"/>
      <c r="CN77" s="1306"/>
      <c r="CO77" s="1306"/>
      <c r="CP77" s="1306"/>
      <c r="CQ77" s="1306"/>
      <c r="CR77" s="1306"/>
      <c r="CS77" s="1306"/>
      <c r="CT77" s="1306"/>
      <c r="CU77" s="1306"/>
      <c r="CV77" s="1306"/>
      <c r="CW77" s="1306"/>
      <c r="CX77" s="1306"/>
      <c r="CY77" s="1306"/>
      <c r="CZ77" s="1306"/>
      <c r="DA77" s="1306"/>
      <c r="DB77" s="1306"/>
      <c r="DC77" s="1306"/>
      <c r="DD77" s="1306"/>
      <c r="DE77" s="1306"/>
      <c r="DF77" s="1306"/>
      <c r="DG77" s="1306"/>
      <c r="DH77" s="1306"/>
      <c r="DI77" s="1306"/>
      <c r="DJ77" s="1306"/>
      <c r="DK77" s="1309"/>
      <c r="DL77" s="1309"/>
      <c r="DM77" s="1309"/>
      <c r="DN77" s="1309"/>
      <c r="DO77" s="1309"/>
      <c r="DP77" s="1309"/>
      <c r="DQ77" s="1305"/>
    </row>
    <row r="78" spans="5:121" ht="22.5" customHeight="1" thickTop="1" x14ac:dyDescent="0.35">
      <c r="E78" s="807" t="s">
        <v>177</v>
      </c>
      <c r="F78" s="809">
        <v>0.48263888888888845</v>
      </c>
      <c r="G78" s="1259">
        <v>71</v>
      </c>
      <c r="H78" s="1236" t="s">
        <v>45</v>
      </c>
      <c r="I78" s="1237" t="s">
        <v>46</v>
      </c>
      <c r="J78" s="1257">
        <v>9</v>
      </c>
      <c r="K78" s="811" t="s">
        <v>47</v>
      </c>
      <c r="L78" s="1258">
        <v>24</v>
      </c>
      <c r="M78" s="530">
        <v>9</v>
      </c>
      <c r="N78" s="532" t="s">
        <v>47</v>
      </c>
      <c r="O78" s="534">
        <v>10</v>
      </c>
      <c r="P78" s="1231"/>
      <c r="Q78" s="807" t="s">
        <v>177</v>
      </c>
      <c r="R78" s="809">
        <v>0.48263888888888845</v>
      </c>
      <c r="S78" s="1259">
        <v>72</v>
      </c>
      <c r="T78" s="1236" t="s">
        <v>45</v>
      </c>
      <c r="U78" s="1237" t="s">
        <v>46</v>
      </c>
      <c r="V78" s="1257">
        <v>16</v>
      </c>
      <c r="W78" s="811" t="s">
        <v>47</v>
      </c>
      <c r="X78" s="1258">
        <v>17</v>
      </c>
      <c r="Y78" s="530">
        <v>5</v>
      </c>
      <c r="Z78" s="532" t="s">
        <v>47</v>
      </c>
      <c r="AA78" s="534">
        <v>11</v>
      </c>
      <c r="AB78" s="1231"/>
      <c r="AC78" s="1342" t="s">
        <v>74</v>
      </c>
      <c r="AD78" s="1328" t="s">
        <v>193</v>
      </c>
      <c r="AE78" s="1231"/>
      <c r="AF78" s="1247"/>
      <c r="AG78" s="1247"/>
      <c r="AH78" s="1247"/>
      <c r="AI78" s="1247"/>
      <c r="AJ78" s="1247"/>
      <c r="AK78" s="1231"/>
      <c r="AL78" s="1231"/>
      <c r="AM78" s="1231"/>
      <c r="AN78" s="1231"/>
      <c r="AO78" s="1231"/>
      <c r="AP78" s="1231"/>
      <c r="AQ78" s="1231"/>
      <c r="AR78" s="1231"/>
      <c r="AS78" s="1231"/>
      <c r="AT78" s="1231"/>
      <c r="AU78" s="1231"/>
      <c r="AV78" s="1231"/>
      <c r="AW78" s="1231"/>
      <c r="AX78" s="1231"/>
      <c r="AY78" s="1231"/>
      <c r="AZ78" s="1231"/>
      <c r="BA78" s="1231"/>
      <c r="BB78" s="1231"/>
      <c r="BC78" s="1231"/>
      <c r="BD78" s="1231"/>
      <c r="BE78" s="1231"/>
      <c r="BF78" s="1231"/>
      <c r="BG78" s="1231"/>
      <c r="BH78" s="1231"/>
      <c r="BI78" s="1231"/>
      <c r="BJ78" s="1231"/>
      <c r="BK78" s="1231"/>
      <c r="BL78" s="1231"/>
      <c r="BM78" s="1231"/>
      <c r="BN78" s="1231"/>
      <c r="BO78" s="1231"/>
      <c r="BP78" s="1260"/>
      <c r="BQ78" s="1260"/>
      <c r="BR78" s="1260"/>
      <c r="BS78" s="1260"/>
      <c r="BT78" s="1260"/>
      <c r="BU78" s="1260"/>
      <c r="BV78" s="1260"/>
      <c r="BW78" s="1260"/>
      <c r="BX78" s="1231"/>
      <c r="BY78" s="1302"/>
      <c r="BZ78" s="1322" t="s">
        <v>56</v>
      </c>
      <c r="CA78" s="1323">
        <v>4</v>
      </c>
      <c r="CB78" s="1310" t="s">
        <v>47</v>
      </c>
      <c r="CC78" s="1311">
        <v>1</v>
      </c>
      <c r="CD78" s="1311">
        <v>2</v>
      </c>
      <c r="CE78" s="1311">
        <v>3</v>
      </c>
      <c r="CF78" s="1311">
        <v>4</v>
      </c>
      <c r="CG78" s="1311">
        <v>5</v>
      </c>
      <c r="CH78" s="1311">
        <v>6</v>
      </c>
      <c r="CI78" s="1311">
        <v>7</v>
      </c>
      <c r="CJ78" s="1311">
        <v>8</v>
      </c>
      <c r="CK78" s="1311">
        <v>9</v>
      </c>
      <c r="CL78" s="1311">
        <v>10</v>
      </c>
      <c r="CM78" s="1311">
        <v>11</v>
      </c>
      <c r="CN78" s="1311">
        <v>12</v>
      </c>
      <c r="CO78" s="1311">
        <v>13</v>
      </c>
      <c r="CP78" s="1311">
        <v>14</v>
      </c>
      <c r="CQ78" s="1311">
        <v>15</v>
      </c>
      <c r="CR78" s="1311">
        <v>16</v>
      </c>
      <c r="CS78" s="1311">
        <v>17</v>
      </c>
      <c r="CT78" s="1311">
        <v>18</v>
      </c>
      <c r="CU78" s="1311">
        <v>19</v>
      </c>
      <c r="CV78" s="1311">
        <v>20</v>
      </c>
      <c r="CW78" s="1311">
        <v>21</v>
      </c>
      <c r="CX78" s="1311">
        <v>22</v>
      </c>
      <c r="CY78" s="1311">
        <v>23</v>
      </c>
      <c r="CZ78" s="1311">
        <v>24</v>
      </c>
      <c r="DA78" s="1311">
        <v>25</v>
      </c>
      <c r="DB78" s="1311">
        <v>26</v>
      </c>
      <c r="DC78" s="1311">
        <v>27</v>
      </c>
      <c r="DD78" s="1311">
        <v>28</v>
      </c>
      <c r="DE78" s="1311">
        <v>29</v>
      </c>
      <c r="DF78" s="1311">
        <v>30</v>
      </c>
      <c r="DG78" s="1311">
        <v>31</v>
      </c>
      <c r="DH78" s="1311">
        <v>32</v>
      </c>
      <c r="DI78" s="1311">
        <v>33</v>
      </c>
      <c r="DJ78" s="1311">
        <v>34</v>
      </c>
      <c r="DK78" s="1312">
        <v>35</v>
      </c>
      <c r="DL78" s="1312">
        <v>36</v>
      </c>
      <c r="DM78" s="1312">
        <v>37</v>
      </c>
      <c r="DN78" s="1312">
        <v>38</v>
      </c>
      <c r="DO78" s="1312">
        <v>39</v>
      </c>
      <c r="DP78" s="1312">
        <v>40</v>
      </c>
      <c r="DQ78" s="1305"/>
    </row>
    <row r="79" spans="5:121" ht="22.5" customHeight="1" thickBot="1" x14ac:dyDescent="0.45">
      <c r="E79" s="808"/>
      <c r="F79" s="810"/>
      <c r="G79" s="1238" t="s">
        <v>50</v>
      </c>
      <c r="H79" s="1256">
        <v>3</v>
      </c>
      <c r="I79" s="1256" t="s">
        <v>39</v>
      </c>
      <c r="J79" s="1261" t="s">
        <v>141</v>
      </c>
      <c r="K79" s="812"/>
      <c r="L79" s="1262" t="s">
        <v>157</v>
      </c>
      <c r="M79" s="531"/>
      <c r="N79" s="533"/>
      <c r="O79" s="535"/>
      <c r="P79" s="1231"/>
      <c r="Q79" s="808"/>
      <c r="R79" s="810"/>
      <c r="S79" s="1238" t="s">
        <v>50</v>
      </c>
      <c r="T79" s="1256">
        <v>4</v>
      </c>
      <c r="U79" s="1256" t="s">
        <v>39</v>
      </c>
      <c r="V79" s="1261" t="s">
        <v>143</v>
      </c>
      <c r="W79" s="812"/>
      <c r="X79" s="1262" t="s">
        <v>187</v>
      </c>
      <c r="Y79" s="531"/>
      <c r="Z79" s="533"/>
      <c r="AA79" s="535"/>
      <c r="AB79" s="1231"/>
      <c r="AC79" s="1342" t="s">
        <v>75</v>
      </c>
      <c r="AD79" s="1328" t="s">
        <v>137</v>
      </c>
      <c r="AE79" s="1231"/>
      <c r="AF79" s="1247"/>
      <c r="AG79" s="1247"/>
      <c r="AH79" s="1247"/>
      <c r="AI79" s="1247"/>
      <c r="AJ79" s="1247"/>
      <c r="AK79" s="1231"/>
      <c r="AL79" s="1231"/>
      <c r="AM79" s="1231"/>
      <c r="AN79" s="1231"/>
      <c r="AO79" s="1231"/>
      <c r="AP79" s="1231"/>
      <c r="AQ79" s="1231"/>
      <c r="AR79" s="1231"/>
      <c r="AS79" s="1231"/>
      <c r="AT79" s="1231"/>
      <c r="AU79" s="1231"/>
      <c r="AV79" s="1231"/>
      <c r="AW79" s="1231"/>
      <c r="AX79" s="1231"/>
      <c r="AY79" s="1231"/>
      <c r="AZ79" s="1231"/>
      <c r="BA79" s="1231"/>
      <c r="BB79" s="1231"/>
      <c r="BC79" s="1231"/>
      <c r="BD79" s="1231"/>
      <c r="BE79" s="1231"/>
      <c r="BF79" s="1231"/>
      <c r="BG79" s="1231"/>
      <c r="BH79" s="1231"/>
      <c r="BI79" s="1231"/>
      <c r="BJ79" s="1231"/>
      <c r="BK79" s="1231"/>
      <c r="BL79" s="1231"/>
      <c r="BM79" s="1231"/>
      <c r="BN79" s="1231"/>
      <c r="BO79" s="1231"/>
      <c r="BP79" s="1260"/>
      <c r="BQ79" s="1260"/>
      <c r="BR79" s="1260"/>
      <c r="BS79" s="1260"/>
      <c r="BT79" s="1260"/>
      <c r="BU79" s="1260"/>
      <c r="BV79" s="1260"/>
      <c r="BW79" s="1260"/>
      <c r="BX79" s="1231"/>
      <c r="BY79" s="1302"/>
      <c r="BZ79" s="1313"/>
      <c r="CA79" s="1314"/>
      <c r="CB79" s="1315"/>
      <c r="CC79" s="1316"/>
      <c r="CD79" s="1316"/>
      <c r="CE79" s="1316"/>
      <c r="CF79" s="1316"/>
      <c r="CG79" s="1316"/>
      <c r="CH79" s="1316"/>
      <c r="CI79" s="1316"/>
      <c r="CJ79" s="1316"/>
      <c r="CK79" s="1316"/>
      <c r="CL79" s="1316"/>
      <c r="CM79" s="1316"/>
      <c r="CN79" s="1316"/>
      <c r="CO79" s="1316"/>
      <c r="CP79" s="1316"/>
      <c r="CQ79" s="1316"/>
      <c r="CR79" s="1316"/>
      <c r="CS79" s="1316"/>
      <c r="CT79" s="1316"/>
      <c r="CU79" s="1316"/>
      <c r="CV79" s="1316"/>
      <c r="CW79" s="1316"/>
      <c r="CX79" s="1316"/>
      <c r="CY79" s="1316"/>
      <c r="CZ79" s="1316"/>
      <c r="DA79" s="1316"/>
      <c r="DB79" s="1316"/>
      <c r="DC79" s="1316"/>
      <c r="DD79" s="1316"/>
      <c r="DE79" s="1316"/>
      <c r="DF79" s="1316"/>
      <c r="DG79" s="1316"/>
      <c r="DH79" s="1316"/>
      <c r="DI79" s="1316"/>
      <c r="DJ79" s="1316"/>
      <c r="DK79" s="1317"/>
      <c r="DL79" s="1317"/>
      <c r="DM79" s="1317"/>
      <c r="DN79" s="1317"/>
      <c r="DO79" s="1317"/>
      <c r="DP79" s="1317"/>
      <c r="DQ79" s="1305"/>
    </row>
    <row r="80" spans="5:121" ht="22.5" customHeight="1" thickTop="1" x14ac:dyDescent="0.35">
      <c r="E80" s="807" t="s">
        <v>184</v>
      </c>
      <c r="F80" s="809">
        <v>0.48958333333333287</v>
      </c>
      <c r="G80" s="1259">
        <v>75</v>
      </c>
      <c r="H80" s="1236" t="s">
        <v>45</v>
      </c>
      <c r="I80" s="1333" t="s">
        <v>46</v>
      </c>
      <c r="J80" s="1338">
        <v>14</v>
      </c>
      <c r="K80" s="811" t="s">
        <v>47</v>
      </c>
      <c r="L80" s="1339">
        <v>19</v>
      </c>
      <c r="M80" s="530">
        <v>20</v>
      </c>
      <c r="N80" s="532" t="s">
        <v>47</v>
      </c>
      <c r="O80" s="534">
        <v>2</v>
      </c>
      <c r="P80" s="1231"/>
      <c r="Q80" s="1359"/>
      <c r="R80" s="1360"/>
      <c r="S80" s="1344"/>
      <c r="T80" s="1345"/>
      <c r="U80" s="1346"/>
      <c r="V80" s="1343"/>
      <c r="W80" s="1227"/>
      <c r="X80" s="1343"/>
      <c r="Y80" s="1230"/>
      <c r="Z80" s="1230"/>
      <c r="AA80" s="1230"/>
      <c r="AB80" s="1231"/>
      <c r="AC80" s="1231"/>
      <c r="AD80" s="1231"/>
      <c r="AE80" s="1231"/>
      <c r="AF80" s="1231"/>
      <c r="AG80" s="1231"/>
      <c r="AH80" s="1231"/>
      <c r="AI80" s="1231"/>
      <c r="AJ80" s="1231"/>
      <c r="AK80" s="1231"/>
      <c r="AL80" s="1231"/>
      <c r="AM80" s="1231"/>
      <c r="AN80" s="1231"/>
      <c r="AO80" s="1231"/>
      <c r="AP80" s="1231"/>
      <c r="AQ80" s="1231"/>
      <c r="AR80" s="1231"/>
      <c r="AS80" s="1231"/>
      <c r="AT80" s="1231"/>
      <c r="AU80" s="1231"/>
      <c r="AV80" s="1231"/>
      <c r="AW80" s="1231"/>
      <c r="AX80" s="1231"/>
      <c r="AY80" s="1231"/>
      <c r="AZ80" s="1231"/>
      <c r="BA80" s="1231"/>
      <c r="BB80" s="1231"/>
      <c r="BC80" s="1231"/>
      <c r="BD80" s="1231"/>
      <c r="BE80" s="1231"/>
      <c r="BF80" s="1231"/>
      <c r="BG80" s="1231"/>
      <c r="BH80" s="1231"/>
      <c r="BI80" s="1231"/>
      <c r="BJ80" s="1231"/>
      <c r="BK80" s="1231"/>
      <c r="BL80" s="1231"/>
      <c r="BM80" s="1231"/>
      <c r="BN80" s="1231"/>
      <c r="BO80" s="1231"/>
      <c r="BP80" s="1260"/>
      <c r="BQ80" s="1260"/>
      <c r="BR80" s="1260"/>
      <c r="BS80" s="1260"/>
      <c r="BT80" s="1260"/>
      <c r="BU80" s="1260"/>
      <c r="BV80" s="1260"/>
      <c r="BW80" s="1260"/>
      <c r="BX80" s="1231"/>
      <c r="BY80" s="1302"/>
      <c r="BZ80" s="1324" t="s">
        <v>56</v>
      </c>
      <c r="CA80" s="1325">
        <v>5</v>
      </c>
      <c r="CB80" s="1318" t="s">
        <v>47</v>
      </c>
      <c r="CC80" s="1311">
        <v>1</v>
      </c>
      <c r="CD80" s="1311">
        <v>2</v>
      </c>
      <c r="CE80" s="1311">
        <v>3</v>
      </c>
      <c r="CF80" s="1311">
        <v>4</v>
      </c>
      <c r="CG80" s="1311">
        <v>5</v>
      </c>
      <c r="CH80" s="1311">
        <v>6</v>
      </c>
      <c r="CI80" s="1311">
        <v>7</v>
      </c>
      <c r="CJ80" s="1311">
        <v>8</v>
      </c>
      <c r="CK80" s="1311">
        <v>9</v>
      </c>
      <c r="CL80" s="1311">
        <v>10</v>
      </c>
      <c r="CM80" s="1311">
        <v>11</v>
      </c>
      <c r="CN80" s="1311">
        <v>12</v>
      </c>
      <c r="CO80" s="1311">
        <v>13</v>
      </c>
      <c r="CP80" s="1311">
        <v>14</v>
      </c>
      <c r="CQ80" s="1311">
        <v>15</v>
      </c>
      <c r="CR80" s="1311">
        <v>16</v>
      </c>
      <c r="CS80" s="1311">
        <v>17</v>
      </c>
      <c r="CT80" s="1311">
        <v>18</v>
      </c>
      <c r="CU80" s="1311">
        <v>19</v>
      </c>
      <c r="CV80" s="1311">
        <v>20</v>
      </c>
      <c r="CW80" s="1311">
        <v>21</v>
      </c>
      <c r="CX80" s="1311">
        <v>22</v>
      </c>
      <c r="CY80" s="1311">
        <v>23</v>
      </c>
      <c r="CZ80" s="1311">
        <v>24</v>
      </c>
      <c r="DA80" s="1311">
        <v>25</v>
      </c>
      <c r="DB80" s="1311">
        <v>26</v>
      </c>
      <c r="DC80" s="1311">
        <v>27</v>
      </c>
      <c r="DD80" s="1311">
        <v>28</v>
      </c>
      <c r="DE80" s="1311">
        <v>29</v>
      </c>
      <c r="DF80" s="1311">
        <v>30</v>
      </c>
      <c r="DG80" s="1311">
        <v>31</v>
      </c>
      <c r="DH80" s="1311">
        <v>32</v>
      </c>
      <c r="DI80" s="1311">
        <v>33</v>
      </c>
      <c r="DJ80" s="1311">
        <v>34</v>
      </c>
      <c r="DK80" s="1312">
        <v>35</v>
      </c>
      <c r="DL80" s="1312">
        <v>36</v>
      </c>
      <c r="DM80" s="1312">
        <v>37</v>
      </c>
      <c r="DN80" s="1312">
        <v>38</v>
      </c>
      <c r="DO80" s="1312">
        <v>39</v>
      </c>
      <c r="DP80" s="1312">
        <v>40</v>
      </c>
      <c r="DQ80" s="1305"/>
    </row>
    <row r="81" spans="5:121" ht="22.5" customHeight="1" thickBot="1" x14ac:dyDescent="0.45">
      <c r="E81" s="808"/>
      <c r="F81" s="810"/>
      <c r="G81" s="1238" t="s">
        <v>50</v>
      </c>
      <c r="H81" s="1255">
        <v>3</v>
      </c>
      <c r="I81" s="1334" t="s">
        <v>66</v>
      </c>
      <c r="J81" s="1261" t="s">
        <v>142</v>
      </c>
      <c r="K81" s="812"/>
      <c r="L81" s="1262" t="s">
        <v>144</v>
      </c>
      <c r="M81" s="531"/>
      <c r="N81" s="533"/>
      <c r="O81" s="535"/>
      <c r="P81" s="1231"/>
      <c r="Q81" s="1357"/>
      <c r="R81" s="1358"/>
      <c r="S81" s="1347"/>
      <c r="T81" s="1348"/>
      <c r="U81" s="1349"/>
      <c r="V81" s="1350" t="s">
        <v>81</v>
      </c>
      <c r="W81" s="1228"/>
      <c r="X81" s="1350"/>
      <c r="Y81" s="1229"/>
      <c r="Z81" s="1229"/>
      <c r="AA81" s="1229"/>
      <c r="AB81" s="1231"/>
      <c r="AC81" s="1231"/>
      <c r="AD81" s="1231"/>
      <c r="AE81" s="1231"/>
      <c r="AF81" s="1231"/>
      <c r="AG81" s="1231"/>
      <c r="AH81" s="1231"/>
      <c r="AI81" s="1231"/>
      <c r="AJ81" s="1231"/>
      <c r="AK81" s="1231"/>
      <c r="AL81" s="1231"/>
      <c r="AM81" s="1231"/>
      <c r="AN81" s="1231"/>
      <c r="AO81" s="1231"/>
      <c r="AP81" s="1231"/>
      <c r="AQ81" s="1231"/>
      <c r="AR81" s="1231"/>
      <c r="AS81" s="1231"/>
      <c r="AT81" s="1231"/>
      <c r="AU81" s="1231"/>
      <c r="AV81" s="1231"/>
      <c r="AW81" s="1231"/>
      <c r="AX81" s="1231"/>
      <c r="AY81" s="1231"/>
      <c r="AZ81" s="1231"/>
      <c r="BA81" s="1231"/>
      <c r="BB81" s="1231"/>
      <c r="BC81" s="1231"/>
      <c r="BD81" s="1231"/>
      <c r="BE81" s="1231"/>
      <c r="BF81" s="1231"/>
      <c r="BG81" s="1231"/>
      <c r="BH81" s="1231"/>
      <c r="BI81" s="1231"/>
      <c r="BJ81" s="1231"/>
      <c r="BK81" s="1231"/>
      <c r="BL81" s="1231"/>
      <c r="BM81" s="1231"/>
      <c r="BN81" s="1231"/>
      <c r="BO81" s="1231"/>
      <c r="BP81" s="1260"/>
      <c r="BQ81" s="1260"/>
      <c r="BR81" s="1260"/>
      <c r="BS81" s="1260"/>
      <c r="BT81" s="1260"/>
      <c r="BU81" s="1260"/>
      <c r="BV81" s="1260"/>
      <c r="BW81" s="1260"/>
      <c r="BX81" s="1231"/>
      <c r="BY81" s="1319"/>
      <c r="BZ81" s="1320"/>
      <c r="CA81" s="1320"/>
      <c r="CB81" s="1320"/>
      <c r="CC81" s="1320"/>
      <c r="CD81" s="1320"/>
      <c r="CE81" s="1320"/>
      <c r="CF81" s="1320"/>
      <c r="CG81" s="1320"/>
      <c r="CH81" s="1320"/>
      <c r="CI81" s="1320"/>
      <c r="CJ81" s="1320"/>
      <c r="CK81" s="1320"/>
      <c r="CL81" s="1320"/>
      <c r="CM81" s="1320"/>
      <c r="CN81" s="1320"/>
      <c r="CO81" s="1320"/>
      <c r="CP81" s="1320"/>
      <c r="CQ81" s="1320"/>
      <c r="CR81" s="1320"/>
      <c r="CS81" s="1320"/>
      <c r="CT81" s="1320"/>
      <c r="CU81" s="1320"/>
      <c r="CV81" s="1320"/>
      <c r="CW81" s="1320"/>
      <c r="CX81" s="1320"/>
      <c r="CY81" s="1320"/>
      <c r="CZ81" s="1320"/>
      <c r="DA81" s="1320"/>
      <c r="DB81" s="1320"/>
      <c r="DC81" s="1320"/>
      <c r="DD81" s="1320"/>
      <c r="DE81" s="1320"/>
      <c r="DF81" s="1320"/>
      <c r="DG81" s="1320"/>
      <c r="DH81" s="1320"/>
      <c r="DI81" s="1320"/>
      <c r="DJ81" s="1320"/>
      <c r="DK81" s="1320"/>
      <c r="DL81" s="1320"/>
      <c r="DM81" s="1320"/>
      <c r="DN81" s="1320"/>
      <c r="DO81" s="1320"/>
      <c r="DP81" s="1320"/>
      <c r="DQ81" s="1321"/>
    </row>
    <row r="82" spans="5:121" ht="22.5" customHeight="1" thickTop="1" x14ac:dyDescent="0.35">
      <c r="E82" s="807" t="s">
        <v>185</v>
      </c>
      <c r="F82" s="809">
        <v>0.49652777777777729</v>
      </c>
      <c r="G82" s="1259">
        <v>78</v>
      </c>
      <c r="H82" s="1236" t="s">
        <v>45</v>
      </c>
      <c r="I82" s="1331" t="s">
        <v>46</v>
      </c>
      <c r="J82" s="1340">
        <v>13</v>
      </c>
      <c r="K82" s="811" t="s">
        <v>47</v>
      </c>
      <c r="L82" s="1341">
        <v>20</v>
      </c>
      <c r="M82" s="530">
        <v>22</v>
      </c>
      <c r="N82" s="532" t="s">
        <v>47</v>
      </c>
      <c r="O82" s="534">
        <v>1</v>
      </c>
      <c r="P82" s="1231"/>
      <c r="Q82" s="1357"/>
      <c r="R82" s="1358"/>
      <c r="S82" s="1351"/>
      <c r="T82" s="1352"/>
      <c r="U82" s="1353"/>
      <c r="V82" s="1354"/>
      <c r="W82" s="1228"/>
      <c r="X82" s="1354"/>
      <c r="Y82" s="1229"/>
      <c r="Z82" s="1229"/>
      <c r="AA82" s="1229"/>
      <c r="AB82" s="1231"/>
      <c r="AC82" s="1231"/>
      <c r="AD82" s="1231"/>
      <c r="AE82" s="1231"/>
      <c r="AF82" s="1231"/>
      <c r="AG82" s="1231"/>
      <c r="AH82" s="1231"/>
      <c r="AI82" s="1231"/>
      <c r="AJ82" s="1231"/>
      <c r="AK82" s="1231"/>
      <c r="AL82" s="1231"/>
      <c r="AM82" s="1231"/>
      <c r="AN82" s="1231"/>
      <c r="AO82" s="1231"/>
      <c r="AP82" s="1231"/>
      <c r="AQ82" s="1231"/>
      <c r="AR82" s="1231"/>
      <c r="AS82" s="1231"/>
      <c r="AT82" s="1231"/>
      <c r="AU82" s="1231"/>
      <c r="AV82" s="1231"/>
      <c r="AW82" s="1231"/>
      <c r="AX82" s="1231"/>
      <c r="AY82" s="1231"/>
      <c r="AZ82" s="1231"/>
      <c r="BA82" s="1231"/>
      <c r="BB82" s="1231"/>
      <c r="BC82" s="1231"/>
      <c r="BD82" s="1231"/>
      <c r="BE82" s="1231"/>
      <c r="BF82" s="1231"/>
      <c r="BG82" s="1231"/>
      <c r="BH82" s="1231"/>
      <c r="BI82" s="1231"/>
      <c r="BJ82" s="1231"/>
      <c r="BK82" s="1231"/>
      <c r="BL82" s="1231"/>
      <c r="BM82" s="1231"/>
      <c r="BN82" s="1231"/>
      <c r="BO82" s="1231"/>
      <c r="BP82" s="1260"/>
      <c r="BQ82" s="1260"/>
      <c r="BR82" s="1260"/>
      <c r="BS82" s="1260"/>
      <c r="BT82" s="1260"/>
      <c r="BU82" s="1260"/>
      <c r="BV82" s="1260"/>
      <c r="BW82" s="1260"/>
      <c r="BX82" s="1231"/>
      <c r="BY82" s="784">
        <v>0.42708333333333309</v>
      </c>
      <c r="BZ82" s="785"/>
      <c r="CA82" s="785"/>
      <c r="CB82" s="1299"/>
      <c r="CC82" s="1299"/>
      <c r="CD82" s="1299"/>
      <c r="CE82" s="1369" t="s">
        <v>46</v>
      </c>
      <c r="CF82" s="1369"/>
      <c r="CG82" s="1369"/>
      <c r="CH82" s="1369"/>
      <c r="CI82" s="1369"/>
      <c r="CJ82" s="1300" t="s">
        <v>54</v>
      </c>
      <c r="CK82" s="1299"/>
      <c r="CL82" s="1299"/>
      <c r="CM82" s="1299"/>
      <c r="CN82" s="1299"/>
      <c r="CO82" s="1299"/>
      <c r="CP82" s="1299"/>
      <c r="CQ82" s="1299"/>
      <c r="CR82" s="1299"/>
      <c r="CS82" s="1299"/>
      <c r="CT82" s="1299"/>
      <c r="CU82" s="1299"/>
      <c r="CV82" s="1299"/>
      <c r="CW82" s="1299"/>
      <c r="CX82" s="1299"/>
      <c r="CY82" s="1299"/>
      <c r="CZ82" s="1299"/>
      <c r="DA82" s="1299"/>
      <c r="DB82" s="1299"/>
      <c r="DC82" s="1299"/>
      <c r="DD82" s="1299"/>
      <c r="DE82" s="1299"/>
      <c r="DF82" s="1299"/>
      <c r="DG82" s="1299"/>
      <c r="DH82" s="1299"/>
      <c r="DI82" s="1299"/>
      <c r="DJ82" s="1299"/>
      <c r="DK82" s="1299"/>
      <c r="DL82" s="1299"/>
      <c r="DM82" s="1299"/>
      <c r="DN82" s="1299"/>
      <c r="DO82" s="1299"/>
      <c r="DP82" s="1299"/>
      <c r="DQ82" s="1301"/>
    </row>
    <row r="83" spans="5:121" ht="22.5" customHeight="1" thickBot="1" x14ac:dyDescent="0.45">
      <c r="E83" s="808"/>
      <c r="F83" s="810"/>
      <c r="G83" s="1238" t="s">
        <v>50</v>
      </c>
      <c r="H83" s="1255">
        <v>3</v>
      </c>
      <c r="I83" s="1332" t="s">
        <v>67</v>
      </c>
      <c r="J83" s="1261" t="s">
        <v>193</v>
      </c>
      <c r="K83" s="812"/>
      <c r="L83" s="1262" t="s">
        <v>191</v>
      </c>
      <c r="M83" s="531"/>
      <c r="N83" s="533"/>
      <c r="O83" s="535"/>
      <c r="P83" s="1231"/>
      <c r="Q83" s="1357"/>
      <c r="R83" s="1358"/>
      <c r="S83" s="1347"/>
      <c r="T83" s="1348"/>
      <c r="U83" s="1349"/>
      <c r="V83" s="1350" t="s">
        <v>81</v>
      </c>
      <c r="W83" s="1228"/>
      <c r="X83" s="1350"/>
      <c r="Y83" s="1229"/>
      <c r="Z83" s="1229"/>
      <c r="AA83" s="1229"/>
      <c r="AB83" s="1231"/>
      <c r="AC83" s="1231"/>
      <c r="AD83" s="1231"/>
      <c r="AE83" s="1231"/>
      <c r="AF83" s="1231"/>
      <c r="AG83" s="1231"/>
      <c r="AH83" s="1231"/>
      <c r="AI83" s="1231"/>
      <c r="AJ83" s="1231"/>
      <c r="AK83" s="1231"/>
      <c r="AL83" s="1231"/>
      <c r="AM83" s="1231"/>
      <c r="AN83" s="1231"/>
      <c r="AO83" s="1231"/>
      <c r="AP83" s="1231"/>
      <c r="AQ83" s="1231"/>
      <c r="AR83" s="1231"/>
      <c r="AS83" s="1231"/>
      <c r="AT83" s="1231"/>
      <c r="AU83" s="1231"/>
      <c r="AV83" s="1231"/>
      <c r="AW83" s="1231"/>
      <c r="AX83" s="1231"/>
      <c r="AY83" s="1231"/>
      <c r="AZ83" s="1231"/>
      <c r="BA83" s="1231"/>
      <c r="BB83" s="1231"/>
      <c r="BC83" s="1231"/>
      <c r="BD83" s="1231"/>
      <c r="BE83" s="1231"/>
      <c r="BF83" s="1231"/>
      <c r="BG83" s="1231"/>
      <c r="BH83" s="1231"/>
      <c r="BI83" s="1231"/>
      <c r="BJ83" s="1231"/>
      <c r="BK83" s="1231"/>
      <c r="BL83" s="1231"/>
      <c r="BM83" s="1231"/>
      <c r="BN83" s="1231"/>
      <c r="BO83" s="1231"/>
      <c r="BP83" s="1260" t="s">
        <v>63</v>
      </c>
      <c r="BQ83" s="1260">
        <v>0.42708333333333309</v>
      </c>
      <c r="BR83" s="1260">
        <v>37</v>
      </c>
      <c r="BS83" s="1260" t="s">
        <v>45</v>
      </c>
      <c r="BT83" s="1260" t="s">
        <v>46</v>
      </c>
      <c r="BU83" s="1260">
        <v>2</v>
      </c>
      <c r="BV83" s="1260" t="s">
        <v>47</v>
      </c>
      <c r="BW83" s="1260">
        <v>15</v>
      </c>
      <c r="BX83" s="1231"/>
      <c r="BY83" s="1302"/>
      <c r="BZ83" s="1366" t="s">
        <v>63</v>
      </c>
      <c r="CA83" s="1366"/>
      <c r="CB83" s="1366"/>
      <c r="CC83" s="1366"/>
      <c r="CD83" s="1303"/>
      <c r="CE83" s="1303"/>
      <c r="CF83" s="1303"/>
      <c r="CG83" s="1303"/>
      <c r="CH83" s="1303"/>
      <c r="CI83" s="1303"/>
      <c r="CJ83" s="1303"/>
      <c r="CK83" s="1303"/>
      <c r="CL83" s="1303"/>
      <c r="CM83" s="1303"/>
      <c r="CN83" s="1303"/>
      <c r="CO83" s="1303"/>
      <c r="CP83" s="1303"/>
      <c r="CQ83" s="1303"/>
      <c r="CR83" s="1303"/>
      <c r="CS83" s="1370">
        <v>37</v>
      </c>
      <c r="CT83" s="1370"/>
      <c r="CU83" s="1365" t="s">
        <v>48</v>
      </c>
      <c r="CV83" s="1365"/>
      <c r="CW83" s="1365"/>
      <c r="CX83" s="1303"/>
      <c r="CY83" s="1303"/>
      <c r="CZ83" s="1303"/>
      <c r="DA83" s="1303"/>
      <c r="DB83" s="1303"/>
      <c r="DC83" s="1303"/>
      <c r="DD83" s="1303"/>
      <c r="DE83" s="1303"/>
      <c r="DF83" s="1303"/>
      <c r="DG83" s="1303"/>
      <c r="DH83" s="1303"/>
      <c r="DI83" s="1303"/>
      <c r="DJ83" s="1303"/>
      <c r="DK83" s="1304"/>
      <c r="DL83" s="1372" t="s">
        <v>49</v>
      </c>
      <c r="DM83" s="1372"/>
      <c r="DN83" s="1372"/>
      <c r="DO83" s="1373">
        <v>1</v>
      </c>
      <c r="DP83" s="1373"/>
      <c r="DQ83" s="1305"/>
    </row>
    <row r="84" spans="5:121" ht="22.5" customHeight="1" thickTop="1" x14ac:dyDescent="0.3">
      <c r="E84" s="813" t="s">
        <v>207</v>
      </c>
      <c r="F84" s="813"/>
      <c r="G84" s="813"/>
      <c r="H84" s="813"/>
      <c r="I84" s="813"/>
      <c r="J84" s="813"/>
      <c r="K84" s="813"/>
      <c r="L84" s="1252">
        <v>0.51041666666666663</v>
      </c>
      <c r="M84" s="1251"/>
      <c r="N84" s="1251"/>
      <c r="O84" s="1251"/>
      <c r="P84" s="1239"/>
      <c r="Q84" s="1248"/>
      <c r="R84" s="1248"/>
      <c r="S84" s="1248"/>
      <c r="T84" s="1248"/>
      <c r="U84" s="1248"/>
      <c r="V84" s="1249"/>
      <c r="W84" s="1250"/>
      <c r="X84" s="1249"/>
      <c r="Y84" s="1251"/>
      <c r="Z84" s="1251"/>
      <c r="AA84" s="1251"/>
      <c r="AB84" s="1231"/>
      <c r="AC84" s="1231"/>
      <c r="AD84" s="1231"/>
      <c r="AE84" s="1231"/>
      <c r="AF84" s="1231"/>
      <c r="AG84" s="1231"/>
      <c r="AH84" s="1231"/>
      <c r="AI84" s="1231"/>
      <c r="AJ84" s="1231"/>
      <c r="AK84" s="1231"/>
      <c r="AL84" s="1231"/>
      <c r="AM84" s="1231"/>
      <c r="AN84" s="1231"/>
      <c r="AO84" s="1231"/>
      <c r="AP84" s="1231"/>
      <c r="AQ84" s="1231"/>
      <c r="AR84" s="1231"/>
      <c r="AS84" s="1231"/>
      <c r="AT84" s="1231"/>
      <c r="AU84" s="1231"/>
      <c r="AV84" s="1231"/>
      <c r="AW84" s="1231"/>
      <c r="AX84" s="1231"/>
      <c r="AY84" s="1231"/>
      <c r="AZ84" s="1231"/>
      <c r="BA84" s="1231"/>
      <c r="BB84" s="1231"/>
      <c r="BC84" s="1231"/>
      <c r="BD84" s="1231"/>
      <c r="BE84" s="1231"/>
      <c r="BF84" s="1231"/>
      <c r="BG84" s="1231"/>
      <c r="BH84" s="1231"/>
      <c r="BI84" s="1231"/>
      <c r="BJ84" s="1231"/>
      <c r="BK84" s="1231"/>
      <c r="BL84" s="1231"/>
      <c r="BM84" s="1231"/>
      <c r="BN84" s="1231"/>
      <c r="BO84" s="1231"/>
      <c r="BP84" s="1260">
        <v>0</v>
      </c>
      <c r="BQ84" s="1260">
        <v>0</v>
      </c>
      <c r="BR84" s="1260" t="s">
        <v>50</v>
      </c>
      <c r="BS84" s="1260">
        <v>1</v>
      </c>
      <c r="BT84" s="1260" t="s">
        <v>54</v>
      </c>
      <c r="BU84" s="1260" t="s">
        <v>188</v>
      </c>
      <c r="BV84" s="1260">
        <v>0</v>
      </c>
      <c r="BW84" s="1260" t="s">
        <v>139</v>
      </c>
      <c r="BX84" s="1231"/>
      <c r="BY84" s="1302"/>
      <c r="BZ84" s="1366"/>
      <c r="CA84" s="1366"/>
      <c r="CB84" s="1366"/>
      <c r="CC84" s="1366"/>
      <c r="CD84" s="1303"/>
      <c r="CE84" s="1303"/>
      <c r="CF84" s="1303"/>
      <c r="CG84" s="1303"/>
      <c r="CH84" s="1303"/>
      <c r="CI84" s="1303"/>
      <c r="CJ84" s="1303"/>
      <c r="CK84" s="1303"/>
      <c r="CL84" s="1303"/>
      <c r="CM84" s="1303"/>
      <c r="CN84" s="1303"/>
      <c r="CO84" s="1303"/>
      <c r="CP84" s="1303"/>
      <c r="CQ84" s="1303"/>
      <c r="CR84" s="1303"/>
      <c r="CS84" s="1370"/>
      <c r="CT84" s="1370"/>
      <c r="CU84" s="1365"/>
      <c r="CV84" s="1365"/>
      <c r="CW84" s="1365"/>
      <c r="CX84" s="1303"/>
      <c r="CY84" s="1303"/>
      <c r="CZ84" s="1303"/>
      <c r="DA84" s="1303"/>
      <c r="DB84" s="1303"/>
      <c r="DC84" s="1303"/>
      <c r="DD84" s="1303"/>
      <c r="DE84" s="1303"/>
      <c r="DF84" s="1303"/>
      <c r="DG84" s="1303"/>
      <c r="DH84" s="1303"/>
      <c r="DI84" s="1303"/>
      <c r="DJ84" s="1303"/>
      <c r="DK84" s="1304"/>
      <c r="DL84" s="1372"/>
      <c r="DM84" s="1372"/>
      <c r="DN84" s="1372"/>
      <c r="DO84" s="1373"/>
      <c r="DP84" s="1373"/>
      <c r="DQ84" s="1305"/>
    </row>
    <row r="85" spans="5:121" ht="22.5" customHeight="1" x14ac:dyDescent="0.3">
      <c r="E85" s="1231"/>
      <c r="F85" s="1335">
        <v>6.9444444444444441E-3</v>
      </c>
      <c r="G85" s="1253" t="s">
        <v>82</v>
      </c>
      <c r="H85" s="1231"/>
      <c r="I85" s="1231"/>
      <c r="J85" s="1231"/>
      <c r="K85" s="1231"/>
      <c r="L85" s="1231"/>
      <c r="M85" s="1231"/>
      <c r="N85" s="1231"/>
      <c r="O85" s="1231"/>
      <c r="P85" s="1231"/>
      <c r="Q85" s="1231"/>
      <c r="R85" s="1231"/>
      <c r="S85" s="1231"/>
      <c r="T85" s="1231"/>
      <c r="U85" s="1231"/>
      <c r="V85" s="1231"/>
      <c r="W85" s="1231"/>
      <c r="X85" s="1231"/>
      <c r="Y85" s="1231"/>
      <c r="Z85" s="1231"/>
      <c r="AA85" s="1231"/>
      <c r="AB85" s="1231"/>
      <c r="AC85" s="1231"/>
      <c r="AD85" s="1231"/>
      <c r="AE85" s="1231"/>
      <c r="AF85" s="1231"/>
      <c r="AG85" s="1231"/>
      <c r="AH85" s="1231"/>
      <c r="AI85" s="1231"/>
      <c r="AJ85" s="1231"/>
      <c r="AK85" s="1231"/>
      <c r="AL85" s="1231"/>
      <c r="AM85" s="1231"/>
      <c r="AN85" s="1231"/>
      <c r="AO85" s="1231"/>
      <c r="AP85" s="1231"/>
      <c r="AQ85" s="1231"/>
      <c r="AR85" s="1231"/>
      <c r="AS85" s="1231"/>
      <c r="AT85" s="1231"/>
      <c r="AU85" s="1231"/>
      <c r="AV85" s="1231"/>
      <c r="AW85" s="1231"/>
      <c r="AX85" s="1231"/>
      <c r="AY85" s="1231"/>
      <c r="AZ85" s="1231"/>
      <c r="BA85" s="1231"/>
      <c r="BB85" s="1231"/>
      <c r="BC85" s="1231"/>
      <c r="BD85" s="1231"/>
      <c r="BE85" s="1231"/>
      <c r="BF85" s="1231"/>
      <c r="BG85" s="1231"/>
      <c r="BH85" s="1231"/>
      <c r="BI85" s="1231"/>
      <c r="BJ85" s="1231"/>
      <c r="BK85" s="1231"/>
      <c r="BL85" s="1231"/>
      <c r="BM85" s="1231"/>
      <c r="BN85" s="1231"/>
      <c r="BO85" s="1231"/>
      <c r="BP85" s="1260"/>
      <c r="BQ85" s="1260"/>
      <c r="BR85" s="1260"/>
      <c r="BS85" s="1260"/>
      <c r="BT85" s="1260"/>
      <c r="BU85" s="1260"/>
      <c r="BV85" s="1260"/>
      <c r="BW85" s="1260"/>
      <c r="BX85" s="1231"/>
      <c r="BY85" s="1302"/>
      <c r="BZ85" s="1306"/>
      <c r="CA85" s="1306"/>
      <c r="CB85" s="1306"/>
      <c r="CC85" s="1306"/>
      <c r="CD85" s="1368" t="s">
        <v>52</v>
      </c>
      <c r="CE85" s="1368"/>
      <c r="CF85" s="1307">
        <v>2</v>
      </c>
      <c r="CG85" s="1308" t="s">
        <v>53</v>
      </c>
      <c r="CH85" s="1367" t="s">
        <v>188</v>
      </c>
      <c r="CI85" s="1367"/>
      <c r="CJ85" s="1367"/>
      <c r="CK85" s="1367"/>
      <c r="CL85" s="1367"/>
      <c r="CM85" s="1367"/>
      <c r="CN85" s="1367"/>
      <c r="CO85" s="1367"/>
      <c r="CP85" s="1367"/>
      <c r="CQ85" s="1367"/>
      <c r="CR85" s="1367"/>
      <c r="CS85" s="1367"/>
      <c r="CT85" s="1367"/>
      <c r="CU85" s="1306"/>
      <c r="CV85" s="1306"/>
      <c r="CW85" s="1306"/>
      <c r="CX85" s="1306"/>
      <c r="CY85" s="1306"/>
      <c r="CZ85" s="1368" t="s">
        <v>52</v>
      </c>
      <c r="DA85" s="1368"/>
      <c r="DB85" s="1307">
        <v>15</v>
      </c>
      <c r="DC85" s="1308" t="s">
        <v>53</v>
      </c>
      <c r="DD85" s="1367" t="s">
        <v>139</v>
      </c>
      <c r="DE85" s="1367"/>
      <c r="DF85" s="1367"/>
      <c r="DG85" s="1367"/>
      <c r="DH85" s="1367"/>
      <c r="DI85" s="1367"/>
      <c r="DJ85" s="1367"/>
      <c r="DK85" s="1367"/>
      <c r="DL85" s="1367"/>
      <c r="DM85" s="1367"/>
      <c r="DN85" s="1367"/>
      <c r="DO85" s="1367"/>
      <c r="DP85" s="1367"/>
      <c r="DQ85" s="1305"/>
    </row>
    <row r="86" spans="5:121" ht="22.5" customHeight="1" thickBot="1" x14ac:dyDescent="0.35">
      <c r="E86" s="814" t="s">
        <v>85</v>
      </c>
      <c r="F86" s="814"/>
      <c r="G86" s="814"/>
      <c r="H86" s="814"/>
      <c r="I86" s="814"/>
      <c r="J86" s="814"/>
      <c r="K86" s="814"/>
      <c r="L86" s="814"/>
      <c r="M86" s="814"/>
      <c r="N86" s="814"/>
      <c r="O86" s="1263"/>
      <c r="P86" s="1263"/>
      <c r="Q86" s="1263"/>
      <c r="R86" s="1263"/>
      <c r="S86" s="1231"/>
      <c r="T86" s="1231"/>
      <c r="U86" s="1231"/>
      <c r="V86" s="1231"/>
      <c r="W86" s="1231"/>
      <c r="X86" s="1231"/>
      <c r="Y86" s="1231"/>
      <c r="Z86" s="1231"/>
      <c r="AA86" s="1231"/>
      <c r="AB86" s="1231"/>
      <c r="AC86" s="1231"/>
      <c r="AD86" s="1231"/>
      <c r="AE86" s="1231"/>
      <c r="AF86" s="1231"/>
      <c r="AG86" s="1231"/>
      <c r="AH86" s="1231"/>
      <c r="AI86" s="1231"/>
      <c r="AJ86" s="1231"/>
      <c r="AK86" s="1231"/>
      <c r="AL86" s="1231"/>
      <c r="AM86" s="1231"/>
      <c r="AN86" s="1231"/>
      <c r="AO86" s="1231"/>
      <c r="AP86" s="1231"/>
      <c r="AQ86" s="1231"/>
      <c r="AR86" s="1231"/>
      <c r="AS86" s="1231"/>
      <c r="AT86" s="1231"/>
      <c r="AU86" s="1231"/>
      <c r="AV86" s="1231"/>
      <c r="AW86" s="1231"/>
      <c r="AX86" s="1231"/>
      <c r="AY86" s="1231"/>
      <c r="AZ86" s="1231"/>
      <c r="BA86" s="1231"/>
      <c r="BB86" s="1231"/>
      <c r="BC86" s="1231"/>
      <c r="BD86" s="1231"/>
      <c r="BE86" s="1231"/>
      <c r="BF86" s="1231"/>
      <c r="BG86" s="1231"/>
      <c r="BH86" s="1231"/>
      <c r="BI86" s="1231"/>
      <c r="BJ86" s="1231"/>
      <c r="BK86" s="1231"/>
      <c r="BL86" s="1231"/>
      <c r="BM86" s="1231"/>
      <c r="BN86" s="1231"/>
      <c r="BO86" s="1231"/>
      <c r="BP86" s="1260"/>
      <c r="BQ86" s="1260"/>
      <c r="BR86" s="1260"/>
      <c r="BS86" s="1260"/>
      <c r="BT86" s="1260"/>
      <c r="BU86" s="1260"/>
      <c r="BV86" s="1260"/>
      <c r="BW86" s="1260"/>
      <c r="BX86" s="1231"/>
      <c r="BY86" s="1302"/>
      <c r="BZ86" s="1306"/>
      <c r="CA86" s="1306"/>
      <c r="CB86" s="1306"/>
      <c r="CC86" s="1306"/>
      <c r="CD86" s="1306"/>
      <c r="CE86" s="1306"/>
      <c r="CF86" s="1306"/>
      <c r="CG86" s="1306"/>
      <c r="CH86" s="1306"/>
      <c r="CI86" s="1306"/>
      <c r="CJ86" s="1306"/>
      <c r="CK86" s="1306"/>
      <c r="CL86" s="1306"/>
      <c r="CM86" s="1306"/>
      <c r="CN86" s="1306"/>
      <c r="CO86" s="1306"/>
      <c r="CP86" s="1306"/>
      <c r="CQ86" s="1306"/>
      <c r="CR86" s="1306"/>
      <c r="CS86" s="1306"/>
      <c r="CT86" s="1306"/>
      <c r="CU86" s="1306"/>
      <c r="CV86" s="1306"/>
      <c r="CW86" s="1306"/>
      <c r="CX86" s="1306"/>
      <c r="CY86" s="1306"/>
      <c r="CZ86" s="1306"/>
      <c r="DA86" s="1306"/>
      <c r="DB86" s="1306"/>
      <c r="DC86" s="1306"/>
      <c r="DD86" s="1306"/>
      <c r="DE86" s="1306"/>
      <c r="DF86" s="1306"/>
      <c r="DG86" s="1306"/>
      <c r="DH86" s="1306"/>
      <c r="DI86" s="1306"/>
      <c r="DJ86" s="1306"/>
      <c r="DK86" s="1309"/>
      <c r="DL86" s="1309"/>
      <c r="DM86" s="1309"/>
      <c r="DN86" s="1309"/>
      <c r="DO86" s="1309"/>
      <c r="DP86" s="1309"/>
      <c r="DQ86" s="1305"/>
    </row>
    <row r="87" spans="5:121" ht="22.5" customHeight="1" thickTop="1" x14ac:dyDescent="0.35">
      <c r="E87" s="1264" t="s">
        <v>83</v>
      </c>
      <c r="F87" s="794">
        <v>0.51041666666666663</v>
      </c>
      <c r="G87" s="1265">
        <v>92</v>
      </c>
      <c r="H87" s="1266" t="s">
        <v>45</v>
      </c>
      <c r="I87" s="796" t="s">
        <v>86</v>
      </c>
      <c r="J87" s="1338" t="s">
        <v>72</v>
      </c>
      <c r="K87" s="798" t="s">
        <v>47</v>
      </c>
      <c r="L87" s="1341" t="s">
        <v>75</v>
      </c>
      <c r="M87" s="800"/>
      <c r="N87" s="802" t="s">
        <v>47</v>
      </c>
      <c r="O87" s="804"/>
      <c r="P87" s="806" t="s">
        <v>91</v>
      </c>
      <c r="Q87" s="1377"/>
      <c r="R87" s="1377"/>
      <c r="S87" s="1231"/>
      <c r="T87" s="1231"/>
      <c r="U87" s="1231"/>
      <c r="V87" s="1231"/>
      <c r="W87" s="1231"/>
      <c r="X87" s="1231"/>
      <c r="Y87" s="1231"/>
      <c r="Z87" s="1231"/>
      <c r="AA87" s="1231"/>
      <c r="AB87" s="1231"/>
      <c r="AC87" s="1231"/>
      <c r="AD87" s="1231"/>
      <c r="AE87" s="1231"/>
      <c r="AF87" s="1231"/>
      <c r="AG87" s="1231"/>
      <c r="AH87" s="1231"/>
      <c r="AI87" s="1231"/>
      <c r="AJ87" s="1231"/>
      <c r="AK87" s="1231"/>
      <c r="AL87" s="1231"/>
      <c r="AM87" s="1231"/>
      <c r="AN87" s="1231"/>
      <c r="AO87" s="1231"/>
      <c r="AP87" s="1231"/>
      <c r="AQ87" s="1231"/>
      <c r="AR87" s="1231"/>
      <c r="AS87" s="1231"/>
      <c r="AT87" s="1231"/>
      <c r="AU87" s="1231"/>
      <c r="AV87" s="1231"/>
      <c r="AW87" s="1231"/>
      <c r="AX87" s="1231"/>
      <c r="AY87" s="1231"/>
      <c r="AZ87" s="1231"/>
      <c r="BA87" s="1231"/>
      <c r="BB87" s="1231"/>
      <c r="BC87" s="1231"/>
      <c r="BD87" s="1231"/>
      <c r="BE87" s="1231"/>
      <c r="BF87" s="1231"/>
      <c r="BG87" s="1231"/>
      <c r="BH87" s="1231"/>
      <c r="BI87" s="1231"/>
      <c r="BJ87" s="1231"/>
      <c r="BK87" s="1231"/>
      <c r="BL87" s="1231"/>
      <c r="BM87" s="1231"/>
      <c r="BN87" s="1231"/>
      <c r="BO87" s="1231"/>
      <c r="BP87" s="1260"/>
      <c r="BQ87" s="1260"/>
      <c r="BR87" s="1260"/>
      <c r="BS87" s="1260"/>
      <c r="BT87" s="1260"/>
      <c r="BU87" s="1260"/>
      <c r="BV87" s="1260"/>
      <c r="BW87" s="1260"/>
      <c r="BX87" s="1231"/>
      <c r="BY87" s="1302"/>
      <c r="BZ87" s="1322" t="s">
        <v>56</v>
      </c>
      <c r="CA87" s="1323">
        <v>2</v>
      </c>
      <c r="CB87" s="1310" t="s">
        <v>47</v>
      </c>
      <c r="CC87" s="1311">
        <v>1</v>
      </c>
      <c r="CD87" s="1311">
        <v>2</v>
      </c>
      <c r="CE87" s="1311">
        <v>3</v>
      </c>
      <c r="CF87" s="1311">
        <v>4</v>
      </c>
      <c r="CG87" s="1311">
        <v>5</v>
      </c>
      <c r="CH87" s="1311">
        <v>6</v>
      </c>
      <c r="CI87" s="1311">
        <v>7</v>
      </c>
      <c r="CJ87" s="1311">
        <v>8</v>
      </c>
      <c r="CK87" s="1311">
        <v>9</v>
      </c>
      <c r="CL87" s="1311">
        <v>10</v>
      </c>
      <c r="CM87" s="1311">
        <v>11</v>
      </c>
      <c r="CN87" s="1311">
        <v>12</v>
      </c>
      <c r="CO87" s="1311">
        <v>13</v>
      </c>
      <c r="CP87" s="1311">
        <v>14</v>
      </c>
      <c r="CQ87" s="1311">
        <v>15</v>
      </c>
      <c r="CR87" s="1311">
        <v>16</v>
      </c>
      <c r="CS87" s="1311">
        <v>17</v>
      </c>
      <c r="CT87" s="1311">
        <v>18</v>
      </c>
      <c r="CU87" s="1311">
        <v>19</v>
      </c>
      <c r="CV87" s="1311">
        <v>20</v>
      </c>
      <c r="CW87" s="1311">
        <v>21</v>
      </c>
      <c r="CX87" s="1311">
        <v>22</v>
      </c>
      <c r="CY87" s="1311">
        <v>23</v>
      </c>
      <c r="CZ87" s="1311">
        <v>24</v>
      </c>
      <c r="DA87" s="1311">
        <v>25</v>
      </c>
      <c r="DB87" s="1311">
        <v>26</v>
      </c>
      <c r="DC87" s="1311">
        <v>27</v>
      </c>
      <c r="DD87" s="1311">
        <v>28</v>
      </c>
      <c r="DE87" s="1311">
        <v>29</v>
      </c>
      <c r="DF87" s="1311">
        <v>30</v>
      </c>
      <c r="DG87" s="1311">
        <v>31</v>
      </c>
      <c r="DH87" s="1311">
        <v>32</v>
      </c>
      <c r="DI87" s="1311">
        <v>33</v>
      </c>
      <c r="DJ87" s="1311">
        <v>34</v>
      </c>
      <c r="DK87" s="1312">
        <v>35</v>
      </c>
      <c r="DL87" s="1312">
        <v>36</v>
      </c>
      <c r="DM87" s="1312">
        <v>37</v>
      </c>
      <c r="DN87" s="1312">
        <v>38</v>
      </c>
      <c r="DO87" s="1312">
        <v>39</v>
      </c>
      <c r="DP87" s="1312">
        <v>40</v>
      </c>
      <c r="DQ87" s="1305"/>
    </row>
    <row r="88" spans="5:121" ht="22.5" customHeight="1" thickBot="1" x14ac:dyDescent="0.35">
      <c r="E88" s="1267">
        <v>21</v>
      </c>
      <c r="F88" s="795"/>
      <c r="G88" s="1268" t="s">
        <v>50</v>
      </c>
      <c r="H88" s="1269">
        <v>4</v>
      </c>
      <c r="I88" s="797"/>
      <c r="J88" s="1272" t="s">
        <v>134</v>
      </c>
      <c r="K88" s="799"/>
      <c r="L88" s="1273" t="s">
        <v>137</v>
      </c>
      <c r="M88" s="801"/>
      <c r="N88" s="803"/>
      <c r="O88" s="805"/>
      <c r="P88" s="806"/>
      <c r="Q88" s="1377"/>
      <c r="R88" s="1377"/>
      <c r="S88" s="1231"/>
      <c r="T88" s="1231"/>
      <c r="U88" s="1231"/>
      <c r="V88" s="1231"/>
      <c r="W88" s="1231"/>
      <c r="X88" s="1231"/>
      <c r="Y88" s="1231"/>
      <c r="Z88" s="1231"/>
      <c r="AA88" s="1231"/>
      <c r="AB88" s="1231"/>
      <c r="AC88" s="1231"/>
      <c r="AD88" s="1231"/>
      <c r="AE88" s="1231"/>
      <c r="AF88" s="1231"/>
      <c r="AG88" s="1231"/>
      <c r="AH88" s="1231"/>
      <c r="AI88" s="1231"/>
      <c r="AJ88" s="1231"/>
      <c r="AK88" s="1231"/>
      <c r="AL88" s="1231"/>
      <c r="AM88" s="1231"/>
      <c r="AN88" s="1231"/>
      <c r="AO88" s="1231"/>
      <c r="AP88" s="1231"/>
      <c r="AQ88" s="1231"/>
      <c r="AR88" s="1231"/>
      <c r="AS88" s="1231"/>
      <c r="AT88" s="1231"/>
      <c r="AU88" s="1231"/>
      <c r="AV88" s="1231"/>
      <c r="AW88" s="1231"/>
      <c r="AX88" s="1231"/>
      <c r="AY88" s="1231"/>
      <c r="AZ88" s="1231"/>
      <c r="BA88" s="1231"/>
      <c r="BB88" s="1231"/>
      <c r="BC88" s="1231"/>
      <c r="BD88" s="1231"/>
      <c r="BE88" s="1231"/>
      <c r="BF88" s="1231"/>
      <c r="BG88" s="1231"/>
      <c r="BH88" s="1231"/>
      <c r="BI88" s="1231"/>
      <c r="BJ88" s="1231"/>
      <c r="BK88" s="1231"/>
      <c r="BL88" s="1231"/>
      <c r="BM88" s="1231"/>
      <c r="BN88" s="1231"/>
      <c r="BO88" s="1231"/>
      <c r="BP88" s="1260"/>
      <c r="BQ88" s="1260"/>
      <c r="BR88" s="1260"/>
      <c r="BS88" s="1260"/>
      <c r="BT88" s="1260"/>
      <c r="BU88" s="1260"/>
      <c r="BV88" s="1260"/>
      <c r="BW88" s="1260"/>
      <c r="BX88" s="1231"/>
      <c r="BY88" s="1302"/>
      <c r="BZ88" s="1313"/>
      <c r="CA88" s="1314"/>
      <c r="CB88" s="1315"/>
      <c r="CC88" s="1316"/>
      <c r="CD88" s="1316"/>
      <c r="CE88" s="1316"/>
      <c r="CF88" s="1316"/>
      <c r="CG88" s="1316"/>
      <c r="CH88" s="1316"/>
      <c r="CI88" s="1316"/>
      <c r="CJ88" s="1316"/>
      <c r="CK88" s="1316"/>
      <c r="CL88" s="1316"/>
      <c r="CM88" s="1316"/>
      <c r="CN88" s="1316"/>
      <c r="CO88" s="1316"/>
      <c r="CP88" s="1316"/>
      <c r="CQ88" s="1316"/>
      <c r="CR88" s="1316"/>
      <c r="CS88" s="1316"/>
      <c r="CT88" s="1316"/>
      <c r="CU88" s="1316"/>
      <c r="CV88" s="1316"/>
      <c r="CW88" s="1316"/>
      <c r="CX88" s="1316"/>
      <c r="CY88" s="1316"/>
      <c r="CZ88" s="1316"/>
      <c r="DA88" s="1316"/>
      <c r="DB88" s="1316"/>
      <c r="DC88" s="1316"/>
      <c r="DD88" s="1316"/>
      <c r="DE88" s="1316"/>
      <c r="DF88" s="1316"/>
      <c r="DG88" s="1316"/>
      <c r="DH88" s="1316"/>
      <c r="DI88" s="1316"/>
      <c r="DJ88" s="1316"/>
      <c r="DK88" s="1317"/>
      <c r="DL88" s="1317"/>
      <c r="DM88" s="1317"/>
      <c r="DN88" s="1317"/>
      <c r="DO88" s="1317"/>
      <c r="DP88" s="1317"/>
      <c r="DQ88" s="1305"/>
    </row>
    <row r="89" spans="5:121" ht="22.5" customHeight="1" thickTop="1" x14ac:dyDescent="0.35">
      <c r="E89" s="1264" t="s">
        <v>83</v>
      </c>
      <c r="F89" s="794">
        <v>0.51041666666666663</v>
      </c>
      <c r="G89" s="1265">
        <v>93</v>
      </c>
      <c r="H89" s="1266" t="s">
        <v>45</v>
      </c>
      <c r="I89" s="796" t="s">
        <v>87</v>
      </c>
      <c r="J89" s="1340" t="s">
        <v>74</v>
      </c>
      <c r="K89" s="798" t="s">
        <v>47</v>
      </c>
      <c r="L89" s="1271" t="s">
        <v>69</v>
      </c>
      <c r="M89" s="800"/>
      <c r="N89" s="802" t="s">
        <v>47</v>
      </c>
      <c r="O89" s="804"/>
      <c r="P89" s="806" t="s">
        <v>91</v>
      </c>
      <c r="Q89" s="1377"/>
      <c r="R89" s="1377"/>
      <c r="S89" s="1231"/>
      <c r="T89" s="1231"/>
      <c r="U89" s="1231"/>
      <c r="V89" s="1231"/>
      <c r="W89" s="1231"/>
      <c r="X89" s="1231"/>
      <c r="Y89" s="1231"/>
      <c r="Z89" s="1231"/>
      <c r="AA89" s="1231"/>
      <c r="AB89" s="1231"/>
      <c r="AC89" s="1231"/>
      <c r="AD89" s="1231"/>
      <c r="AE89" s="1231"/>
      <c r="AF89" s="1231"/>
      <c r="AG89" s="1231"/>
      <c r="AH89" s="1231"/>
      <c r="AI89" s="1231"/>
      <c r="AJ89" s="1231"/>
      <c r="AK89" s="1231"/>
      <c r="AL89" s="1231"/>
      <c r="AM89" s="1231"/>
      <c r="AN89" s="1231"/>
      <c r="AO89" s="1231"/>
      <c r="AP89" s="1231"/>
      <c r="AQ89" s="1231"/>
      <c r="AR89" s="1231"/>
      <c r="AS89" s="1231"/>
      <c r="AT89" s="1231"/>
      <c r="AU89" s="1231"/>
      <c r="AV89" s="1231"/>
      <c r="AW89" s="1231"/>
      <c r="AX89" s="1231"/>
      <c r="AY89" s="1231"/>
      <c r="AZ89" s="1231"/>
      <c r="BA89" s="1231"/>
      <c r="BB89" s="1231"/>
      <c r="BC89" s="1231"/>
      <c r="BD89" s="1231"/>
      <c r="BE89" s="1231"/>
      <c r="BF89" s="1231"/>
      <c r="BG89" s="1231"/>
      <c r="BH89" s="1231"/>
      <c r="BI89" s="1231"/>
      <c r="BJ89" s="1231"/>
      <c r="BK89" s="1231"/>
      <c r="BL89" s="1231"/>
      <c r="BM89" s="1231"/>
      <c r="BN89" s="1231"/>
      <c r="BO89" s="1231"/>
      <c r="BP89" s="1260"/>
      <c r="BQ89" s="1260"/>
      <c r="BR89" s="1260"/>
      <c r="BS89" s="1260"/>
      <c r="BT89" s="1260"/>
      <c r="BU89" s="1260"/>
      <c r="BV89" s="1260"/>
      <c r="BW89" s="1260"/>
      <c r="BX89" s="1231"/>
      <c r="BY89" s="1302"/>
      <c r="BZ89" s="1324" t="s">
        <v>56</v>
      </c>
      <c r="CA89" s="1325">
        <v>15</v>
      </c>
      <c r="CB89" s="1318" t="s">
        <v>47</v>
      </c>
      <c r="CC89" s="1311">
        <v>1</v>
      </c>
      <c r="CD89" s="1311">
        <v>2</v>
      </c>
      <c r="CE89" s="1311">
        <v>3</v>
      </c>
      <c r="CF89" s="1311">
        <v>4</v>
      </c>
      <c r="CG89" s="1311">
        <v>5</v>
      </c>
      <c r="CH89" s="1311">
        <v>6</v>
      </c>
      <c r="CI89" s="1311">
        <v>7</v>
      </c>
      <c r="CJ89" s="1311">
        <v>8</v>
      </c>
      <c r="CK89" s="1311">
        <v>9</v>
      </c>
      <c r="CL89" s="1311">
        <v>10</v>
      </c>
      <c r="CM89" s="1311">
        <v>11</v>
      </c>
      <c r="CN89" s="1311">
        <v>12</v>
      </c>
      <c r="CO89" s="1311">
        <v>13</v>
      </c>
      <c r="CP89" s="1311">
        <v>14</v>
      </c>
      <c r="CQ89" s="1311">
        <v>15</v>
      </c>
      <c r="CR89" s="1311">
        <v>16</v>
      </c>
      <c r="CS89" s="1311">
        <v>17</v>
      </c>
      <c r="CT89" s="1311">
        <v>18</v>
      </c>
      <c r="CU89" s="1311">
        <v>19</v>
      </c>
      <c r="CV89" s="1311">
        <v>20</v>
      </c>
      <c r="CW89" s="1311">
        <v>21</v>
      </c>
      <c r="CX89" s="1311">
        <v>22</v>
      </c>
      <c r="CY89" s="1311">
        <v>23</v>
      </c>
      <c r="CZ89" s="1311">
        <v>24</v>
      </c>
      <c r="DA89" s="1311">
        <v>25</v>
      </c>
      <c r="DB89" s="1311">
        <v>26</v>
      </c>
      <c r="DC89" s="1311">
        <v>27</v>
      </c>
      <c r="DD89" s="1311">
        <v>28</v>
      </c>
      <c r="DE89" s="1311">
        <v>29</v>
      </c>
      <c r="DF89" s="1311">
        <v>30</v>
      </c>
      <c r="DG89" s="1311">
        <v>31</v>
      </c>
      <c r="DH89" s="1311">
        <v>32</v>
      </c>
      <c r="DI89" s="1311">
        <v>33</v>
      </c>
      <c r="DJ89" s="1311">
        <v>34</v>
      </c>
      <c r="DK89" s="1312">
        <v>35</v>
      </c>
      <c r="DL89" s="1312">
        <v>36</v>
      </c>
      <c r="DM89" s="1312">
        <v>37</v>
      </c>
      <c r="DN89" s="1312">
        <v>38</v>
      </c>
      <c r="DO89" s="1312">
        <v>39</v>
      </c>
      <c r="DP89" s="1312">
        <v>40</v>
      </c>
      <c r="DQ89" s="1305"/>
    </row>
    <row r="90" spans="5:121" ht="22.5" customHeight="1" thickBot="1" x14ac:dyDescent="0.35">
      <c r="E90" s="1267">
        <v>21</v>
      </c>
      <c r="F90" s="795"/>
      <c r="G90" s="1268" t="s">
        <v>50</v>
      </c>
      <c r="H90" s="1269">
        <v>3</v>
      </c>
      <c r="I90" s="797"/>
      <c r="J90" s="1272" t="s">
        <v>193</v>
      </c>
      <c r="K90" s="799"/>
      <c r="L90" s="1273" t="s">
        <v>143</v>
      </c>
      <c r="M90" s="801"/>
      <c r="N90" s="803"/>
      <c r="O90" s="805"/>
      <c r="P90" s="806"/>
      <c r="Q90" s="1377"/>
      <c r="R90" s="1377"/>
      <c r="S90" s="1231"/>
      <c r="T90" s="1231"/>
      <c r="U90" s="1231"/>
      <c r="V90" s="1231"/>
      <c r="W90" s="1231"/>
      <c r="X90" s="1231"/>
      <c r="Y90" s="1231"/>
      <c r="Z90" s="1231"/>
      <c r="AA90" s="1231"/>
      <c r="AB90" s="1231"/>
      <c r="AC90" s="1231"/>
      <c r="AD90" s="1231"/>
      <c r="AE90" s="1231"/>
      <c r="AF90" s="1231"/>
      <c r="AG90" s="1231"/>
      <c r="AH90" s="1231"/>
      <c r="AI90" s="1231"/>
      <c r="AJ90" s="1231"/>
      <c r="AK90" s="1231"/>
      <c r="AL90" s="1231"/>
      <c r="AM90" s="1231"/>
      <c r="AN90" s="1231"/>
      <c r="AO90" s="1231"/>
      <c r="AP90" s="1231"/>
      <c r="AQ90" s="1231"/>
      <c r="AR90" s="1231"/>
      <c r="AS90" s="1231"/>
      <c r="AT90" s="1231"/>
      <c r="AU90" s="1231"/>
      <c r="AV90" s="1231"/>
      <c r="AW90" s="1231"/>
      <c r="AX90" s="1231"/>
      <c r="AY90" s="1231"/>
      <c r="AZ90" s="1231"/>
      <c r="BA90" s="1231"/>
      <c r="BB90" s="1231"/>
      <c r="BC90" s="1231"/>
      <c r="BD90" s="1231"/>
      <c r="BE90" s="1231"/>
      <c r="BF90" s="1231"/>
      <c r="BG90" s="1231"/>
      <c r="BH90" s="1231"/>
      <c r="BI90" s="1231"/>
      <c r="BJ90" s="1231"/>
      <c r="BK90" s="1231"/>
      <c r="BL90" s="1231"/>
      <c r="BM90" s="1231"/>
      <c r="BN90" s="1231"/>
      <c r="BO90" s="1231"/>
      <c r="BP90" s="1260"/>
      <c r="BQ90" s="1260"/>
      <c r="BR90" s="1260"/>
      <c r="BS90" s="1260"/>
      <c r="BT90" s="1260"/>
      <c r="BU90" s="1260"/>
      <c r="BV90" s="1260"/>
      <c r="BW90" s="1260"/>
      <c r="BX90" s="1231"/>
      <c r="BY90" s="1319"/>
      <c r="BZ90" s="1320"/>
      <c r="CA90" s="1320"/>
      <c r="CB90" s="1320"/>
      <c r="CC90" s="1320"/>
      <c r="CD90" s="1320"/>
      <c r="CE90" s="1320"/>
      <c r="CF90" s="1320"/>
      <c r="CG90" s="1320"/>
      <c r="CH90" s="1320"/>
      <c r="CI90" s="1320"/>
      <c r="CJ90" s="1320"/>
      <c r="CK90" s="1320"/>
      <c r="CL90" s="1320"/>
      <c r="CM90" s="1320"/>
      <c r="CN90" s="1320"/>
      <c r="CO90" s="1320"/>
      <c r="CP90" s="1320"/>
      <c r="CQ90" s="1320"/>
      <c r="CR90" s="1320"/>
      <c r="CS90" s="1320"/>
      <c r="CT90" s="1320"/>
      <c r="CU90" s="1320"/>
      <c r="CV90" s="1320"/>
      <c r="CW90" s="1320"/>
      <c r="CX90" s="1320"/>
      <c r="CY90" s="1320"/>
      <c r="CZ90" s="1320"/>
      <c r="DA90" s="1320"/>
      <c r="DB90" s="1320"/>
      <c r="DC90" s="1320"/>
      <c r="DD90" s="1320"/>
      <c r="DE90" s="1320"/>
      <c r="DF90" s="1320"/>
      <c r="DG90" s="1320"/>
      <c r="DH90" s="1320"/>
      <c r="DI90" s="1320"/>
      <c r="DJ90" s="1320"/>
      <c r="DK90" s="1320"/>
      <c r="DL90" s="1320"/>
      <c r="DM90" s="1320"/>
      <c r="DN90" s="1320"/>
      <c r="DO90" s="1320"/>
      <c r="DP90" s="1320"/>
      <c r="DQ90" s="1321"/>
    </row>
    <row r="91" spans="5:121" ht="22.5" customHeight="1" thickTop="1" thickBot="1" x14ac:dyDescent="0.4">
      <c r="E91" s="1264" t="s">
        <v>83</v>
      </c>
      <c r="F91" s="794">
        <v>0.51041666666666663</v>
      </c>
      <c r="G91" s="1265">
        <v>94</v>
      </c>
      <c r="H91" s="1266" t="s">
        <v>45</v>
      </c>
      <c r="I91" s="796" t="s">
        <v>88</v>
      </c>
      <c r="J91" s="1270" t="s">
        <v>68</v>
      </c>
      <c r="K91" s="798" t="s">
        <v>47</v>
      </c>
      <c r="L91" s="1336" t="s">
        <v>71</v>
      </c>
      <c r="M91" s="800"/>
      <c r="N91" s="802" t="s">
        <v>47</v>
      </c>
      <c r="O91" s="804"/>
      <c r="P91" s="806" t="s">
        <v>91</v>
      </c>
      <c r="Q91" s="1377"/>
      <c r="R91" s="1377"/>
      <c r="S91" s="1231"/>
      <c r="T91" s="1231"/>
      <c r="U91" s="1231"/>
      <c r="V91" s="1231"/>
      <c r="W91" s="1231"/>
      <c r="X91" s="1231"/>
      <c r="Y91" s="1231"/>
      <c r="Z91" s="1231"/>
      <c r="AA91" s="1231"/>
      <c r="AB91" s="1231"/>
      <c r="AC91" s="1240"/>
      <c r="AD91" s="1231"/>
      <c r="AE91" s="1234"/>
      <c r="AF91" s="1231"/>
      <c r="AG91" s="1231"/>
      <c r="AH91" s="1231"/>
      <c r="AI91" s="1231"/>
      <c r="AJ91" s="1231"/>
      <c r="AK91" s="1231"/>
      <c r="AL91" s="1231"/>
      <c r="AM91" s="1231"/>
      <c r="AN91" s="1231"/>
      <c r="AO91" s="1231"/>
      <c r="AP91" s="1231"/>
      <c r="AQ91" s="1231"/>
      <c r="AR91" s="1231"/>
      <c r="AS91" s="1231"/>
      <c r="AT91" s="1231"/>
      <c r="AU91" s="1231"/>
      <c r="AV91" s="1231"/>
      <c r="AW91" s="1231"/>
      <c r="AX91" s="1231"/>
      <c r="AY91" s="1231"/>
      <c r="AZ91" s="1231"/>
      <c r="BA91" s="1231"/>
      <c r="BB91" s="1231"/>
      <c r="BC91" s="1231"/>
      <c r="BD91" s="1231"/>
      <c r="BE91" s="1231"/>
      <c r="BF91" s="1231"/>
      <c r="BG91" s="1231"/>
      <c r="BH91" s="1231"/>
      <c r="BI91" s="1231"/>
      <c r="BJ91" s="1231"/>
      <c r="BK91" s="1231"/>
      <c r="BL91" s="1231"/>
      <c r="BM91" s="1231"/>
      <c r="BN91" s="1231"/>
      <c r="BO91" s="1231"/>
      <c r="BP91" s="1260"/>
      <c r="BQ91" s="1260"/>
      <c r="BR91" s="1260"/>
      <c r="BS91" s="1260"/>
      <c r="BT91" s="1260"/>
      <c r="BU91" s="1260"/>
      <c r="BV91" s="1260"/>
      <c r="BW91" s="1260"/>
      <c r="BX91" s="1231"/>
      <c r="BY91" s="1231"/>
      <c r="BZ91" s="1231"/>
      <c r="CA91" s="1231"/>
      <c r="CB91" s="1231"/>
      <c r="CC91" s="1231"/>
      <c r="CD91" s="1231"/>
      <c r="CE91" s="1231"/>
      <c r="CF91" s="1231"/>
      <c r="CG91" s="1231"/>
      <c r="CH91" s="1231"/>
      <c r="CI91" s="1231"/>
      <c r="CJ91" s="1231"/>
      <c r="CK91" s="1231"/>
      <c r="CL91" s="1231"/>
      <c r="CM91" s="1231"/>
      <c r="CN91" s="1231"/>
      <c r="CO91" s="1231"/>
      <c r="CP91" s="1231"/>
      <c r="CQ91" s="1231"/>
      <c r="CR91" s="1231"/>
      <c r="CS91" s="1231"/>
      <c r="CT91" s="1231"/>
      <c r="CU91" s="1231"/>
      <c r="CV91" s="1231"/>
      <c r="CW91" s="1231"/>
      <c r="CX91" s="1231"/>
      <c r="CY91" s="1231"/>
      <c r="CZ91" s="1231"/>
      <c r="DA91" s="1231"/>
      <c r="DB91" s="1231"/>
      <c r="DC91" s="1231"/>
      <c r="DD91" s="1231"/>
      <c r="DE91" s="1231"/>
      <c r="DF91" s="1231"/>
      <c r="DG91" s="1231"/>
      <c r="DH91" s="1231"/>
      <c r="DI91" s="1231"/>
      <c r="DJ91" s="1231"/>
      <c r="DK91" s="1231"/>
      <c r="DL91" s="1231"/>
      <c r="DM91" s="1231"/>
      <c r="DN91" s="1231"/>
      <c r="DO91" s="1231"/>
      <c r="DP91" s="1231"/>
      <c r="DQ91" s="1231"/>
    </row>
    <row r="92" spans="5:121" ht="22.5" customHeight="1" thickTop="1" thickBot="1" x14ac:dyDescent="0.35">
      <c r="E92" s="1267">
        <v>21</v>
      </c>
      <c r="F92" s="795"/>
      <c r="G92" s="1268" t="s">
        <v>50</v>
      </c>
      <c r="H92" s="1269">
        <v>2</v>
      </c>
      <c r="I92" s="797"/>
      <c r="J92" s="1272" t="s">
        <v>136</v>
      </c>
      <c r="K92" s="799"/>
      <c r="L92" s="1273" t="s">
        <v>167</v>
      </c>
      <c r="M92" s="801"/>
      <c r="N92" s="803"/>
      <c r="O92" s="805"/>
      <c r="P92" s="806"/>
      <c r="Q92" s="1377"/>
      <c r="R92" s="1377"/>
      <c r="S92" s="1231"/>
      <c r="T92" s="1231"/>
      <c r="U92" s="1231"/>
      <c r="V92" s="1231"/>
      <c r="W92" s="1231"/>
      <c r="X92" s="1231"/>
      <c r="Y92" s="1231"/>
      <c r="Z92" s="1231"/>
      <c r="AA92" s="1231"/>
      <c r="AB92" s="1233"/>
      <c r="AC92" s="1240"/>
      <c r="AD92" s="1231"/>
      <c r="AE92" s="1234"/>
      <c r="AF92" s="1231"/>
      <c r="AG92" s="1231"/>
      <c r="AH92" s="1231"/>
      <c r="AI92" s="1231"/>
      <c r="AJ92" s="1231"/>
      <c r="AK92" s="1231"/>
      <c r="AL92" s="1231"/>
      <c r="AM92" s="1231"/>
      <c r="AN92" s="1231"/>
      <c r="AO92" s="1231"/>
      <c r="AP92" s="1231"/>
      <c r="AQ92" s="1231"/>
      <c r="AR92" s="1231"/>
      <c r="AS92" s="1231"/>
      <c r="AT92" s="1231"/>
      <c r="AU92" s="1231"/>
      <c r="AV92" s="1231"/>
      <c r="AW92" s="1231"/>
      <c r="AX92" s="1231"/>
      <c r="AY92" s="1231"/>
      <c r="AZ92" s="1231"/>
      <c r="BA92" s="1231"/>
      <c r="BB92" s="1231"/>
      <c r="BC92" s="1231"/>
      <c r="BD92" s="1231"/>
      <c r="BE92" s="1231"/>
      <c r="BF92" s="1231"/>
      <c r="BG92" s="1231"/>
      <c r="BH92" s="1231"/>
      <c r="BI92" s="1231"/>
      <c r="BJ92" s="1231"/>
      <c r="BK92" s="1231"/>
      <c r="BL92" s="1231"/>
      <c r="BM92" s="1231"/>
      <c r="BN92" s="1231"/>
      <c r="BO92" s="1245"/>
      <c r="BP92" s="1260"/>
      <c r="BQ92" s="1260"/>
      <c r="BR92" s="1260"/>
      <c r="BS92" s="1260"/>
      <c r="BT92" s="1260"/>
      <c r="BU92" s="1260"/>
      <c r="BV92" s="1260"/>
      <c r="BW92" s="1260"/>
      <c r="BX92" s="1231"/>
      <c r="BY92" s="784">
        <v>0.43402777777777751</v>
      </c>
      <c r="BZ92" s="785"/>
      <c r="CA92" s="785"/>
      <c r="CB92" s="1299"/>
      <c r="CC92" s="1299"/>
      <c r="CD92" s="1299"/>
      <c r="CE92" s="1369" t="s">
        <v>46</v>
      </c>
      <c r="CF92" s="1369"/>
      <c r="CG92" s="1369"/>
      <c r="CH92" s="1369"/>
      <c r="CI92" s="1369"/>
      <c r="CJ92" s="1300" t="s">
        <v>66</v>
      </c>
      <c r="CK92" s="1299"/>
      <c r="CL92" s="1299"/>
      <c r="CM92" s="1299"/>
      <c r="CN92" s="1299"/>
      <c r="CO92" s="1299"/>
      <c r="CP92" s="1299"/>
      <c r="CQ92" s="1299"/>
      <c r="CR92" s="1299"/>
      <c r="CS92" s="1299"/>
      <c r="CT92" s="1299"/>
      <c r="CU92" s="1299"/>
      <c r="CV92" s="1299"/>
      <c r="CW92" s="1299"/>
      <c r="CX92" s="1299"/>
      <c r="CY92" s="1299"/>
      <c r="CZ92" s="1299"/>
      <c r="DA92" s="1299"/>
      <c r="DB92" s="1299"/>
      <c r="DC92" s="1299"/>
      <c r="DD92" s="1299"/>
      <c r="DE92" s="1299"/>
      <c r="DF92" s="1299"/>
      <c r="DG92" s="1299"/>
      <c r="DH92" s="1299"/>
      <c r="DI92" s="1299"/>
      <c r="DJ92" s="1299"/>
      <c r="DK92" s="1299"/>
      <c r="DL92" s="1299"/>
      <c r="DM92" s="1299"/>
      <c r="DN92" s="1299"/>
      <c r="DO92" s="1299"/>
      <c r="DP92" s="1299"/>
      <c r="DQ92" s="1301"/>
    </row>
    <row r="93" spans="5:121" ht="22.5" customHeight="1" thickTop="1" x14ac:dyDescent="0.35">
      <c r="E93" s="1264" t="s">
        <v>83</v>
      </c>
      <c r="F93" s="794">
        <v>0.51041666666666663</v>
      </c>
      <c r="G93" s="1265">
        <v>95</v>
      </c>
      <c r="H93" s="1266" t="s">
        <v>45</v>
      </c>
      <c r="I93" s="796" t="s">
        <v>90</v>
      </c>
      <c r="J93" s="1337" t="s">
        <v>70</v>
      </c>
      <c r="K93" s="798" t="s">
        <v>47</v>
      </c>
      <c r="L93" s="1339" t="s">
        <v>73</v>
      </c>
      <c r="M93" s="800"/>
      <c r="N93" s="802" t="s">
        <v>47</v>
      </c>
      <c r="O93" s="804"/>
      <c r="P93" s="806" t="s">
        <v>91</v>
      </c>
      <c r="Q93" s="1377"/>
      <c r="R93" s="1377"/>
      <c r="S93" s="1231"/>
      <c r="T93" s="1231"/>
      <c r="U93" s="1231"/>
      <c r="V93" s="1231"/>
      <c r="W93" s="1231"/>
      <c r="X93" s="1231"/>
      <c r="Y93" s="1231"/>
      <c r="Z93" s="1231"/>
      <c r="AA93" s="1231"/>
      <c r="AB93" s="1233"/>
      <c r="AC93" s="1240"/>
      <c r="AD93" s="1231"/>
      <c r="AE93" s="1234"/>
      <c r="AF93" s="1231"/>
      <c r="AG93" s="1231"/>
      <c r="AH93" s="1231"/>
      <c r="AI93" s="1231"/>
      <c r="AJ93" s="1231"/>
      <c r="AK93" s="1231"/>
      <c r="AL93" s="1231"/>
      <c r="AM93" s="1231"/>
      <c r="AN93" s="1231"/>
      <c r="AO93" s="1231"/>
      <c r="AP93" s="1231"/>
      <c r="AQ93" s="1231"/>
      <c r="AR93" s="1231"/>
      <c r="AS93" s="1231"/>
      <c r="AT93" s="1231"/>
      <c r="AU93" s="1231"/>
      <c r="AV93" s="1231"/>
      <c r="AW93" s="1231"/>
      <c r="AX93" s="1231"/>
      <c r="AY93" s="1231"/>
      <c r="AZ93" s="1231"/>
      <c r="BA93" s="1231"/>
      <c r="BB93" s="1231"/>
      <c r="BC93" s="1231"/>
      <c r="BD93" s="1231"/>
      <c r="BE93" s="1231"/>
      <c r="BF93" s="1231"/>
      <c r="BG93" s="1231"/>
      <c r="BH93" s="1231"/>
      <c r="BI93" s="1231"/>
      <c r="BJ93" s="1231"/>
      <c r="BK93" s="1231"/>
      <c r="BL93" s="1231"/>
      <c r="BM93" s="1231"/>
      <c r="BN93" s="1231"/>
      <c r="BO93" s="1245"/>
      <c r="BP93" s="1260" t="s">
        <v>170</v>
      </c>
      <c r="BQ93" s="1260">
        <v>0.43402777777777751</v>
      </c>
      <c r="BR93" s="1260">
        <v>41</v>
      </c>
      <c r="BS93" s="1260" t="s">
        <v>45</v>
      </c>
      <c r="BT93" s="1260" t="s">
        <v>46</v>
      </c>
      <c r="BU93" s="1260">
        <v>6</v>
      </c>
      <c r="BV93" s="1260" t="s">
        <v>47</v>
      </c>
      <c r="BW93" s="1260">
        <v>22</v>
      </c>
      <c r="BX93" s="1231"/>
      <c r="BY93" s="1302"/>
      <c r="BZ93" s="1366" t="s">
        <v>170</v>
      </c>
      <c r="CA93" s="1366"/>
      <c r="CB93" s="1366"/>
      <c r="CC93" s="1366"/>
      <c r="CD93" s="1303"/>
      <c r="CE93" s="1303"/>
      <c r="CF93" s="1303"/>
      <c r="CG93" s="1303"/>
      <c r="CH93" s="1303"/>
      <c r="CI93" s="1303"/>
      <c r="CJ93" s="1303"/>
      <c r="CK93" s="1303"/>
      <c r="CL93" s="1303"/>
      <c r="CM93" s="1303"/>
      <c r="CN93" s="1303"/>
      <c r="CO93" s="1303"/>
      <c r="CP93" s="1303"/>
      <c r="CQ93" s="1303"/>
      <c r="CR93" s="1303"/>
      <c r="CS93" s="1370">
        <v>41</v>
      </c>
      <c r="CT93" s="1370"/>
      <c r="CU93" s="1365" t="s">
        <v>48</v>
      </c>
      <c r="CV93" s="1365"/>
      <c r="CW93" s="1365"/>
      <c r="CX93" s="1303"/>
      <c r="CY93" s="1303"/>
      <c r="CZ93" s="1303"/>
      <c r="DA93" s="1303"/>
      <c r="DB93" s="1303"/>
      <c r="DC93" s="1303"/>
      <c r="DD93" s="1303"/>
      <c r="DE93" s="1303"/>
      <c r="DF93" s="1303"/>
      <c r="DG93" s="1303"/>
      <c r="DH93" s="1303"/>
      <c r="DI93" s="1303"/>
      <c r="DJ93" s="1303"/>
      <c r="DK93" s="1304"/>
      <c r="DL93" s="1372" t="s">
        <v>49</v>
      </c>
      <c r="DM93" s="1372"/>
      <c r="DN93" s="1372"/>
      <c r="DO93" s="1373">
        <v>1</v>
      </c>
      <c r="DP93" s="1373"/>
      <c r="DQ93" s="1305"/>
    </row>
    <row r="94" spans="5:121" ht="22.5" customHeight="1" thickBot="1" x14ac:dyDescent="0.35">
      <c r="E94" s="1267">
        <v>21</v>
      </c>
      <c r="F94" s="795"/>
      <c r="G94" s="1268" t="s">
        <v>50</v>
      </c>
      <c r="H94" s="1269">
        <v>1</v>
      </c>
      <c r="I94" s="797"/>
      <c r="J94" s="1272" t="s">
        <v>154</v>
      </c>
      <c r="K94" s="799"/>
      <c r="L94" s="1273" t="s">
        <v>196</v>
      </c>
      <c r="M94" s="801"/>
      <c r="N94" s="803"/>
      <c r="O94" s="805"/>
      <c r="P94" s="806"/>
      <c r="Q94" s="1377"/>
      <c r="R94" s="1377"/>
      <c r="S94" s="1231"/>
      <c r="T94" s="1231"/>
      <c r="U94" s="1231"/>
      <c r="V94" s="1231"/>
      <c r="W94" s="1231"/>
      <c r="X94" s="1231"/>
      <c r="Y94" s="1231"/>
      <c r="Z94" s="1231"/>
      <c r="AA94" s="1231"/>
      <c r="AB94" s="1233"/>
      <c r="AC94" s="1240"/>
      <c r="AD94" s="1231"/>
      <c r="AE94" s="1234"/>
      <c r="AF94" s="1231"/>
      <c r="AG94" s="1231"/>
      <c r="AH94" s="1231"/>
      <c r="AI94" s="1231"/>
      <c r="AJ94" s="1231"/>
      <c r="AK94" s="1231"/>
      <c r="AL94" s="1231"/>
      <c r="AM94" s="1231"/>
      <c r="AN94" s="1231"/>
      <c r="AO94" s="1231"/>
      <c r="AP94" s="1231"/>
      <c r="AQ94" s="1231"/>
      <c r="AR94" s="1231"/>
      <c r="AS94" s="1231"/>
      <c r="AT94" s="1231"/>
      <c r="AU94" s="1231"/>
      <c r="AV94" s="1231"/>
      <c r="AW94" s="1231"/>
      <c r="AX94" s="1231"/>
      <c r="AY94" s="1231"/>
      <c r="AZ94" s="1231"/>
      <c r="BA94" s="1231"/>
      <c r="BB94" s="1231"/>
      <c r="BC94" s="1231"/>
      <c r="BD94" s="1231"/>
      <c r="BE94" s="1231"/>
      <c r="BF94" s="1231"/>
      <c r="BG94" s="1231"/>
      <c r="BH94" s="1231"/>
      <c r="BI94" s="1231"/>
      <c r="BJ94" s="1231"/>
      <c r="BK94" s="1231"/>
      <c r="BL94" s="1231"/>
      <c r="BM94" s="1231"/>
      <c r="BN94" s="1231"/>
      <c r="BO94" s="1245"/>
      <c r="BP94" s="1260">
        <v>0</v>
      </c>
      <c r="BQ94" s="1260">
        <v>0</v>
      </c>
      <c r="BR94" s="1260" t="s">
        <v>50</v>
      </c>
      <c r="BS94" s="1260">
        <v>1</v>
      </c>
      <c r="BT94" s="1260" t="s">
        <v>66</v>
      </c>
      <c r="BU94" s="1260" t="s">
        <v>196</v>
      </c>
      <c r="BV94" s="1260">
        <v>0</v>
      </c>
      <c r="BW94" s="1260" t="s">
        <v>145</v>
      </c>
      <c r="BX94" s="1232"/>
      <c r="BY94" s="1302"/>
      <c r="BZ94" s="1366"/>
      <c r="CA94" s="1366"/>
      <c r="CB94" s="1366"/>
      <c r="CC94" s="1366"/>
      <c r="CD94" s="1303"/>
      <c r="CE94" s="1303"/>
      <c r="CF94" s="1303"/>
      <c r="CG94" s="1303"/>
      <c r="CH94" s="1303"/>
      <c r="CI94" s="1303"/>
      <c r="CJ94" s="1303"/>
      <c r="CK94" s="1303"/>
      <c r="CL94" s="1303"/>
      <c r="CM94" s="1303"/>
      <c r="CN94" s="1303"/>
      <c r="CO94" s="1303"/>
      <c r="CP94" s="1303"/>
      <c r="CQ94" s="1303"/>
      <c r="CR94" s="1303"/>
      <c r="CS94" s="1370"/>
      <c r="CT94" s="1370"/>
      <c r="CU94" s="1365"/>
      <c r="CV94" s="1365"/>
      <c r="CW94" s="1365"/>
      <c r="CX94" s="1303"/>
      <c r="CY94" s="1303"/>
      <c r="CZ94" s="1303"/>
      <c r="DA94" s="1303"/>
      <c r="DB94" s="1303"/>
      <c r="DC94" s="1303"/>
      <c r="DD94" s="1303"/>
      <c r="DE94" s="1303"/>
      <c r="DF94" s="1303"/>
      <c r="DG94" s="1303"/>
      <c r="DH94" s="1303"/>
      <c r="DI94" s="1303"/>
      <c r="DJ94" s="1303"/>
      <c r="DK94" s="1304"/>
      <c r="DL94" s="1372"/>
      <c r="DM94" s="1372"/>
      <c r="DN94" s="1372"/>
      <c r="DO94" s="1373"/>
      <c r="DP94" s="1373"/>
      <c r="DQ94" s="1305"/>
    </row>
    <row r="95" spans="5:121" ht="22.5" customHeight="1" thickTop="1" x14ac:dyDescent="0.35">
      <c r="E95" s="1264" t="s">
        <v>83</v>
      </c>
      <c r="F95" s="794">
        <v>0.51736111111111105</v>
      </c>
      <c r="G95" s="1265">
        <v>96</v>
      </c>
      <c r="H95" s="1266" t="s">
        <v>45</v>
      </c>
      <c r="I95" s="796" t="s">
        <v>93</v>
      </c>
      <c r="J95" s="1270" t="s">
        <v>95</v>
      </c>
      <c r="K95" s="798" t="s">
        <v>47</v>
      </c>
      <c r="L95" s="1271" t="s">
        <v>96</v>
      </c>
      <c r="M95" s="800"/>
      <c r="N95" s="802" t="s">
        <v>47</v>
      </c>
      <c r="O95" s="804"/>
      <c r="P95" s="806" t="s">
        <v>92</v>
      </c>
      <c r="Q95" s="1377"/>
      <c r="R95" s="1377"/>
      <c r="S95" s="1231"/>
      <c r="T95" s="1231"/>
      <c r="U95" s="1231"/>
      <c r="V95" s="1231"/>
      <c r="W95" s="1231"/>
      <c r="X95" s="1231"/>
      <c r="Y95" s="1231"/>
      <c r="Z95" s="1231"/>
      <c r="AA95" s="1231"/>
      <c r="AB95" s="1233"/>
      <c r="AC95" s="1240"/>
      <c r="AD95" s="1231"/>
      <c r="AE95" s="1234"/>
      <c r="AF95" s="1231"/>
      <c r="AG95" s="1231"/>
      <c r="AH95" s="1231"/>
      <c r="AI95" s="1231"/>
      <c r="AJ95" s="1231"/>
      <c r="AK95" s="1231"/>
      <c r="AL95" s="1231"/>
      <c r="AM95" s="1231"/>
      <c r="AN95" s="1231"/>
      <c r="AO95" s="1231"/>
      <c r="AP95" s="1231"/>
      <c r="AQ95" s="1231"/>
      <c r="AR95" s="1231"/>
      <c r="AS95" s="1231"/>
      <c r="AT95" s="1231"/>
      <c r="AU95" s="1231"/>
      <c r="AV95" s="1231"/>
      <c r="AW95" s="1231"/>
      <c r="AX95" s="1231"/>
      <c r="AY95" s="1231"/>
      <c r="AZ95" s="1231"/>
      <c r="BA95" s="1231"/>
      <c r="BB95" s="1231"/>
      <c r="BC95" s="1231"/>
      <c r="BD95" s="1231"/>
      <c r="BE95" s="1231"/>
      <c r="BF95" s="1231"/>
      <c r="BG95" s="1231"/>
      <c r="BH95" s="1231"/>
      <c r="BI95" s="1231"/>
      <c r="BJ95" s="1231"/>
      <c r="BK95" s="1231"/>
      <c r="BL95" s="1231"/>
      <c r="BM95" s="1231"/>
      <c r="BN95" s="1231"/>
      <c r="BO95" s="1245"/>
      <c r="BP95" s="1260"/>
      <c r="BQ95" s="1260"/>
      <c r="BR95" s="1260"/>
      <c r="BS95" s="1260"/>
      <c r="BT95" s="1260"/>
      <c r="BU95" s="1260"/>
      <c r="BV95" s="1260"/>
      <c r="BW95" s="1260"/>
      <c r="BX95" s="1232"/>
      <c r="BY95" s="1302"/>
      <c r="BZ95" s="1306"/>
      <c r="CA95" s="1306"/>
      <c r="CB95" s="1306"/>
      <c r="CC95" s="1306"/>
      <c r="CD95" s="1368" t="s">
        <v>52</v>
      </c>
      <c r="CE95" s="1368"/>
      <c r="CF95" s="1307">
        <v>6</v>
      </c>
      <c r="CG95" s="1308" t="s">
        <v>53</v>
      </c>
      <c r="CH95" s="1367" t="s">
        <v>196</v>
      </c>
      <c r="CI95" s="1367"/>
      <c r="CJ95" s="1367"/>
      <c r="CK95" s="1367"/>
      <c r="CL95" s="1367"/>
      <c r="CM95" s="1367"/>
      <c r="CN95" s="1367"/>
      <c r="CO95" s="1367"/>
      <c r="CP95" s="1367"/>
      <c r="CQ95" s="1367"/>
      <c r="CR95" s="1367"/>
      <c r="CS95" s="1367"/>
      <c r="CT95" s="1367"/>
      <c r="CU95" s="1306"/>
      <c r="CV95" s="1306"/>
      <c r="CW95" s="1306"/>
      <c r="CX95" s="1306"/>
      <c r="CY95" s="1306"/>
      <c r="CZ95" s="1368" t="s">
        <v>52</v>
      </c>
      <c r="DA95" s="1368"/>
      <c r="DB95" s="1307">
        <v>22</v>
      </c>
      <c r="DC95" s="1308" t="s">
        <v>53</v>
      </c>
      <c r="DD95" s="1367" t="s">
        <v>145</v>
      </c>
      <c r="DE95" s="1367"/>
      <c r="DF95" s="1367"/>
      <c r="DG95" s="1367"/>
      <c r="DH95" s="1367"/>
      <c r="DI95" s="1367"/>
      <c r="DJ95" s="1367"/>
      <c r="DK95" s="1367"/>
      <c r="DL95" s="1367"/>
      <c r="DM95" s="1367"/>
      <c r="DN95" s="1367"/>
      <c r="DO95" s="1367"/>
      <c r="DP95" s="1367"/>
      <c r="DQ95" s="1305"/>
    </row>
    <row r="96" spans="5:121" ht="22.5" customHeight="1" thickBot="1" x14ac:dyDescent="0.35">
      <c r="E96" s="1267">
        <v>22</v>
      </c>
      <c r="F96" s="795"/>
      <c r="G96" s="1268" t="s">
        <v>50</v>
      </c>
      <c r="H96" s="1269">
        <v>4</v>
      </c>
      <c r="I96" s="797"/>
      <c r="J96" s="1272" t="s">
        <v>81</v>
      </c>
      <c r="K96" s="799"/>
      <c r="L96" s="1273" t="s">
        <v>81</v>
      </c>
      <c r="M96" s="801"/>
      <c r="N96" s="803"/>
      <c r="O96" s="805"/>
      <c r="P96" s="806"/>
      <c r="Q96" s="1377"/>
      <c r="R96" s="1377"/>
      <c r="S96" s="1231"/>
      <c r="T96" s="1231"/>
      <c r="U96" s="1231"/>
      <c r="V96" s="1231"/>
      <c r="W96" s="1231"/>
      <c r="X96" s="1231"/>
      <c r="Y96" s="1231"/>
      <c r="Z96" s="1231"/>
      <c r="AA96" s="1231"/>
      <c r="AB96" s="1233"/>
      <c r="AC96" s="1240"/>
      <c r="AD96" s="1231"/>
      <c r="AE96" s="1234"/>
      <c r="AF96" s="1231"/>
      <c r="AG96" s="1231"/>
      <c r="AH96" s="1231"/>
      <c r="AI96" s="1231"/>
      <c r="AJ96" s="1231"/>
      <c r="AK96" s="1231"/>
      <c r="AL96" s="1231"/>
      <c r="AM96" s="1231"/>
      <c r="AN96" s="1231"/>
      <c r="AO96" s="1231"/>
      <c r="AP96" s="1231"/>
      <c r="AQ96" s="1231"/>
      <c r="AR96" s="1231"/>
      <c r="AS96" s="1231"/>
      <c r="AT96" s="1231"/>
      <c r="AU96" s="1231"/>
      <c r="AV96" s="1231"/>
      <c r="AW96" s="1231"/>
      <c r="AX96" s="1231"/>
      <c r="AY96" s="1231"/>
      <c r="AZ96" s="1231"/>
      <c r="BA96" s="1231"/>
      <c r="BB96" s="1231"/>
      <c r="BC96" s="1231"/>
      <c r="BD96" s="1231"/>
      <c r="BE96" s="1231"/>
      <c r="BF96" s="1231"/>
      <c r="BG96" s="1231"/>
      <c r="BH96" s="1231"/>
      <c r="BI96" s="1231"/>
      <c r="BJ96" s="1231"/>
      <c r="BK96" s="1231"/>
      <c r="BL96" s="1231"/>
      <c r="BM96" s="1231"/>
      <c r="BN96" s="1231"/>
      <c r="BO96" s="1245"/>
      <c r="BP96" s="1260"/>
      <c r="BQ96" s="1260"/>
      <c r="BR96" s="1260"/>
      <c r="BS96" s="1260"/>
      <c r="BT96" s="1260"/>
      <c r="BU96" s="1260"/>
      <c r="BV96" s="1260"/>
      <c r="BW96" s="1260"/>
      <c r="BX96" s="1232"/>
      <c r="BY96" s="1302"/>
      <c r="BZ96" s="1306"/>
      <c r="CA96" s="1306"/>
      <c r="CB96" s="1306"/>
      <c r="CC96" s="1306"/>
      <c r="CD96" s="1306"/>
      <c r="CE96" s="1306"/>
      <c r="CF96" s="1306"/>
      <c r="CG96" s="1306"/>
      <c r="CH96" s="1306"/>
      <c r="CI96" s="1306"/>
      <c r="CJ96" s="1306"/>
      <c r="CK96" s="1306"/>
      <c r="CL96" s="1306"/>
      <c r="CM96" s="1306"/>
      <c r="CN96" s="1306"/>
      <c r="CO96" s="1306"/>
      <c r="CP96" s="1306"/>
      <c r="CQ96" s="1306"/>
      <c r="CR96" s="1306"/>
      <c r="CS96" s="1306"/>
      <c r="CT96" s="1306"/>
      <c r="CU96" s="1306"/>
      <c r="CV96" s="1306"/>
      <c r="CW96" s="1306"/>
      <c r="CX96" s="1306"/>
      <c r="CY96" s="1306"/>
      <c r="CZ96" s="1306"/>
      <c r="DA96" s="1306"/>
      <c r="DB96" s="1306"/>
      <c r="DC96" s="1306"/>
      <c r="DD96" s="1306"/>
      <c r="DE96" s="1306"/>
      <c r="DF96" s="1306"/>
      <c r="DG96" s="1306"/>
      <c r="DH96" s="1306"/>
      <c r="DI96" s="1306"/>
      <c r="DJ96" s="1306"/>
      <c r="DK96" s="1309"/>
      <c r="DL96" s="1309"/>
      <c r="DM96" s="1309"/>
      <c r="DN96" s="1309"/>
      <c r="DO96" s="1309"/>
      <c r="DP96" s="1309"/>
      <c r="DQ96" s="1305"/>
    </row>
    <row r="97" spans="5:121" ht="22.5" customHeight="1" thickTop="1" x14ac:dyDescent="0.35">
      <c r="E97" s="1264" t="s">
        <v>83</v>
      </c>
      <c r="F97" s="794">
        <v>0.51736111111111105</v>
      </c>
      <c r="G97" s="1265">
        <v>97</v>
      </c>
      <c r="H97" s="1266" t="s">
        <v>45</v>
      </c>
      <c r="I97" s="796" t="s">
        <v>94</v>
      </c>
      <c r="J97" s="1270" t="s">
        <v>97</v>
      </c>
      <c r="K97" s="798" t="s">
        <v>47</v>
      </c>
      <c r="L97" s="1271" t="s">
        <v>98</v>
      </c>
      <c r="M97" s="800"/>
      <c r="N97" s="802" t="s">
        <v>47</v>
      </c>
      <c r="O97" s="804"/>
      <c r="P97" s="806" t="s">
        <v>92</v>
      </c>
      <c r="Q97" s="1377"/>
      <c r="R97" s="1377"/>
      <c r="S97" s="1231"/>
      <c r="T97" s="1231"/>
      <c r="U97" s="1231"/>
      <c r="V97" s="1231"/>
      <c r="W97" s="1231"/>
      <c r="X97" s="1231"/>
      <c r="Y97" s="1231"/>
      <c r="Z97" s="1231"/>
      <c r="AA97" s="1231"/>
      <c r="AB97" s="1233"/>
      <c r="AC97" s="1231"/>
      <c r="AD97" s="1231"/>
      <c r="AE97" s="1231"/>
      <c r="AF97" s="1231"/>
      <c r="AG97" s="1231"/>
      <c r="AH97" s="1231"/>
      <c r="AI97" s="1231"/>
      <c r="AJ97" s="1231"/>
      <c r="AK97" s="1231"/>
      <c r="AL97" s="1231"/>
      <c r="AM97" s="1231"/>
      <c r="AN97" s="1231"/>
      <c r="AO97" s="1231"/>
      <c r="AP97" s="1231"/>
      <c r="AQ97" s="1231"/>
      <c r="AR97" s="1231"/>
      <c r="AS97" s="1231"/>
      <c r="AT97" s="1231"/>
      <c r="AU97" s="1231"/>
      <c r="AV97" s="1231"/>
      <c r="AW97" s="1231"/>
      <c r="AX97" s="1231"/>
      <c r="AY97" s="1231"/>
      <c r="AZ97" s="1231"/>
      <c r="BA97" s="1231"/>
      <c r="BB97" s="1231"/>
      <c r="BC97" s="1231"/>
      <c r="BD97" s="1231"/>
      <c r="BE97" s="1231"/>
      <c r="BF97" s="1231"/>
      <c r="BG97" s="1231"/>
      <c r="BH97" s="1231"/>
      <c r="BI97" s="1231"/>
      <c r="BJ97" s="1231"/>
      <c r="BK97" s="1231"/>
      <c r="BL97" s="1231"/>
      <c r="BM97" s="1231"/>
      <c r="BN97" s="1231"/>
      <c r="BO97" s="1245"/>
      <c r="BP97" s="1260"/>
      <c r="BQ97" s="1260"/>
      <c r="BR97" s="1260"/>
      <c r="BS97" s="1260"/>
      <c r="BT97" s="1260"/>
      <c r="BU97" s="1260"/>
      <c r="BV97" s="1260"/>
      <c r="BW97" s="1260"/>
      <c r="BX97" s="1232"/>
      <c r="BY97" s="1302"/>
      <c r="BZ97" s="1322" t="s">
        <v>56</v>
      </c>
      <c r="CA97" s="1323">
        <v>6</v>
      </c>
      <c r="CB97" s="1310" t="s">
        <v>47</v>
      </c>
      <c r="CC97" s="1311">
        <v>1</v>
      </c>
      <c r="CD97" s="1311">
        <v>2</v>
      </c>
      <c r="CE97" s="1311">
        <v>3</v>
      </c>
      <c r="CF97" s="1311">
        <v>4</v>
      </c>
      <c r="CG97" s="1311">
        <v>5</v>
      </c>
      <c r="CH97" s="1311">
        <v>6</v>
      </c>
      <c r="CI97" s="1311">
        <v>7</v>
      </c>
      <c r="CJ97" s="1311">
        <v>8</v>
      </c>
      <c r="CK97" s="1311">
        <v>9</v>
      </c>
      <c r="CL97" s="1311">
        <v>10</v>
      </c>
      <c r="CM97" s="1311">
        <v>11</v>
      </c>
      <c r="CN97" s="1311">
        <v>12</v>
      </c>
      <c r="CO97" s="1311">
        <v>13</v>
      </c>
      <c r="CP97" s="1311">
        <v>14</v>
      </c>
      <c r="CQ97" s="1311">
        <v>15</v>
      </c>
      <c r="CR97" s="1311">
        <v>16</v>
      </c>
      <c r="CS97" s="1311">
        <v>17</v>
      </c>
      <c r="CT97" s="1311">
        <v>18</v>
      </c>
      <c r="CU97" s="1311">
        <v>19</v>
      </c>
      <c r="CV97" s="1311">
        <v>20</v>
      </c>
      <c r="CW97" s="1311">
        <v>21</v>
      </c>
      <c r="CX97" s="1311">
        <v>22</v>
      </c>
      <c r="CY97" s="1311">
        <v>23</v>
      </c>
      <c r="CZ97" s="1311">
        <v>24</v>
      </c>
      <c r="DA97" s="1311">
        <v>25</v>
      </c>
      <c r="DB97" s="1311">
        <v>26</v>
      </c>
      <c r="DC97" s="1311">
        <v>27</v>
      </c>
      <c r="DD97" s="1311">
        <v>28</v>
      </c>
      <c r="DE97" s="1311">
        <v>29</v>
      </c>
      <c r="DF97" s="1311">
        <v>30</v>
      </c>
      <c r="DG97" s="1311">
        <v>31</v>
      </c>
      <c r="DH97" s="1311">
        <v>32</v>
      </c>
      <c r="DI97" s="1311">
        <v>33</v>
      </c>
      <c r="DJ97" s="1311">
        <v>34</v>
      </c>
      <c r="DK97" s="1312">
        <v>35</v>
      </c>
      <c r="DL97" s="1312">
        <v>36</v>
      </c>
      <c r="DM97" s="1312">
        <v>37</v>
      </c>
      <c r="DN97" s="1312">
        <v>38</v>
      </c>
      <c r="DO97" s="1312">
        <v>39</v>
      </c>
      <c r="DP97" s="1312">
        <v>40</v>
      </c>
      <c r="DQ97" s="1305"/>
    </row>
    <row r="98" spans="5:121" ht="22.5" customHeight="1" thickBot="1" x14ac:dyDescent="0.35">
      <c r="E98" s="1267">
        <v>22</v>
      </c>
      <c r="F98" s="795"/>
      <c r="G98" s="1268" t="s">
        <v>50</v>
      </c>
      <c r="H98" s="1269">
        <v>3</v>
      </c>
      <c r="I98" s="797"/>
      <c r="J98" s="1272" t="s">
        <v>81</v>
      </c>
      <c r="K98" s="799"/>
      <c r="L98" s="1273" t="s">
        <v>81</v>
      </c>
      <c r="M98" s="801"/>
      <c r="N98" s="803"/>
      <c r="O98" s="805"/>
      <c r="P98" s="806"/>
      <c r="Q98" s="1377"/>
      <c r="R98" s="1377"/>
      <c r="S98" s="1231"/>
      <c r="T98" s="1231"/>
      <c r="U98" s="1231"/>
      <c r="V98" s="1231"/>
      <c r="W98" s="1231"/>
      <c r="X98" s="1231"/>
      <c r="Y98" s="1231"/>
      <c r="Z98" s="1231"/>
      <c r="AA98" s="1231"/>
      <c r="AB98" s="1240"/>
      <c r="AC98" s="1235"/>
      <c r="AD98" s="1231"/>
      <c r="AE98" s="1234"/>
      <c r="AF98" s="1231"/>
      <c r="AG98" s="1231"/>
      <c r="AH98" s="1231"/>
      <c r="AI98" s="1231"/>
      <c r="AJ98" s="1231"/>
      <c r="AK98" s="1231"/>
      <c r="AL98" s="1231"/>
      <c r="AM98" s="1231"/>
      <c r="AN98" s="1231"/>
      <c r="AO98" s="1231"/>
      <c r="AP98" s="1231"/>
      <c r="AQ98" s="1231"/>
      <c r="AR98" s="1231"/>
      <c r="AS98" s="1231"/>
      <c r="AT98" s="1231"/>
      <c r="AU98" s="1231"/>
      <c r="AV98" s="1231"/>
      <c r="AW98" s="1231"/>
      <c r="AX98" s="1231"/>
      <c r="AY98" s="1231"/>
      <c r="AZ98" s="1231"/>
      <c r="BA98" s="1231"/>
      <c r="BB98" s="1231"/>
      <c r="BC98" s="1231"/>
      <c r="BD98" s="1231"/>
      <c r="BE98" s="1231"/>
      <c r="BF98" s="1231"/>
      <c r="BG98" s="1231"/>
      <c r="BH98" s="1231"/>
      <c r="BI98" s="1231"/>
      <c r="BJ98" s="1231"/>
      <c r="BK98" s="1231"/>
      <c r="BL98" s="1231"/>
      <c r="BM98" s="1231"/>
      <c r="BN98" s="1231"/>
      <c r="BO98" s="1240"/>
      <c r="BP98" s="1260"/>
      <c r="BQ98" s="1260"/>
      <c r="BR98" s="1260"/>
      <c r="BS98" s="1260"/>
      <c r="BT98" s="1260"/>
      <c r="BU98" s="1260"/>
      <c r="BV98" s="1260"/>
      <c r="BW98" s="1260"/>
      <c r="BX98" s="1232"/>
      <c r="BY98" s="1302"/>
      <c r="BZ98" s="1313"/>
      <c r="CA98" s="1314"/>
      <c r="CB98" s="1315"/>
      <c r="CC98" s="1316"/>
      <c r="CD98" s="1316"/>
      <c r="CE98" s="1316"/>
      <c r="CF98" s="1316"/>
      <c r="CG98" s="1316"/>
      <c r="CH98" s="1316"/>
      <c r="CI98" s="1316"/>
      <c r="CJ98" s="1316"/>
      <c r="CK98" s="1316"/>
      <c r="CL98" s="1316"/>
      <c r="CM98" s="1316"/>
      <c r="CN98" s="1316"/>
      <c r="CO98" s="1316"/>
      <c r="CP98" s="1316"/>
      <c r="CQ98" s="1316"/>
      <c r="CR98" s="1316"/>
      <c r="CS98" s="1316"/>
      <c r="CT98" s="1316"/>
      <c r="CU98" s="1316"/>
      <c r="CV98" s="1316"/>
      <c r="CW98" s="1316"/>
      <c r="CX98" s="1316"/>
      <c r="CY98" s="1316"/>
      <c r="CZ98" s="1316"/>
      <c r="DA98" s="1316"/>
      <c r="DB98" s="1316"/>
      <c r="DC98" s="1316"/>
      <c r="DD98" s="1316"/>
      <c r="DE98" s="1316"/>
      <c r="DF98" s="1316"/>
      <c r="DG98" s="1316"/>
      <c r="DH98" s="1316"/>
      <c r="DI98" s="1316"/>
      <c r="DJ98" s="1316"/>
      <c r="DK98" s="1317"/>
      <c r="DL98" s="1317"/>
      <c r="DM98" s="1317"/>
      <c r="DN98" s="1317"/>
      <c r="DO98" s="1317"/>
      <c r="DP98" s="1317"/>
      <c r="DQ98" s="1305"/>
    </row>
    <row r="99" spans="5:121" ht="22.5" customHeight="1" thickTop="1" x14ac:dyDescent="0.35">
      <c r="E99" s="1264" t="s">
        <v>83</v>
      </c>
      <c r="F99" s="794">
        <v>0.51736111111111105</v>
      </c>
      <c r="G99" s="1265">
        <v>98</v>
      </c>
      <c r="H99" s="1266" t="s">
        <v>45</v>
      </c>
      <c r="I99" s="796" t="s">
        <v>99</v>
      </c>
      <c r="J99" s="1270" t="s">
        <v>102</v>
      </c>
      <c r="K99" s="798" t="s">
        <v>47</v>
      </c>
      <c r="L99" s="1271" t="s">
        <v>103</v>
      </c>
      <c r="M99" s="800"/>
      <c r="N99" s="802" t="s">
        <v>47</v>
      </c>
      <c r="O99" s="804"/>
      <c r="P99" s="806" t="s">
        <v>101</v>
      </c>
      <c r="Q99" s="1377"/>
      <c r="R99" s="1377"/>
      <c r="S99" s="1231"/>
      <c r="T99" s="1231"/>
      <c r="U99" s="1231"/>
      <c r="V99" s="1231"/>
      <c r="W99" s="1231"/>
      <c r="X99" s="1231"/>
      <c r="Y99" s="1231"/>
      <c r="Z99" s="1231"/>
      <c r="AA99" s="1231"/>
      <c r="AB99" s="1233"/>
      <c r="AC99" s="1240"/>
      <c r="AD99" s="1231"/>
      <c r="AE99" s="1234"/>
      <c r="AF99" s="1231"/>
      <c r="AG99" s="1231"/>
      <c r="AH99" s="1231"/>
      <c r="AI99" s="1231"/>
      <c r="AJ99" s="1231"/>
      <c r="AK99" s="1231"/>
      <c r="AL99" s="1231"/>
      <c r="AM99" s="1231"/>
      <c r="AN99" s="1231"/>
      <c r="AO99" s="1231"/>
      <c r="AP99" s="1231"/>
      <c r="AQ99" s="1231"/>
      <c r="AR99" s="1231"/>
      <c r="AS99" s="1231"/>
      <c r="AT99" s="1231"/>
      <c r="AU99" s="1231"/>
      <c r="AV99" s="1231"/>
      <c r="AW99" s="1231"/>
      <c r="AX99" s="1231"/>
      <c r="AY99" s="1231"/>
      <c r="AZ99" s="1231"/>
      <c r="BA99" s="1231"/>
      <c r="BB99" s="1231"/>
      <c r="BC99" s="1231"/>
      <c r="BD99" s="1231"/>
      <c r="BE99" s="1231"/>
      <c r="BF99" s="1231"/>
      <c r="BG99" s="1231"/>
      <c r="BH99" s="1231"/>
      <c r="BI99" s="1231"/>
      <c r="BJ99" s="1231"/>
      <c r="BK99" s="1231"/>
      <c r="BL99" s="1231"/>
      <c r="BM99" s="1231"/>
      <c r="BN99" s="1231"/>
      <c r="BO99" s="1245"/>
      <c r="BP99" s="1260"/>
      <c r="BQ99" s="1260"/>
      <c r="BR99" s="1260"/>
      <c r="BS99" s="1260"/>
      <c r="BT99" s="1260"/>
      <c r="BU99" s="1260"/>
      <c r="BV99" s="1260"/>
      <c r="BW99" s="1260"/>
      <c r="BX99" s="1232"/>
      <c r="BY99" s="1302"/>
      <c r="BZ99" s="1324" t="s">
        <v>56</v>
      </c>
      <c r="CA99" s="1325">
        <v>22</v>
      </c>
      <c r="CB99" s="1318" t="s">
        <v>47</v>
      </c>
      <c r="CC99" s="1311">
        <v>1</v>
      </c>
      <c r="CD99" s="1311">
        <v>2</v>
      </c>
      <c r="CE99" s="1311">
        <v>3</v>
      </c>
      <c r="CF99" s="1311">
        <v>4</v>
      </c>
      <c r="CG99" s="1311">
        <v>5</v>
      </c>
      <c r="CH99" s="1311">
        <v>6</v>
      </c>
      <c r="CI99" s="1311">
        <v>7</v>
      </c>
      <c r="CJ99" s="1311">
        <v>8</v>
      </c>
      <c r="CK99" s="1311">
        <v>9</v>
      </c>
      <c r="CL99" s="1311">
        <v>10</v>
      </c>
      <c r="CM99" s="1311">
        <v>11</v>
      </c>
      <c r="CN99" s="1311">
        <v>12</v>
      </c>
      <c r="CO99" s="1311">
        <v>13</v>
      </c>
      <c r="CP99" s="1311">
        <v>14</v>
      </c>
      <c r="CQ99" s="1311">
        <v>15</v>
      </c>
      <c r="CR99" s="1311">
        <v>16</v>
      </c>
      <c r="CS99" s="1311">
        <v>17</v>
      </c>
      <c r="CT99" s="1311">
        <v>18</v>
      </c>
      <c r="CU99" s="1311">
        <v>19</v>
      </c>
      <c r="CV99" s="1311">
        <v>20</v>
      </c>
      <c r="CW99" s="1311">
        <v>21</v>
      </c>
      <c r="CX99" s="1311">
        <v>22</v>
      </c>
      <c r="CY99" s="1311">
        <v>23</v>
      </c>
      <c r="CZ99" s="1311">
        <v>24</v>
      </c>
      <c r="DA99" s="1311">
        <v>25</v>
      </c>
      <c r="DB99" s="1311">
        <v>26</v>
      </c>
      <c r="DC99" s="1311">
        <v>27</v>
      </c>
      <c r="DD99" s="1311">
        <v>28</v>
      </c>
      <c r="DE99" s="1311">
        <v>29</v>
      </c>
      <c r="DF99" s="1311">
        <v>30</v>
      </c>
      <c r="DG99" s="1311">
        <v>31</v>
      </c>
      <c r="DH99" s="1311">
        <v>32</v>
      </c>
      <c r="DI99" s="1311">
        <v>33</v>
      </c>
      <c r="DJ99" s="1311">
        <v>34</v>
      </c>
      <c r="DK99" s="1312">
        <v>35</v>
      </c>
      <c r="DL99" s="1312">
        <v>36</v>
      </c>
      <c r="DM99" s="1312">
        <v>37</v>
      </c>
      <c r="DN99" s="1312">
        <v>38</v>
      </c>
      <c r="DO99" s="1312">
        <v>39</v>
      </c>
      <c r="DP99" s="1312">
        <v>40</v>
      </c>
      <c r="DQ99" s="1305"/>
    </row>
    <row r="100" spans="5:121" ht="22.5" customHeight="1" thickBot="1" x14ac:dyDescent="0.35">
      <c r="E100" s="1267">
        <v>22</v>
      </c>
      <c r="F100" s="795"/>
      <c r="G100" s="1268" t="s">
        <v>50</v>
      </c>
      <c r="H100" s="1269">
        <v>2</v>
      </c>
      <c r="I100" s="797"/>
      <c r="J100" s="1272" t="s">
        <v>81</v>
      </c>
      <c r="K100" s="799"/>
      <c r="L100" s="1273" t="s">
        <v>81</v>
      </c>
      <c r="M100" s="801"/>
      <c r="N100" s="803"/>
      <c r="O100" s="805"/>
      <c r="P100" s="806"/>
      <c r="Q100" s="1377"/>
      <c r="R100" s="1377"/>
      <c r="S100" s="1231"/>
      <c r="T100" s="1231"/>
      <c r="U100" s="1231"/>
      <c r="V100" s="1231"/>
      <c r="W100" s="1231"/>
      <c r="X100" s="1231"/>
      <c r="Y100" s="1231"/>
      <c r="Z100" s="1231"/>
      <c r="AA100" s="1231"/>
      <c r="AB100" s="1233"/>
      <c r="AC100" s="1240"/>
      <c r="AD100" s="1231"/>
      <c r="AE100" s="1234"/>
      <c r="AF100" s="1231"/>
      <c r="AG100" s="1231"/>
      <c r="AH100" s="1231"/>
      <c r="AI100" s="1231"/>
      <c r="AJ100" s="1231"/>
      <c r="AK100" s="1231"/>
      <c r="AL100" s="1231"/>
      <c r="AM100" s="1231"/>
      <c r="AN100" s="1231"/>
      <c r="AO100" s="1231"/>
      <c r="AP100" s="1231"/>
      <c r="AQ100" s="1231"/>
      <c r="AR100" s="1231"/>
      <c r="AS100" s="1231"/>
      <c r="AT100" s="1231"/>
      <c r="AU100" s="1231"/>
      <c r="AV100" s="1231"/>
      <c r="AW100" s="1231"/>
      <c r="AX100" s="1231"/>
      <c r="AY100" s="1231"/>
      <c r="AZ100" s="1231"/>
      <c r="BA100" s="1231"/>
      <c r="BB100" s="1231"/>
      <c r="BC100" s="1231"/>
      <c r="BD100" s="1231"/>
      <c r="BE100" s="1231"/>
      <c r="BF100" s="1231"/>
      <c r="BG100" s="1231"/>
      <c r="BH100" s="1231"/>
      <c r="BI100" s="1231"/>
      <c r="BJ100" s="1231"/>
      <c r="BK100" s="1231"/>
      <c r="BL100" s="1231"/>
      <c r="BM100" s="1231"/>
      <c r="BN100" s="1231"/>
      <c r="BO100" s="1245"/>
      <c r="BP100" s="1260"/>
      <c r="BQ100" s="1260"/>
      <c r="BR100" s="1260"/>
      <c r="BS100" s="1260"/>
      <c r="BT100" s="1260"/>
      <c r="BU100" s="1260"/>
      <c r="BV100" s="1260"/>
      <c r="BW100" s="1260"/>
      <c r="BX100" s="1231"/>
      <c r="BY100" s="1319"/>
      <c r="BZ100" s="1320"/>
      <c r="CA100" s="1320"/>
      <c r="CB100" s="1320"/>
      <c r="CC100" s="1320"/>
      <c r="CD100" s="1320"/>
      <c r="CE100" s="1320"/>
      <c r="CF100" s="1320"/>
      <c r="CG100" s="1320"/>
      <c r="CH100" s="1320"/>
      <c r="CI100" s="1320"/>
      <c r="CJ100" s="1320"/>
      <c r="CK100" s="1320"/>
      <c r="CL100" s="1320"/>
      <c r="CM100" s="1320"/>
      <c r="CN100" s="1320"/>
      <c r="CO100" s="1320"/>
      <c r="CP100" s="1320"/>
      <c r="CQ100" s="1320"/>
      <c r="CR100" s="1320"/>
      <c r="CS100" s="1320"/>
      <c r="CT100" s="1320"/>
      <c r="CU100" s="1320"/>
      <c r="CV100" s="1320"/>
      <c r="CW100" s="1320"/>
      <c r="CX100" s="1320"/>
      <c r="CY100" s="1320"/>
      <c r="CZ100" s="1320"/>
      <c r="DA100" s="1320"/>
      <c r="DB100" s="1320"/>
      <c r="DC100" s="1320"/>
      <c r="DD100" s="1320"/>
      <c r="DE100" s="1320"/>
      <c r="DF100" s="1320"/>
      <c r="DG100" s="1320"/>
      <c r="DH100" s="1320"/>
      <c r="DI100" s="1320"/>
      <c r="DJ100" s="1320"/>
      <c r="DK100" s="1320"/>
      <c r="DL100" s="1320"/>
      <c r="DM100" s="1320"/>
      <c r="DN100" s="1320"/>
      <c r="DO100" s="1320"/>
      <c r="DP100" s="1320"/>
      <c r="DQ100" s="1321"/>
    </row>
    <row r="101" spans="5:121" ht="22.5" customHeight="1" thickTop="1" x14ac:dyDescent="0.35">
      <c r="E101" s="1264" t="s">
        <v>83</v>
      </c>
      <c r="F101" s="794">
        <v>0.51736111111111105</v>
      </c>
      <c r="G101" s="1265">
        <v>99</v>
      </c>
      <c r="H101" s="1266" t="s">
        <v>45</v>
      </c>
      <c r="I101" s="796" t="s">
        <v>100</v>
      </c>
      <c r="J101" s="1270" t="s">
        <v>104</v>
      </c>
      <c r="K101" s="798" t="s">
        <v>47</v>
      </c>
      <c r="L101" s="1271" t="s">
        <v>105</v>
      </c>
      <c r="M101" s="800"/>
      <c r="N101" s="802" t="s">
        <v>47</v>
      </c>
      <c r="O101" s="804"/>
      <c r="P101" s="806" t="s">
        <v>101</v>
      </c>
      <c r="Q101" s="1377"/>
      <c r="R101" s="1377"/>
      <c r="S101" s="1231"/>
      <c r="T101" s="1231"/>
      <c r="U101" s="1231"/>
      <c r="V101" s="1231"/>
      <c r="W101" s="1231"/>
      <c r="X101" s="1231"/>
      <c r="Y101" s="1231"/>
      <c r="Z101" s="1231"/>
      <c r="AA101" s="1231"/>
      <c r="AB101" s="1233"/>
      <c r="AC101" s="1240"/>
      <c r="AD101" s="1231"/>
      <c r="AE101" s="1234"/>
      <c r="AF101" s="1231"/>
      <c r="AG101" s="1231"/>
      <c r="AH101" s="1231"/>
      <c r="AI101" s="1231"/>
      <c r="AJ101" s="1231"/>
      <c r="AK101" s="1231"/>
      <c r="AL101" s="1231"/>
      <c r="AM101" s="1231"/>
      <c r="AN101" s="1231"/>
      <c r="AO101" s="1231"/>
      <c r="AP101" s="1231"/>
      <c r="AQ101" s="1231"/>
      <c r="AR101" s="1231"/>
      <c r="AS101" s="1231"/>
      <c r="AT101" s="1231"/>
      <c r="AU101" s="1231"/>
      <c r="AV101" s="1231"/>
      <c r="AW101" s="1231"/>
      <c r="AX101" s="1231"/>
      <c r="AY101" s="1231"/>
      <c r="AZ101" s="1231"/>
      <c r="BA101" s="1231"/>
      <c r="BB101" s="1231"/>
      <c r="BC101" s="1231"/>
      <c r="BD101" s="1231"/>
      <c r="BE101" s="1231"/>
      <c r="BF101" s="1231"/>
      <c r="BG101" s="1231"/>
      <c r="BH101" s="1231"/>
      <c r="BI101" s="1231"/>
      <c r="BJ101" s="1231"/>
      <c r="BK101" s="1231"/>
      <c r="BL101" s="1231"/>
      <c r="BM101" s="1231"/>
      <c r="BN101" s="1231"/>
      <c r="BO101" s="1245"/>
      <c r="BP101" s="1260"/>
      <c r="BQ101" s="1260"/>
      <c r="BR101" s="1260"/>
      <c r="BS101" s="1260"/>
      <c r="BT101" s="1260"/>
      <c r="BU101" s="1260"/>
      <c r="BV101" s="1260"/>
      <c r="BW101" s="1260"/>
      <c r="BX101" s="1232"/>
      <c r="BY101" s="784">
        <v>0.44097222222222193</v>
      </c>
      <c r="BZ101" s="785"/>
      <c r="CA101" s="785"/>
      <c r="CB101" s="1299"/>
      <c r="CC101" s="1299"/>
      <c r="CD101" s="1299"/>
      <c r="CE101" s="1369" t="s">
        <v>46</v>
      </c>
      <c r="CF101" s="1369"/>
      <c r="CG101" s="1369"/>
      <c r="CH101" s="1369"/>
      <c r="CI101" s="1369"/>
      <c r="CJ101" s="1300" t="s">
        <v>67</v>
      </c>
      <c r="CK101" s="1299"/>
      <c r="CL101" s="1299"/>
      <c r="CM101" s="1299"/>
      <c r="CN101" s="1299"/>
      <c r="CO101" s="1299"/>
      <c r="CP101" s="1299"/>
      <c r="CQ101" s="1299"/>
      <c r="CR101" s="1299"/>
      <c r="CS101" s="1299"/>
      <c r="CT101" s="1299"/>
      <c r="CU101" s="1299"/>
      <c r="CV101" s="1299"/>
      <c r="CW101" s="1299"/>
      <c r="CX101" s="1299"/>
      <c r="CY101" s="1299"/>
      <c r="CZ101" s="1299"/>
      <c r="DA101" s="1299"/>
      <c r="DB101" s="1299"/>
      <c r="DC101" s="1299"/>
      <c r="DD101" s="1299"/>
      <c r="DE101" s="1299"/>
      <c r="DF101" s="1299"/>
      <c r="DG101" s="1299"/>
      <c r="DH101" s="1299"/>
      <c r="DI101" s="1299"/>
      <c r="DJ101" s="1299"/>
      <c r="DK101" s="1299"/>
      <c r="DL101" s="1299"/>
      <c r="DM101" s="1299"/>
      <c r="DN101" s="1299"/>
      <c r="DO101" s="1299"/>
      <c r="DP101" s="1299"/>
      <c r="DQ101" s="1301"/>
    </row>
    <row r="102" spans="5:121" ht="22.5" customHeight="1" thickBot="1" x14ac:dyDescent="0.35">
      <c r="E102" s="1267">
        <v>22</v>
      </c>
      <c r="F102" s="795"/>
      <c r="G102" s="1268" t="s">
        <v>50</v>
      </c>
      <c r="H102" s="1269">
        <v>1</v>
      </c>
      <c r="I102" s="797"/>
      <c r="J102" s="1272" t="s">
        <v>81</v>
      </c>
      <c r="K102" s="799"/>
      <c r="L102" s="1273" t="s">
        <v>81</v>
      </c>
      <c r="M102" s="801"/>
      <c r="N102" s="803"/>
      <c r="O102" s="805"/>
      <c r="P102" s="806"/>
      <c r="Q102" s="1377"/>
      <c r="R102" s="1377"/>
      <c r="S102" s="1231"/>
      <c r="T102" s="1231"/>
      <c r="U102" s="1231"/>
      <c r="V102" s="1231"/>
      <c r="W102" s="1231"/>
      <c r="X102" s="1231"/>
      <c r="Y102" s="1231"/>
      <c r="Z102" s="1231"/>
      <c r="AA102" s="1231"/>
      <c r="AB102" s="1233"/>
      <c r="AC102" s="1240"/>
      <c r="AD102" s="1231"/>
      <c r="AE102" s="1234"/>
      <c r="AF102" s="1231"/>
      <c r="AG102" s="1231"/>
      <c r="AH102" s="1231"/>
      <c r="AI102" s="1231"/>
      <c r="AJ102" s="1231"/>
      <c r="AK102" s="1231"/>
      <c r="AL102" s="1231"/>
      <c r="AM102" s="1231"/>
      <c r="AN102" s="1231"/>
      <c r="AO102" s="1231"/>
      <c r="AP102" s="1231"/>
      <c r="AQ102" s="1231"/>
      <c r="AR102" s="1231"/>
      <c r="AS102" s="1231"/>
      <c r="AT102" s="1231"/>
      <c r="AU102" s="1231"/>
      <c r="AV102" s="1231"/>
      <c r="AW102" s="1231"/>
      <c r="AX102" s="1231"/>
      <c r="AY102" s="1231"/>
      <c r="AZ102" s="1231"/>
      <c r="BA102" s="1231"/>
      <c r="BB102" s="1231"/>
      <c r="BC102" s="1231"/>
      <c r="BD102" s="1231"/>
      <c r="BE102" s="1231"/>
      <c r="BF102" s="1231"/>
      <c r="BG102" s="1231"/>
      <c r="BH102" s="1231"/>
      <c r="BI102" s="1231"/>
      <c r="BJ102" s="1231"/>
      <c r="BK102" s="1231"/>
      <c r="BL102" s="1231"/>
      <c r="BM102" s="1231"/>
      <c r="BN102" s="1231"/>
      <c r="BO102" s="1245"/>
      <c r="BP102" s="1260" t="s">
        <v>171</v>
      </c>
      <c r="BQ102" s="1260">
        <v>0.44097222222222193</v>
      </c>
      <c r="BR102" s="1260">
        <v>45</v>
      </c>
      <c r="BS102" s="1260" t="s">
        <v>45</v>
      </c>
      <c r="BT102" s="1260" t="s">
        <v>46</v>
      </c>
      <c r="BU102" s="1260">
        <v>4</v>
      </c>
      <c r="BV102" s="1260" t="s">
        <v>47</v>
      </c>
      <c r="BW102" s="1260">
        <v>29</v>
      </c>
      <c r="BX102" s="1232"/>
      <c r="BY102" s="1302"/>
      <c r="BZ102" s="1366" t="s">
        <v>171</v>
      </c>
      <c r="CA102" s="1366"/>
      <c r="CB102" s="1366"/>
      <c r="CC102" s="1366"/>
      <c r="CD102" s="1303"/>
      <c r="CE102" s="1303"/>
      <c r="CF102" s="1303"/>
      <c r="CG102" s="1303"/>
      <c r="CH102" s="1303"/>
      <c r="CI102" s="1303"/>
      <c r="CJ102" s="1303"/>
      <c r="CK102" s="1303"/>
      <c r="CL102" s="1303"/>
      <c r="CM102" s="1303"/>
      <c r="CN102" s="1303"/>
      <c r="CO102" s="1303"/>
      <c r="CP102" s="1303"/>
      <c r="CQ102" s="1303"/>
      <c r="CR102" s="1303"/>
      <c r="CS102" s="1370">
        <v>45</v>
      </c>
      <c r="CT102" s="1370"/>
      <c r="CU102" s="1365" t="s">
        <v>48</v>
      </c>
      <c r="CV102" s="1365"/>
      <c r="CW102" s="1365"/>
      <c r="CX102" s="1303"/>
      <c r="CY102" s="1303"/>
      <c r="CZ102" s="1303"/>
      <c r="DA102" s="1303"/>
      <c r="DB102" s="1303"/>
      <c r="DC102" s="1303"/>
      <c r="DD102" s="1303"/>
      <c r="DE102" s="1303"/>
      <c r="DF102" s="1303"/>
      <c r="DG102" s="1303"/>
      <c r="DH102" s="1303"/>
      <c r="DI102" s="1303"/>
      <c r="DJ102" s="1303"/>
      <c r="DK102" s="1304"/>
      <c r="DL102" s="1372" t="s">
        <v>49</v>
      </c>
      <c r="DM102" s="1372"/>
      <c r="DN102" s="1372"/>
      <c r="DO102" s="1373">
        <v>1</v>
      </c>
      <c r="DP102" s="1373"/>
      <c r="DQ102" s="1305"/>
    </row>
    <row r="103" spans="5:121" ht="22.5" customHeight="1" thickTop="1" x14ac:dyDescent="0.35">
      <c r="E103" s="1264" t="s">
        <v>83</v>
      </c>
      <c r="F103" s="794">
        <v>0.52430555555555547</v>
      </c>
      <c r="G103" s="1265">
        <v>100</v>
      </c>
      <c r="H103" s="1266" t="s">
        <v>45</v>
      </c>
      <c r="I103" s="796" t="s">
        <v>110</v>
      </c>
      <c r="J103" s="1270" t="s">
        <v>108</v>
      </c>
      <c r="K103" s="798" t="s">
        <v>47</v>
      </c>
      <c r="L103" s="1271" t="s">
        <v>109</v>
      </c>
      <c r="M103" s="800"/>
      <c r="N103" s="802" t="s">
        <v>47</v>
      </c>
      <c r="O103" s="804"/>
      <c r="P103" s="806" t="s">
        <v>106</v>
      </c>
      <c r="Q103" s="1377"/>
      <c r="R103" s="1377"/>
      <c r="S103" s="1231"/>
      <c r="T103" s="1231"/>
      <c r="U103" s="1231"/>
      <c r="V103" s="1231"/>
      <c r="W103" s="1231"/>
      <c r="X103" s="1231"/>
      <c r="Y103" s="1231"/>
      <c r="Z103" s="1231"/>
      <c r="AA103" s="1231"/>
      <c r="AB103" s="1233"/>
      <c r="AC103" s="1240"/>
      <c r="AD103" s="1231"/>
      <c r="AE103" s="1234"/>
      <c r="AF103" s="1231"/>
      <c r="AG103" s="1231"/>
      <c r="AH103" s="1231"/>
      <c r="AI103" s="1231"/>
      <c r="AJ103" s="1231"/>
      <c r="AK103" s="1231"/>
      <c r="AL103" s="1231"/>
      <c r="AM103" s="1231"/>
      <c r="AN103" s="1231"/>
      <c r="AO103" s="1231"/>
      <c r="AP103" s="1231"/>
      <c r="AQ103" s="1231"/>
      <c r="AR103" s="1231"/>
      <c r="AS103" s="1231"/>
      <c r="AT103" s="1231"/>
      <c r="AU103" s="1231"/>
      <c r="AV103" s="1231"/>
      <c r="AW103" s="1231"/>
      <c r="AX103" s="1231"/>
      <c r="AY103" s="1231"/>
      <c r="AZ103" s="1231"/>
      <c r="BA103" s="1231"/>
      <c r="BB103" s="1231"/>
      <c r="BC103" s="1231"/>
      <c r="BD103" s="1231"/>
      <c r="BE103" s="1231"/>
      <c r="BF103" s="1231"/>
      <c r="BG103" s="1231"/>
      <c r="BH103" s="1231"/>
      <c r="BI103" s="1231"/>
      <c r="BJ103" s="1231"/>
      <c r="BK103" s="1231"/>
      <c r="BL103" s="1231"/>
      <c r="BM103" s="1231"/>
      <c r="BN103" s="1231"/>
      <c r="BO103" s="1245"/>
      <c r="BP103" s="1260">
        <v>0</v>
      </c>
      <c r="BQ103" s="1260">
        <v>0</v>
      </c>
      <c r="BR103" s="1260" t="s">
        <v>50</v>
      </c>
      <c r="BS103" s="1260">
        <v>1</v>
      </c>
      <c r="BT103" s="1260" t="s">
        <v>67</v>
      </c>
      <c r="BU103" s="1260" t="s">
        <v>135</v>
      </c>
      <c r="BV103" s="1260">
        <v>0</v>
      </c>
      <c r="BW103" s="1260" t="s">
        <v>168</v>
      </c>
      <c r="BX103" s="1232"/>
      <c r="BY103" s="1302"/>
      <c r="BZ103" s="1366"/>
      <c r="CA103" s="1366"/>
      <c r="CB103" s="1366"/>
      <c r="CC103" s="1366"/>
      <c r="CD103" s="1303"/>
      <c r="CE103" s="1303"/>
      <c r="CF103" s="1303"/>
      <c r="CG103" s="1303"/>
      <c r="CH103" s="1303"/>
      <c r="CI103" s="1303"/>
      <c r="CJ103" s="1303"/>
      <c r="CK103" s="1303"/>
      <c r="CL103" s="1303"/>
      <c r="CM103" s="1303"/>
      <c r="CN103" s="1303"/>
      <c r="CO103" s="1303"/>
      <c r="CP103" s="1303"/>
      <c r="CQ103" s="1303"/>
      <c r="CR103" s="1303"/>
      <c r="CS103" s="1370"/>
      <c r="CT103" s="1370"/>
      <c r="CU103" s="1365"/>
      <c r="CV103" s="1365"/>
      <c r="CW103" s="1365"/>
      <c r="CX103" s="1303"/>
      <c r="CY103" s="1303"/>
      <c r="CZ103" s="1303"/>
      <c r="DA103" s="1303"/>
      <c r="DB103" s="1303"/>
      <c r="DC103" s="1303"/>
      <c r="DD103" s="1303"/>
      <c r="DE103" s="1303"/>
      <c r="DF103" s="1303"/>
      <c r="DG103" s="1303"/>
      <c r="DH103" s="1303"/>
      <c r="DI103" s="1303"/>
      <c r="DJ103" s="1303"/>
      <c r="DK103" s="1304"/>
      <c r="DL103" s="1372"/>
      <c r="DM103" s="1372"/>
      <c r="DN103" s="1372"/>
      <c r="DO103" s="1373"/>
      <c r="DP103" s="1373"/>
      <c r="DQ103" s="1305"/>
    </row>
    <row r="104" spans="5:121" ht="22.5" customHeight="1" thickBot="1" x14ac:dyDescent="0.35">
      <c r="E104" s="1267">
        <v>23</v>
      </c>
      <c r="F104" s="795"/>
      <c r="G104" s="1268" t="s">
        <v>50</v>
      </c>
      <c r="H104" s="1269">
        <v>4</v>
      </c>
      <c r="I104" s="797"/>
      <c r="J104" s="1272" t="s">
        <v>81</v>
      </c>
      <c r="K104" s="799"/>
      <c r="L104" s="1273" t="s">
        <v>81</v>
      </c>
      <c r="M104" s="801"/>
      <c r="N104" s="803"/>
      <c r="O104" s="805"/>
      <c r="P104" s="806" t="s">
        <v>107</v>
      </c>
      <c r="Q104" s="1377"/>
      <c r="R104" s="1377"/>
      <c r="S104" s="1231"/>
      <c r="T104" s="1231"/>
      <c r="U104" s="1231"/>
      <c r="V104" s="1231"/>
      <c r="W104" s="1231"/>
      <c r="X104" s="1231"/>
      <c r="Y104" s="1231"/>
      <c r="Z104" s="1231"/>
      <c r="AA104" s="1231"/>
      <c r="AB104" s="1233"/>
      <c r="AC104" s="1240"/>
      <c r="AD104" s="1231"/>
      <c r="AE104" s="1234"/>
      <c r="AF104" s="1231"/>
      <c r="AG104" s="1231"/>
      <c r="AH104" s="1231"/>
      <c r="AI104" s="1231"/>
      <c r="AJ104" s="1231"/>
      <c r="AK104" s="1231"/>
      <c r="AL104" s="1231"/>
      <c r="AM104" s="1231"/>
      <c r="AN104" s="1231"/>
      <c r="AO104" s="1231"/>
      <c r="AP104" s="1231"/>
      <c r="AQ104" s="1231"/>
      <c r="AR104" s="1231"/>
      <c r="AS104" s="1231"/>
      <c r="AT104" s="1231"/>
      <c r="AU104" s="1231"/>
      <c r="AV104" s="1231"/>
      <c r="AW104" s="1231"/>
      <c r="AX104" s="1231"/>
      <c r="AY104" s="1231"/>
      <c r="AZ104" s="1231"/>
      <c r="BA104" s="1231"/>
      <c r="BB104" s="1231"/>
      <c r="BC104" s="1231"/>
      <c r="BD104" s="1231"/>
      <c r="BE104" s="1231"/>
      <c r="BF104" s="1231"/>
      <c r="BG104" s="1231"/>
      <c r="BH104" s="1231"/>
      <c r="BI104" s="1231"/>
      <c r="BJ104" s="1231"/>
      <c r="BK104" s="1231"/>
      <c r="BL104" s="1231"/>
      <c r="BM104" s="1231"/>
      <c r="BN104" s="1231"/>
      <c r="BO104" s="1245"/>
      <c r="BP104" s="1260"/>
      <c r="BQ104" s="1260"/>
      <c r="BR104" s="1260"/>
      <c r="BS104" s="1260"/>
      <c r="BT104" s="1260"/>
      <c r="BU104" s="1260"/>
      <c r="BV104" s="1260"/>
      <c r="BW104" s="1260"/>
      <c r="BX104" s="1232"/>
      <c r="BY104" s="1302"/>
      <c r="BZ104" s="1306"/>
      <c r="CA104" s="1306"/>
      <c r="CB104" s="1306"/>
      <c r="CC104" s="1306"/>
      <c r="CD104" s="1368" t="s">
        <v>52</v>
      </c>
      <c r="CE104" s="1368"/>
      <c r="CF104" s="1307">
        <v>4</v>
      </c>
      <c r="CG104" s="1308" t="s">
        <v>53</v>
      </c>
      <c r="CH104" s="1367" t="s">
        <v>135</v>
      </c>
      <c r="CI104" s="1367"/>
      <c r="CJ104" s="1367"/>
      <c r="CK104" s="1367"/>
      <c r="CL104" s="1367"/>
      <c r="CM104" s="1367"/>
      <c r="CN104" s="1367"/>
      <c r="CO104" s="1367"/>
      <c r="CP104" s="1367"/>
      <c r="CQ104" s="1367"/>
      <c r="CR104" s="1367"/>
      <c r="CS104" s="1367"/>
      <c r="CT104" s="1367"/>
      <c r="CU104" s="1306"/>
      <c r="CV104" s="1306"/>
      <c r="CW104" s="1306"/>
      <c r="CX104" s="1306"/>
      <c r="CY104" s="1306"/>
      <c r="CZ104" s="1368" t="s">
        <v>52</v>
      </c>
      <c r="DA104" s="1368"/>
      <c r="DB104" s="1307">
        <v>29</v>
      </c>
      <c r="DC104" s="1308" t="s">
        <v>53</v>
      </c>
      <c r="DD104" s="1367" t="s">
        <v>168</v>
      </c>
      <c r="DE104" s="1367"/>
      <c r="DF104" s="1367"/>
      <c r="DG104" s="1367"/>
      <c r="DH104" s="1367"/>
      <c r="DI104" s="1367"/>
      <c r="DJ104" s="1367"/>
      <c r="DK104" s="1367"/>
      <c r="DL104" s="1367"/>
      <c r="DM104" s="1367"/>
      <c r="DN104" s="1367"/>
      <c r="DO104" s="1367"/>
      <c r="DP104" s="1367"/>
      <c r="DQ104" s="1305"/>
    </row>
    <row r="105" spans="5:121" ht="22.5" customHeight="1" thickTop="1" x14ac:dyDescent="0.35">
      <c r="E105" s="1264" t="s">
        <v>83</v>
      </c>
      <c r="F105" s="794">
        <v>0.52430555555555547</v>
      </c>
      <c r="G105" s="1265">
        <v>101</v>
      </c>
      <c r="H105" s="1266" t="s">
        <v>45</v>
      </c>
      <c r="I105" s="796" t="s">
        <v>111</v>
      </c>
      <c r="J105" s="1270" t="s">
        <v>118</v>
      </c>
      <c r="K105" s="798" t="s">
        <v>47</v>
      </c>
      <c r="L105" s="1271" t="s">
        <v>119</v>
      </c>
      <c r="M105" s="800"/>
      <c r="N105" s="802" t="s">
        <v>47</v>
      </c>
      <c r="O105" s="804"/>
      <c r="P105" s="806" t="s">
        <v>106</v>
      </c>
      <c r="Q105" s="1377"/>
      <c r="R105" s="1377"/>
      <c r="S105" s="1231"/>
      <c r="T105" s="1231"/>
      <c r="U105" s="1231"/>
      <c r="V105" s="1231"/>
      <c r="W105" s="1231"/>
      <c r="X105" s="1231"/>
      <c r="Y105" s="1231"/>
      <c r="Z105" s="1231"/>
      <c r="AA105" s="1231"/>
      <c r="AB105" s="1233"/>
      <c r="AC105" s="1240"/>
      <c r="AD105" s="1231"/>
      <c r="AE105" s="1234"/>
      <c r="AF105" s="1231"/>
      <c r="AG105" s="1231"/>
      <c r="AH105" s="1231"/>
      <c r="AI105" s="1231"/>
      <c r="AJ105" s="1231"/>
      <c r="AK105" s="1231"/>
      <c r="AL105" s="1231"/>
      <c r="AM105" s="1231"/>
      <c r="AN105" s="1231"/>
      <c r="AO105" s="1231"/>
      <c r="AP105" s="1231"/>
      <c r="AQ105" s="1231"/>
      <c r="AR105" s="1231"/>
      <c r="AS105" s="1231"/>
      <c r="AT105" s="1231"/>
      <c r="AU105" s="1231"/>
      <c r="AV105" s="1231"/>
      <c r="AW105" s="1231"/>
      <c r="AX105" s="1231"/>
      <c r="AY105" s="1231"/>
      <c r="AZ105" s="1231"/>
      <c r="BA105" s="1231"/>
      <c r="BB105" s="1231"/>
      <c r="BC105" s="1231"/>
      <c r="BD105" s="1231"/>
      <c r="BE105" s="1231"/>
      <c r="BF105" s="1231"/>
      <c r="BG105" s="1231"/>
      <c r="BH105" s="1231"/>
      <c r="BI105" s="1231"/>
      <c r="BJ105" s="1231"/>
      <c r="BK105" s="1231"/>
      <c r="BL105" s="1231"/>
      <c r="BM105" s="1231"/>
      <c r="BN105" s="1231"/>
      <c r="BO105" s="1245"/>
      <c r="BP105" s="1260"/>
      <c r="BQ105" s="1260"/>
      <c r="BR105" s="1260"/>
      <c r="BS105" s="1260"/>
      <c r="BT105" s="1260"/>
      <c r="BU105" s="1260"/>
      <c r="BV105" s="1260"/>
      <c r="BW105" s="1260"/>
      <c r="BX105" s="1232"/>
      <c r="BY105" s="1302"/>
      <c r="BZ105" s="1306"/>
      <c r="CA105" s="1306"/>
      <c r="CB105" s="1306"/>
      <c r="CC105" s="1306"/>
      <c r="CD105" s="1306"/>
      <c r="CE105" s="1306"/>
      <c r="CF105" s="1306"/>
      <c r="CG105" s="1306"/>
      <c r="CH105" s="1306"/>
      <c r="CI105" s="1306"/>
      <c r="CJ105" s="1306"/>
      <c r="CK105" s="1306"/>
      <c r="CL105" s="1306"/>
      <c r="CM105" s="1306"/>
      <c r="CN105" s="1306"/>
      <c r="CO105" s="1306"/>
      <c r="CP105" s="1306"/>
      <c r="CQ105" s="1306"/>
      <c r="CR105" s="1306"/>
      <c r="CS105" s="1306"/>
      <c r="CT105" s="1306"/>
      <c r="CU105" s="1306"/>
      <c r="CV105" s="1306"/>
      <c r="CW105" s="1306"/>
      <c r="CX105" s="1306"/>
      <c r="CY105" s="1306"/>
      <c r="CZ105" s="1306"/>
      <c r="DA105" s="1306"/>
      <c r="DB105" s="1306"/>
      <c r="DC105" s="1306"/>
      <c r="DD105" s="1306"/>
      <c r="DE105" s="1306"/>
      <c r="DF105" s="1306"/>
      <c r="DG105" s="1306"/>
      <c r="DH105" s="1306"/>
      <c r="DI105" s="1306"/>
      <c r="DJ105" s="1306"/>
      <c r="DK105" s="1309"/>
      <c r="DL105" s="1309"/>
      <c r="DM105" s="1309"/>
      <c r="DN105" s="1309"/>
      <c r="DO105" s="1309"/>
      <c r="DP105" s="1309"/>
      <c r="DQ105" s="1305"/>
    </row>
    <row r="106" spans="5:121" ht="22.5" customHeight="1" thickBot="1" x14ac:dyDescent="0.35">
      <c r="E106" s="1267">
        <v>23</v>
      </c>
      <c r="F106" s="795"/>
      <c r="G106" s="1268" t="s">
        <v>50</v>
      </c>
      <c r="H106" s="1269">
        <v>3</v>
      </c>
      <c r="I106" s="797"/>
      <c r="J106" s="1272" t="s">
        <v>81</v>
      </c>
      <c r="K106" s="799"/>
      <c r="L106" s="1273" t="s">
        <v>81</v>
      </c>
      <c r="M106" s="801"/>
      <c r="N106" s="803"/>
      <c r="O106" s="805"/>
      <c r="P106" s="806" t="s">
        <v>114</v>
      </c>
      <c r="Q106" s="1377"/>
      <c r="R106" s="1377"/>
      <c r="S106" s="1231"/>
      <c r="T106" s="1231"/>
      <c r="U106" s="1231"/>
      <c r="V106" s="1231"/>
      <c r="W106" s="1231"/>
      <c r="X106" s="1231"/>
      <c r="Y106" s="1231"/>
      <c r="Z106" s="1231"/>
      <c r="AA106" s="1231"/>
      <c r="AB106" s="1233"/>
      <c r="AC106" s="1240"/>
      <c r="AD106" s="1231"/>
      <c r="AE106" s="1234"/>
      <c r="AF106" s="1231"/>
      <c r="AG106" s="1231"/>
      <c r="AH106" s="1231"/>
      <c r="AI106" s="1231"/>
      <c r="AJ106" s="1231"/>
      <c r="AK106" s="1231"/>
      <c r="AL106" s="1231"/>
      <c r="AM106" s="1231"/>
      <c r="AN106" s="1231"/>
      <c r="AO106" s="1231"/>
      <c r="AP106" s="1231"/>
      <c r="AQ106" s="1231"/>
      <c r="AR106" s="1231"/>
      <c r="AS106" s="1231"/>
      <c r="AT106" s="1231"/>
      <c r="AU106" s="1231"/>
      <c r="AV106" s="1231"/>
      <c r="AW106" s="1231"/>
      <c r="AX106" s="1231"/>
      <c r="AY106" s="1231"/>
      <c r="AZ106" s="1231"/>
      <c r="BA106" s="1231"/>
      <c r="BB106" s="1231"/>
      <c r="BC106" s="1231"/>
      <c r="BD106" s="1231"/>
      <c r="BE106" s="1231"/>
      <c r="BF106" s="1231"/>
      <c r="BG106" s="1231"/>
      <c r="BH106" s="1231"/>
      <c r="BI106" s="1231"/>
      <c r="BJ106" s="1231"/>
      <c r="BK106" s="1231"/>
      <c r="BL106" s="1231"/>
      <c r="BM106" s="1231"/>
      <c r="BN106" s="1231"/>
      <c r="BO106" s="1245"/>
      <c r="BP106" s="1260"/>
      <c r="BQ106" s="1260"/>
      <c r="BR106" s="1260"/>
      <c r="BS106" s="1260"/>
      <c r="BT106" s="1260"/>
      <c r="BU106" s="1260"/>
      <c r="BV106" s="1260"/>
      <c r="BW106" s="1260"/>
      <c r="BX106" s="1232"/>
      <c r="BY106" s="1302"/>
      <c r="BZ106" s="1322" t="s">
        <v>56</v>
      </c>
      <c r="CA106" s="1323">
        <v>4</v>
      </c>
      <c r="CB106" s="1310" t="s">
        <v>47</v>
      </c>
      <c r="CC106" s="1311">
        <v>1</v>
      </c>
      <c r="CD106" s="1311">
        <v>2</v>
      </c>
      <c r="CE106" s="1311">
        <v>3</v>
      </c>
      <c r="CF106" s="1311">
        <v>4</v>
      </c>
      <c r="CG106" s="1311">
        <v>5</v>
      </c>
      <c r="CH106" s="1311">
        <v>6</v>
      </c>
      <c r="CI106" s="1311">
        <v>7</v>
      </c>
      <c r="CJ106" s="1311">
        <v>8</v>
      </c>
      <c r="CK106" s="1311">
        <v>9</v>
      </c>
      <c r="CL106" s="1311">
        <v>10</v>
      </c>
      <c r="CM106" s="1311">
        <v>11</v>
      </c>
      <c r="CN106" s="1311">
        <v>12</v>
      </c>
      <c r="CO106" s="1311">
        <v>13</v>
      </c>
      <c r="CP106" s="1311">
        <v>14</v>
      </c>
      <c r="CQ106" s="1311">
        <v>15</v>
      </c>
      <c r="CR106" s="1311">
        <v>16</v>
      </c>
      <c r="CS106" s="1311">
        <v>17</v>
      </c>
      <c r="CT106" s="1311">
        <v>18</v>
      </c>
      <c r="CU106" s="1311">
        <v>19</v>
      </c>
      <c r="CV106" s="1311">
        <v>20</v>
      </c>
      <c r="CW106" s="1311">
        <v>21</v>
      </c>
      <c r="CX106" s="1311">
        <v>22</v>
      </c>
      <c r="CY106" s="1311">
        <v>23</v>
      </c>
      <c r="CZ106" s="1311">
        <v>24</v>
      </c>
      <c r="DA106" s="1311">
        <v>25</v>
      </c>
      <c r="DB106" s="1311">
        <v>26</v>
      </c>
      <c r="DC106" s="1311">
        <v>27</v>
      </c>
      <c r="DD106" s="1311">
        <v>28</v>
      </c>
      <c r="DE106" s="1311">
        <v>29</v>
      </c>
      <c r="DF106" s="1311">
        <v>30</v>
      </c>
      <c r="DG106" s="1311">
        <v>31</v>
      </c>
      <c r="DH106" s="1311">
        <v>32</v>
      </c>
      <c r="DI106" s="1311">
        <v>33</v>
      </c>
      <c r="DJ106" s="1311">
        <v>34</v>
      </c>
      <c r="DK106" s="1312">
        <v>35</v>
      </c>
      <c r="DL106" s="1312">
        <v>36</v>
      </c>
      <c r="DM106" s="1312">
        <v>37</v>
      </c>
      <c r="DN106" s="1312">
        <v>38</v>
      </c>
      <c r="DO106" s="1312">
        <v>39</v>
      </c>
      <c r="DP106" s="1312">
        <v>40</v>
      </c>
      <c r="DQ106" s="1305"/>
    </row>
    <row r="107" spans="5:121" ht="22.5" customHeight="1" thickTop="1" x14ac:dyDescent="0.35">
      <c r="E107" s="1264" t="s">
        <v>83</v>
      </c>
      <c r="F107" s="794">
        <v>0.52430555555555547</v>
      </c>
      <c r="G107" s="1265">
        <v>102</v>
      </c>
      <c r="H107" s="1266" t="s">
        <v>45</v>
      </c>
      <c r="I107" s="796" t="s">
        <v>112</v>
      </c>
      <c r="J107" s="1270" t="s">
        <v>120</v>
      </c>
      <c r="K107" s="798" t="s">
        <v>47</v>
      </c>
      <c r="L107" s="1271" t="s">
        <v>121</v>
      </c>
      <c r="M107" s="800"/>
      <c r="N107" s="802" t="s">
        <v>47</v>
      </c>
      <c r="O107" s="804"/>
      <c r="P107" s="806" t="s">
        <v>106</v>
      </c>
      <c r="Q107" s="1377"/>
      <c r="R107" s="1377"/>
      <c r="S107" s="1231"/>
      <c r="T107" s="1231"/>
      <c r="U107" s="1231"/>
      <c r="V107" s="1231"/>
      <c r="W107" s="1231"/>
      <c r="X107" s="1231"/>
      <c r="Y107" s="1231"/>
      <c r="Z107" s="1231"/>
      <c r="AA107" s="1231"/>
      <c r="AB107" s="1233"/>
      <c r="AC107" s="1240"/>
      <c r="AD107" s="1231"/>
      <c r="AE107" s="1234"/>
      <c r="AF107" s="1231"/>
      <c r="AG107" s="1231"/>
      <c r="AH107" s="1231"/>
      <c r="AI107" s="1231"/>
      <c r="AJ107" s="1231"/>
      <c r="AK107" s="1231"/>
      <c r="AL107" s="1231"/>
      <c r="AM107" s="1231"/>
      <c r="AN107" s="1231"/>
      <c r="AO107" s="1231"/>
      <c r="AP107" s="1231"/>
      <c r="AQ107" s="1231"/>
      <c r="AR107" s="1231"/>
      <c r="AS107" s="1231"/>
      <c r="AT107" s="1231"/>
      <c r="AU107" s="1231"/>
      <c r="AV107" s="1231"/>
      <c r="AW107" s="1231"/>
      <c r="AX107" s="1231"/>
      <c r="AY107" s="1231"/>
      <c r="AZ107" s="1231"/>
      <c r="BA107" s="1231"/>
      <c r="BB107" s="1231"/>
      <c r="BC107" s="1231"/>
      <c r="BD107" s="1231"/>
      <c r="BE107" s="1231"/>
      <c r="BF107" s="1231"/>
      <c r="BG107" s="1231"/>
      <c r="BH107" s="1231"/>
      <c r="BI107" s="1231"/>
      <c r="BJ107" s="1231"/>
      <c r="BK107" s="1231"/>
      <c r="BL107" s="1231"/>
      <c r="BM107" s="1231"/>
      <c r="BN107" s="1231"/>
      <c r="BO107" s="1245"/>
      <c r="BP107" s="1260"/>
      <c r="BQ107" s="1260"/>
      <c r="BR107" s="1260"/>
      <c r="BS107" s="1260"/>
      <c r="BT107" s="1260"/>
      <c r="BU107" s="1260"/>
      <c r="BV107" s="1260"/>
      <c r="BW107" s="1260"/>
      <c r="BX107" s="1232"/>
      <c r="BY107" s="1302"/>
      <c r="BZ107" s="1313"/>
      <c r="CA107" s="1314"/>
      <c r="CB107" s="1315"/>
      <c r="CC107" s="1316"/>
      <c r="CD107" s="1316"/>
      <c r="CE107" s="1316"/>
      <c r="CF107" s="1316"/>
      <c r="CG107" s="1316"/>
      <c r="CH107" s="1316"/>
      <c r="CI107" s="1316"/>
      <c r="CJ107" s="1316"/>
      <c r="CK107" s="1316"/>
      <c r="CL107" s="1316"/>
      <c r="CM107" s="1316"/>
      <c r="CN107" s="1316"/>
      <c r="CO107" s="1316"/>
      <c r="CP107" s="1316"/>
      <c r="CQ107" s="1316"/>
      <c r="CR107" s="1316"/>
      <c r="CS107" s="1316"/>
      <c r="CT107" s="1316"/>
      <c r="CU107" s="1316"/>
      <c r="CV107" s="1316"/>
      <c r="CW107" s="1316"/>
      <c r="CX107" s="1316"/>
      <c r="CY107" s="1316"/>
      <c r="CZ107" s="1316"/>
      <c r="DA107" s="1316"/>
      <c r="DB107" s="1316"/>
      <c r="DC107" s="1316"/>
      <c r="DD107" s="1316"/>
      <c r="DE107" s="1316"/>
      <c r="DF107" s="1316"/>
      <c r="DG107" s="1316"/>
      <c r="DH107" s="1316"/>
      <c r="DI107" s="1316"/>
      <c r="DJ107" s="1316"/>
      <c r="DK107" s="1317"/>
      <c r="DL107" s="1317"/>
      <c r="DM107" s="1317"/>
      <c r="DN107" s="1317"/>
      <c r="DO107" s="1317"/>
      <c r="DP107" s="1317"/>
      <c r="DQ107" s="1305"/>
    </row>
    <row r="108" spans="5:121" ht="22.5" customHeight="1" thickBot="1" x14ac:dyDescent="0.35">
      <c r="E108" s="1267">
        <v>23</v>
      </c>
      <c r="F108" s="795"/>
      <c r="G108" s="1268" t="s">
        <v>50</v>
      </c>
      <c r="H108" s="1269">
        <v>2</v>
      </c>
      <c r="I108" s="797"/>
      <c r="J108" s="1272" t="s">
        <v>81</v>
      </c>
      <c r="K108" s="799"/>
      <c r="L108" s="1273" t="s">
        <v>81</v>
      </c>
      <c r="M108" s="801"/>
      <c r="N108" s="803"/>
      <c r="O108" s="805"/>
      <c r="P108" s="806" t="s">
        <v>115</v>
      </c>
      <c r="Q108" s="1377"/>
      <c r="R108" s="1377"/>
      <c r="S108" s="1231"/>
      <c r="T108" s="1231"/>
      <c r="U108" s="1231"/>
      <c r="V108" s="1231"/>
      <c r="W108" s="1231"/>
      <c r="X108" s="1231"/>
      <c r="Y108" s="1231"/>
      <c r="Z108" s="1231"/>
      <c r="AA108" s="1231"/>
      <c r="AB108" s="1233"/>
      <c r="AC108" s="1240"/>
      <c r="AD108" s="1231"/>
      <c r="AE108" s="1234"/>
      <c r="AF108" s="1231"/>
      <c r="AG108" s="1231"/>
      <c r="AH108" s="1231"/>
      <c r="AI108" s="1231"/>
      <c r="AJ108" s="1231"/>
      <c r="AK108" s="1231"/>
      <c r="AL108" s="1231"/>
      <c r="AM108" s="1231"/>
      <c r="AN108" s="1231"/>
      <c r="AO108" s="1231"/>
      <c r="AP108" s="1231"/>
      <c r="AQ108" s="1231"/>
      <c r="AR108" s="1231"/>
      <c r="AS108" s="1231"/>
      <c r="AT108" s="1231"/>
      <c r="AU108" s="1231"/>
      <c r="AV108" s="1231"/>
      <c r="AW108" s="1231"/>
      <c r="AX108" s="1231"/>
      <c r="AY108" s="1231"/>
      <c r="AZ108" s="1231"/>
      <c r="BA108" s="1231"/>
      <c r="BB108" s="1231"/>
      <c r="BC108" s="1231"/>
      <c r="BD108" s="1231"/>
      <c r="BE108" s="1231"/>
      <c r="BF108" s="1231"/>
      <c r="BG108" s="1231"/>
      <c r="BH108" s="1231"/>
      <c r="BI108" s="1231"/>
      <c r="BJ108" s="1231"/>
      <c r="BK108" s="1231"/>
      <c r="BL108" s="1231"/>
      <c r="BM108" s="1231"/>
      <c r="BN108" s="1231"/>
      <c r="BO108" s="1245"/>
      <c r="BP108" s="1260"/>
      <c r="BQ108" s="1260"/>
      <c r="BR108" s="1260"/>
      <c r="BS108" s="1260"/>
      <c r="BT108" s="1260"/>
      <c r="BU108" s="1260"/>
      <c r="BV108" s="1260"/>
      <c r="BW108" s="1260"/>
      <c r="BX108" s="1232"/>
      <c r="BY108" s="1302"/>
      <c r="BZ108" s="1324" t="s">
        <v>56</v>
      </c>
      <c r="CA108" s="1325">
        <v>29</v>
      </c>
      <c r="CB108" s="1318" t="s">
        <v>47</v>
      </c>
      <c r="CC108" s="1311">
        <v>1</v>
      </c>
      <c r="CD108" s="1311">
        <v>2</v>
      </c>
      <c r="CE108" s="1311">
        <v>3</v>
      </c>
      <c r="CF108" s="1311">
        <v>4</v>
      </c>
      <c r="CG108" s="1311">
        <v>5</v>
      </c>
      <c r="CH108" s="1311">
        <v>6</v>
      </c>
      <c r="CI108" s="1311">
        <v>7</v>
      </c>
      <c r="CJ108" s="1311">
        <v>8</v>
      </c>
      <c r="CK108" s="1311">
        <v>9</v>
      </c>
      <c r="CL108" s="1311">
        <v>10</v>
      </c>
      <c r="CM108" s="1311">
        <v>11</v>
      </c>
      <c r="CN108" s="1311">
        <v>12</v>
      </c>
      <c r="CO108" s="1311">
        <v>13</v>
      </c>
      <c r="CP108" s="1311">
        <v>14</v>
      </c>
      <c r="CQ108" s="1311">
        <v>15</v>
      </c>
      <c r="CR108" s="1311">
        <v>16</v>
      </c>
      <c r="CS108" s="1311">
        <v>17</v>
      </c>
      <c r="CT108" s="1311">
        <v>18</v>
      </c>
      <c r="CU108" s="1311">
        <v>19</v>
      </c>
      <c r="CV108" s="1311">
        <v>20</v>
      </c>
      <c r="CW108" s="1311">
        <v>21</v>
      </c>
      <c r="CX108" s="1311">
        <v>22</v>
      </c>
      <c r="CY108" s="1311">
        <v>23</v>
      </c>
      <c r="CZ108" s="1311">
        <v>24</v>
      </c>
      <c r="DA108" s="1311">
        <v>25</v>
      </c>
      <c r="DB108" s="1311">
        <v>26</v>
      </c>
      <c r="DC108" s="1311">
        <v>27</v>
      </c>
      <c r="DD108" s="1311">
        <v>28</v>
      </c>
      <c r="DE108" s="1311">
        <v>29</v>
      </c>
      <c r="DF108" s="1311">
        <v>30</v>
      </c>
      <c r="DG108" s="1311">
        <v>31</v>
      </c>
      <c r="DH108" s="1311">
        <v>32</v>
      </c>
      <c r="DI108" s="1311">
        <v>33</v>
      </c>
      <c r="DJ108" s="1311">
        <v>34</v>
      </c>
      <c r="DK108" s="1312">
        <v>35</v>
      </c>
      <c r="DL108" s="1312">
        <v>36</v>
      </c>
      <c r="DM108" s="1312">
        <v>37</v>
      </c>
      <c r="DN108" s="1312">
        <v>38</v>
      </c>
      <c r="DO108" s="1312">
        <v>39</v>
      </c>
      <c r="DP108" s="1312">
        <v>40</v>
      </c>
      <c r="DQ108" s="1305"/>
    </row>
    <row r="109" spans="5:121" ht="22.5" customHeight="1" thickTop="1" thickBot="1" x14ac:dyDescent="0.4">
      <c r="E109" s="1264" t="s">
        <v>83</v>
      </c>
      <c r="F109" s="794">
        <v>0.52430555555555547</v>
      </c>
      <c r="G109" s="1265">
        <v>103</v>
      </c>
      <c r="H109" s="1266" t="s">
        <v>45</v>
      </c>
      <c r="I109" s="796" t="s">
        <v>113</v>
      </c>
      <c r="J109" s="1270" t="s">
        <v>122</v>
      </c>
      <c r="K109" s="798" t="s">
        <v>47</v>
      </c>
      <c r="L109" s="1271" t="s">
        <v>123</v>
      </c>
      <c r="M109" s="800"/>
      <c r="N109" s="802" t="s">
        <v>47</v>
      </c>
      <c r="O109" s="804"/>
      <c r="P109" s="806" t="s">
        <v>117</v>
      </c>
      <c r="Q109" s="1377"/>
      <c r="R109" s="1377"/>
      <c r="S109" s="1231"/>
      <c r="T109" s="1231"/>
      <c r="U109" s="1231"/>
      <c r="V109" s="1231"/>
      <c r="W109" s="1231"/>
      <c r="X109" s="1231"/>
      <c r="Y109" s="1231"/>
      <c r="Z109" s="1231"/>
      <c r="AA109" s="1231"/>
      <c r="AB109" s="1233"/>
      <c r="AC109" s="1240"/>
      <c r="AD109" s="1231"/>
      <c r="AE109" s="1234"/>
      <c r="AF109" s="1231"/>
      <c r="AG109" s="1231"/>
      <c r="AH109" s="1231"/>
      <c r="AI109" s="1231"/>
      <c r="AJ109" s="1231"/>
      <c r="AK109" s="1231"/>
      <c r="AL109" s="1231"/>
      <c r="AM109" s="1231"/>
      <c r="AN109" s="1231"/>
      <c r="AO109" s="1231"/>
      <c r="AP109" s="1231"/>
      <c r="AQ109" s="1231"/>
      <c r="AR109" s="1231"/>
      <c r="AS109" s="1231"/>
      <c r="AT109" s="1231"/>
      <c r="AU109" s="1231"/>
      <c r="AV109" s="1231"/>
      <c r="AW109" s="1231"/>
      <c r="AX109" s="1231"/>
      <c r="AY109" s="1231"/>
      <c r="AZ109" s="1231"/>
      <c r="BA109" s="1231"/>
      <c r="BB109" s="1231"/>
      <c r="BC109" s="1231"/>
      <c r="BD109" s="1231"/>
      <c r="BE109" s="1231"/>
      <c r="BF109" s="1231"/>
      <c r="BG109" s="1231"/>
      <c r="BH109" s="1231"/>
      <c r="BI109" s="1231"/>
      <c r="BJ109" s="1231"/>
      <c r="BK109" s="1231"/>
      <c r="BL109" s="1231"/>
      <c r="BM109" s="1231"/>
      <c r="BN109" s="1231"/>
      <c r="BO109" s="1245"/>
      <c r="BP109" s="1260"/>
      <c r="BQ109" s="1260"/>
      <c r="BR109" s="1260"/>
      <c r="BS109" s="1260"/>
      <c r="BT109" s="1260"/>
      <c r="BU109" s="1260"/>
      <c r="BV109" s="1260"/>
      <c r="BW109" s="1260"/>
      <c r="BX109" s="1232"/>
      <c r="BY109" s="1319"/>
      <c r="BZ109" s="1320"/>
      <c r="CA109" s="1320"/>
      <c r="CB109" s="1320"/>
      <c r="CC109" s="1320"/>
      <c r="CD109" s="1320"/>
      <c r="CE109" s="1320"/>
      <c r="CF109" s="1320"/>
      <c r="CG109" s="1320"/>
      <c r="CH109" s="1320"/>
      <c r="CI109" s="1320"/>
      <c r="CJ109" s="1320"/>
      <c r="CK109" s="1320"/>
      <c r="CL109" s="1320"/>
      <c r="CM109" s="1320"/>
      <c r="CN109" s="1320"/>
      <c r="CO109" s="1320"/>
      <c r="CP109" s="1320"/>
      <c r="CQ109" s="1320"/>
      <c r="CR109" s="1320"/>
      <c r="CS109" s="1320"/>
      <c r="CT109" s="1320"/>
      <c r="CU109" s="1320"/>
      <c r="CV109" s="1320"/>
      <c r="CW109" s="1320"/>
      <c r="CX109" s="1320"/>
      <c r="CY109" s="1320"/>
      <c r="CZ109" s="1320"/>
      <c r="DA109" s="1320"/>
      <c r="DB109" s="1320"/>
      <c r="DC109" s="1320"/>
      <c r="DD109" s="1320"/>
      <c r="DE109" s="1320"/>
      <c r="DF109" s="1320"/>
      <c r="DG109" s="1320"/>
      <c r="DH109" s="1320"/>
      <c r="DI109" s="1320"/>
      <c r="DJ109" s="1320"/>
      <c r="DK109" s="1320"/>
      <c r="DL109" s="1320"/>
      <c r="DM109" s="1320"/>
      <c r="DN109" s="1320"/>
      <c r="DO109" s="1320"/>
      <c r="DP109" s="1320"/>
      <c r="DQ109" s="1321"/>
    </row>
    <row r="110" spans="5:121" ht="22.5" customHeight="1" thickTop="1" thickBot="1" x14ac:dyDescent="0.35">
      <c r="E110" s="1267">
        <v>23</v>
      </c>
      <c r="F110" s="795"/>
      <c r="G110" s="1268" t="s">
        <v>50</v>
      </c>
      <c r="H110" s="1269">
        <v>1</v>
      </c>
      <c r="I110" s="797"/>
      <c r="J110" s="1272" t="s">
        <v>81</v>
      </c>
      <c r="K110" s="799"/>
      <c r="L110" s="1273" t="s">
        <v>81</v>
      </c>
      <c r="M110" s="801"/>
      <c r="N110" s="803"/>
      <c r="O110" s="805"/>
      <c r="P110" s="806" t="s">
        <v>116</v>
      </c>
      <c r="Q110" s="1377"/>
      <c r="R110" s="1377"/>
      <c r="S110" s="1231"/>
      <c r="T110" s="1231"/>
      <c r="U110" s="1231"/>
      <c r="V110" s="1231"/>
      <c r="W110" s="1231"/>
      <c r="X110" s="1231"/>
      <c r="Y110" s="1231"/>
      <c r="Z110" s="1231"/>
      <c r="AA110" s="1231"/>
      <c r="AB110" s="1233"/>
      <c r="AC110" s="1240"/>
      <c r="AD110" s="1231"/>
      <c r="AE110" s="1234"/>
      <c r="AF110" s="1231"/>
      <c r="AG110" s="1231"/>
      <c r="AH110" s="1231"/>
      <c r="AI110" s="1231"/>
      <c r="AJ110" s="1231"/>
      <c r="AK110" s="1231"/>
      <c r="AL110" s="1231"/>
      <c r="AM110" s="1231"/>
      <c r="AN110" s="1231"/>
      <c r="AO110" s="1231"/>
      <c r="AP110" s="1231"/>
      <c r="AQ110" s="1231"/>
      <c r="AR110" s="1231"/>
      <c r="AS110" s="1231"/>
      <c r="AT110" s="1231"/>
      <c r="AU110" s="1231"/>
      <c r="AV110" s="1231"/>
      <c r="AW110" s="1231"/>
      <c r="AX110" s="1231"/>
      <c r="AY110" s="1231"/>
      <c r="AZ110" s="1231"/>
      <c r="BA110" s="1231"/>
      <c r="BB110" s="1231"/>
      <c r="BC110" s="1231"/>
      <c r="BD110" s="1231"/>
      <c r="BE110" s="1231"/>
      <c r="BF110" s="1231"/>
      <c r="BG110" s="1231"/>
      <c r="BH110" s="1231"/>
      <c r="BI110" s="1231"/>
      <c r="BJ110" s="1231"/>
      <c r="BK110" s="1231"/>
      <c r="BL110" s="1231"/>
      <c r="BM110" s="1231"/>
      <c r="BN110" s="1231"/>
      <c r="BO110" s="1245"/>
      <c r="BP110" s="1260"/>
      <c r="BQ110" s="1260"/>
      <c r="BR110" s="1260"/>
      <c r="BS110" s="1260"/>
      <c r="BT110" s="1260"/>
      <c r="BU110" s="1260"/>
      <c r="BV110" s="1260"/>
      <c r="BW110" s="1260"/>
      <c r="BX110" s="1232"/>
      <c r="BY110" s="784">
        <v>0.44791666666666635</v>
      </c>
      <c r="BZ110" s="785"/>
      <c r="CA110" s="785"/>
      <c r="CB110" s="1299"/>
      <c r="CC110" s="1299"/>
      <c r="CD110" s="1299"/>
      <c r="CE110" s="1369" t="s">
        <v>46</v>
      </c>
      <c r="CF110" s="1369"/>
      <c r="CG110" s="1369"/>
      <c r="CH110" s="1369"/>
      <c r="CI110" s="1369"/>
      <c r="CJ110" s="1300" t="s">
        <v>54</v>
      </c>
      <c r="CK110" s="1299"/>
      <c r="CL110" s="1299"/>
      <c r="CM110" s="1299"/>
      <c r="CN110" s="1299"/>
      <c r="CO110" s="1299"/>
      <c r="CP110" s="1299"/>
      <c r="CQ110" s="1299"/>
      <c r="CR110" s="1299"/>
      <c r="CS110" s="1299"/>
      <c r="CT110" s="1299"/>
      <c r="CU110" s="1299"/>
      <c r="CV110" s="1299"/>
      <c r="CW110" s="1299"/>
      <c r="CX110" s="1299"/>
      <c r="CY110" s="1299"/>
      <c r="CZ110" s="1299"/>
      <c r="DA110" s="1299"/>
      <c r="DB110" s="1299"/>
      <c r="DC110" s="1299"/>
      <c r="DD110" s="1299"/>
      <c r="DE110" s="1299"/>
      <c r="DF110" s="1299"/>
      <c r="DG110" s="1299"/>
      <c r="DH110" s="1299"/>
      <c r="DI110" s="1299"/>
      <c r="DJ110" s="1299"/>
      <c r="DK110" s="1299"/>
      <c r="DL110" s="1299"/>
      <c r="DM110" s="1299"/>
      <c r="DN110" s="1299"/>
      <c r="DO110" s="1299"/>
      <c r="DP110" s="1299"/>
      <c r="DQ110" s="1301"/>
    </row>
    <row r="111" spans="5:121" ht="22.5" customHeight="1" thickTop="1" x14ac:dyDescent="0.3">
      <c r="E111" s="1231"/>
      <c r="F111" s="1231"/>
      <c r="G111" s="1231"/>
      <c r="H111" s="1231"/>
      <c r="I111" s="1231"/>
      <c r="J111" s="1231"/>
      <c r="K111" s="1231"/>
      <c r="L111" s="1231"/>
      <c r="M111" s="1231"/>
      <c r="N111" s="1231"/>
      <c r="O111" s="1231"/>
      <c r="P111" s="1231"/>
      <c r="Q111" s="1231"/>
      <c r="R111" s="1231"/>
      <c r="S111" s="1231"/>
      <c r="T111" s="1231"/>
      <c r="U111" s="1231"/>
      <c r="V111" s="1231"/>
      <c r="W111" s="1231"/>
      <c r="X111" s="1231"/>
      <c r="Y111" s="1231"/>
      <c r="Z111" s="1231"/>
      <c r="AA111" s="1231"/>
      <c r="AB111" s="1233"/>
      <c r="AC111" s="1240"/>
      <c r="AD111" s="1231"/>
      <c r="AE111" s="1234"/>
      <c r="AF111" s="1231"/>
      <c r="AG111" s="1231"/>
      <c r="AH111" s="1231"/>
      <c r="AI111" s="1231"/>
      <c r="AJ111" s="1231"/>
      <c r="AK111" s="1231"/>
      <c r="AL111" s="1231"/>
      <c r="AM111" s="1231"/>
      <c r="AN111" s="1231"/>
      <c r="AO111" s="1231"/>
      <c r="AP111" s="1231"/>
      <c r="AQ111" s="1231"/>
      <c r="AR111" s="1231"/>
      <c r="AS111" s="1231"/>
      <c r="AT111" s="1231"/>
      <c r="AU111" s="1231"/>
      <c r="AV111" s="1231"/>
      <c r="AW111" s="1231"/>
      <c r="AX111" s="1231"/>
      <c r="AY111" s="1231"/>
      <c r="AZ111" s="1231"/>
      <c r="BA111" s="1231"/>
      <c r="BB111" s="1231"/>
      <c r="BC111" s="1231"/>
      <c r="BD111" s="1231"/>
      <c r="BE111" s="1231"/>
      <c r="BF111" s="1231"/>
      <c r="BG111" s="1231"/>
      <c r="BH111" s="1231"/>
      <c r="BI111" s="1231"/>
      <c r="BJ111" s="1231"/>
      <c r="BK111" s="1231"/>
      <c r="BL111" s="1231"/>
      <c r="BM111" s="1231"/>
      <c r="BN111" s="1231"/>
      <c r="BO111" s="1245"/>
      <c r="BP111" s="1260" t="s">
        <v>172</v>
      </c>
      <c r="BQ111" s="1260">
        <v>0.44791666666666635</v>
      </c>
      <c r="BR111" s="1260">
        <v>49</v>
      </c>
      <c r="BS111" s="1260" t="s">
        <v>45</v>
      </c>
      <c r="BT111" s="1260" t="s">
        <v>46</v>
      </c>
      <c r="BU111" s="1260">
        <v>2</v>
      </c>
      <c r="BV111" s="1260" t="s">
        <v>47</v>
      </c>
      <c r="BW111" s="1260">
        <v>10</v>
      </c>
      <c r="BX111" s="1232"/>
      <c r="BY111" s="1302"/>
      <c r="BZ111" s="1366" t="s">
        <v>172</v>
      </c>
      <c r="CA111" s="1366"/>
      <c r="CB111" s="1366"/>
      <c r="CC111" s="1366"/>
      <c r="CD111" s="1303"/>
      <c r="CE111" s="1303"/>
      <c r="CF111" s="1303"/>
      <c r="CG111" s="1303"/>
      <c r="CH111" s="1303"/>
      <c r="CI111" s="1303"/>
      <c r="CJ111" s="1303"/>
      <c r="CK111" s="1303"/>
      <c r="CL111" s="1303"/>
      <c r="CM111" s="1303"/>
      <c r="CN111" s="1303"/>
      <c r="CO111" s="1303"/>
      <c r="CP111" s="1303"/>
      <c r="CQ111" s="1303"/>
      <c r="CR111" s="1303"/>
      <c r="CS111" s="1370">
        <v>49</v>
      </c>
      <c r="CT111" s="1370"/>
      <c r="CU111" s="1365" t="s">
        <v>48</v>
      </c>
      <c r="CV111" s="1365"/>
      <c r="CW111" s="1365"/>
      <c r="CX111" s="1303"/>
      <c r="CY111" s="1303"/>
      <c r="CZ111" s="1303"/>
      <c r="DA111" s="1303"/>
      <c r="DB111" s="1303"/>
      <c r="DC111" s="1303"/>
      <c r="DD111" s="1303"/>
      <c r="DE111" s="1303"/>
      <c r="DF111" s="1303"/>
      <c r="DG111" s="1303"/>
      <c r="DH111" s="1303"/>
      <c r="DI111" s="1303"/>
      <c r="DJ111" s="1303"/>
      <c r="DK111" s="1304"/>
      <c r="DL111" s="1372" t="s">
        <v>49</v>
      </c>
      <c r="DM111" s="1372"/>
      <c r="DN111" s="1372"/>
      <c r="DO111" s="1373">
        <v>1</v>
      </c>
      <c r="DP111" s="1373"/>
      <c r="DQ111" s="1305"/>
    </row>
    <row r="112" spans="5:121" ht="22.5" customHeight="1" x14ac:dyDescent="0.3">
      <c r="E112" s="1231"/>
      <c r="F112" s="1231"/>
      <c r="G112" s="1231"/>
      <c r="H112" s="1231"/>
      <c r="I112" s="1231"/>
      <c r="J112" s="1231"/>
      <c r="K112" s="1231"/>
      <c r="L112" s="1231"/>
      <c r="M112" s="1231"/>
      <c r="N112" s="1231"/>
      <c r="O112" s="1231"/>
      <c r="P112" s="1231"/>
      <c r="Q112" s="1231"/>
      <c r="R112" s="1231"/>
      <c r="S112" s="1231"/>
      <c r="T112" s="1231"/>
      <c r="U112" s="1231"/>
      <c r="V112" s="1231"/>
      <c r="W112" s="1231"/>
      <c r="X112" s="1231"/>
      <c r="Y112" s="1231"/>
      <c r="Z112" s="1231"/>
      <c r="AA112" s="1231"/>
      <c r="AB112" s="1233"/>
      <c r="AC112" s="1240"/>
      <c r="AD112" s="1231"/>
      <c r="AE112" s="1234"/>
      <c r="AF112" s="1231"/>
      <c r="AG112" s="1231"/>
      <c r="AH112" s="1231"/>
      <c r="AI112" s="1231"/>
      <c r="AJ112" s="1231"/>
      <c r="AK112" s="1231"/>
      <c r="AL112" s="1231"/>
      <c r="AM112" s="1231"/>
      <c r="AN112" s="1231"/>
      <c r="AO112" s="1231"/>
      <c r="AP112" s="1231"/>
      <c r="AQ112" s="1231"/>
      <c r="AR112" s="1231"/>
      <c r="AS112" s="1231"/>
      <c r="AT112" s="1231"/>
      <c r="AU112" s="1231"/>
      <c r="AV112" s="1231"/>
      <c r="AW112" s="1231"/>
      <c r="AX112" s="1231"/>
      <c r="AY112" s="1231"/>
      <c r="AZ112" s="1231"/>
      <c r="BA112" s="1231"/>
      <c r="BB112" s="1231"/>
      <c r="BC112" s="1231"/>
      <c r="BD112" s="1231"/>
      <c r="BE112" s="1231"/>
      <c r="BF112" s="1231"/>
      <c r="BG112" s="1231"/>
      <c r="BH112" s="1231"/>
      <c r="BI112" s="1231"/>
      <c r="BJ112" s="1231"/>
      <c r="BK112" s="1231"/>
      <c r="BL112" s="1231"/>
      <c r="BM112" s="1231"/>
      <c r="BN112" s="1231"/>
      <c r="BO112" s="1245"/>
      <c r="BP112" s="1260">
        <v>0</v>
      </c>
      <c r="BQ112" s="1260">
        <v>0</v>
      </c>
      <c r="BR112" s="1260" t="s">
        <v>50</v>
      </c>
      <c r="BS112" s="1260">
        <v>1</v>
      </c>
      <c r="BT112" s="1260" t="s">
        <v>54</v>
      </c>
      <c r="BU112" s="1260" t="s">
        <v>188</v>
      </c>
      <c r="BV112" s="1260">
        <v>0</v>
      </c>
      <c r="BW112" s="1260" t="s">
        <v>140</v>
      </c>
      <c r="BX112" s="1232"/>
      <c r="BY112" s="1302"/>
      <c r="BZ112" s="1366"/>
      <c r="CA112" s="1366"/>
      <c r="CB112" s="1366"/>
      <c r="CC112" s="1366"/>
      <c r="CD112" s="1303"/>
      <c r="CE112" s="1303"/>
      <c r="CF112" s="1303"/>
      <c r="CG112" s="1303"/>
      <c r="CH112" s="1303"/>
      <c r="CI112" s="1303"/>
      <c r="CJ112" s="1303"/>
      <c r="CK112" s="1303"/>
      <c r="CL112" s="1303"/>
      <c r="CM112" s="1303"/>
      <c r="CN112" s="1303"/>
      <c r="CO112" s="1303"/>
      <c r="CP112" s="1303"/>
      <c r="CQ112" s="1303"/>
      <c r="CR112" s="1303"/>
      <c r="CS112" s="1370"/>
      <c r="CT112" s="1370"/>
      <c r="CU112" s="1365"/>
      <c r="CV112" s="1365"/>
      <c r="CW112" s="1365"/>
      <c r="CX112" s="1303"/>
      <c r="CY112" s="1303"/>
      <c r="CZ112" s="1303"/>
      <c r="DA112" s="1303"/>
      <c r="DB112" s="1303"/>
      <c r="DC112" s="1303"/>
      <c r="DD112" s="1303"/>
      <c r="DE112" s="1303"/>
      <c r="DF112" s="1303"/>
      <c r="DG112" s="1303"/>
      <c r="DH112" s="1303"/>
      <c r="DI112" s="1303"/>
      <c r="DJ112" s="1303"/>
      <c r="DK112" s="1304"/>
      <c r="DL112" s="1372"/>
      <c r="DM112" s="1372"/>
      <c r="DN112" s="1372"/>
      <c r="DO112" s="1373"/>
      <c r="DP112" s="1373"/>
      <c r="DQ112" s="1305"/>
    </row>
    <row r="113" spans="22:121" ht="22.5" customHeight="1" x14ac:dyDescent="0.3">
      <c r="AB113" s="1233"/>
      <c r="AC113" s="1240"/>
      <c r="AD113" s="1231"/>
      <c r="AE113" s="1234"/>
      <c r="AF113" s="1231"/>
      <c r="AG113" s="1231"/>
      <c r="AH113" s="1231"/>
      <c r="AI113" s="1231"/>
      <c r="AJ113" s="1231"/>
      <c r="AK113" s="1231"/>
      <c r="AL113" s="1231"/>
      <c r="AM113" s="1231"/>
      <c r="AN113" s="1231"/>
      <c r="AO113" s="1231"/>
      <c r="AP113" s="1231"/>
      <c r="AQ113" s="1231"/>
      <c r="AR113" s="1231"/>
      <c r="AS113" s="1231"/>
      <c r="AT113" s="1231"/>
      <c r="AU113" s="1231"/>
      <c r="AV113" s="1231"/>
      <c r="AW113" s="1231"/>
      <c r="AX113" s="1231"/>
      <c r="AY113" s="1231"/>
      <c r="AZ113" s="1231"/>
      <c r="BA113" s="1231"/>
      <c r="BB113" s="1231"/>
      <c r="BC113" s="1231"/>
      <c r="BD113" s="1231"/>
      <c r="BE113" s="1231"/>
      <c r="BF113" s="1231"/>
      <c r="BG113" s="1231"/>
      <c r="BH113" s="1231"/>
      <c r="BI113" s="1231"/>
      <c r="BJ113" s="1231"/>
      <c r="BK113" s="1231"/>
      <c r="BL113" s="1231"/>
      <c r="BM113" s="1231"/>
      <c r="BN113" s="1231"/>
      <c r="BO113" s="1245"/>
      <c r="BP113" s="1260"/>
      <c r="BQ113" s="1260"/>
      <c r="BR113" s="1260"/>
      <c r="BS113" s="1260"/>
      <c r="BT113" s="1260"/>
      <c r="BU113" s="1260"/>
      <c r="BV113" s="1260"/>
      <c r="BW113" s="1260"/>
      <c r="BX113" s="1232"/>
      <c r="BY113" s="1302"/>
      <c r="BZ113" s="1306"/>
      <c r="CA113" s="1306"/>
      <c r="CB113" s="1306"/>
      <c r="CC113" s="1306"/>
      <c r="CD113" s="1368" t="s">
        <v>52</v>
      </c>
      <c r="CE113" s="1368"/>
      <c r="CF113" s="1307">
        <v>2</v>
      </c>
      <c r="CG113" s="1308" t="s">
        <v>53</v>
      </c>
      <c r="CH113" s="1367" t="s">
        <v>188</v>
      </c>
      <c r="CI113" s="1367"/>
      <c r="CJ113" s="1367"/>
      <c r="CK113" s="1367"/>
      <c r="CL113" s="1367"/>
      <c r="CM113" s="1367"/>
      <c r="CN113" s="1367"/>
      <c r="CO113" s="1367"/>
      <c r="CP113" s="1367"/>
      <c r="CQ113" s="1367"/>
      <c r="CR113" s="1367"/>
      <c r="CS113" s="1367"/>
      <c r="CT113" s="1367"/>
      <c r="CU113" s="1306"/>
      <c r="CV113" s="1306"/>
      <c r="CW113" s="1306"/>
      <c r="CX113" s="1306"/>
      <c r="CY113" s="1306"/>
      <c r="CZ113" s="1368" t="s">
        <v>52</v>
      </c>
      <c r="DA113" s="1368"/>
      <c r="DB113" s="1307">
        <v>10</v>
      </c>
      <c r="DC113" s="1308" t="s">
        <v>53</v>
      </c>
      <c r="DD113" s="1367" t="s">
        <v>140</v>
      </c>
      <c r="DE113" s="1367"/>
      <c r="DF113" s="1367"/>
      <c r="DG113" s="1367"/>
      <c r="DH113" s="1367"/>
      <c r="DI113" s="1367"/>
      <c r="DJ113" s="1367"/>
      <c r="DK113" s="1367"/>
      <c r="DL113" s="1367"/>
      <c r="DM113" s="1367"/>
      <c r="DN113" s="1367"/>
      <c r="DO113" s="1367"/>
      <c r="DP113" s="1367"/>
      <c r="DQ113" s="1305"/>
    </row>
    <row r="114" spans="22:121" ht="22.5" customHeight="1" x14ac:dyDescent="0.3">
      <c r="AB114" s="1233"/>
      <c r="AC114" s="1240"/>
      <c r="AD114" s="1231"/>
      <c r="AE114" s="1234"/>
      <c r="AF114" s="1231"/>
      <c r="AG114" s="1231"/>
      <c r="AH114" s="1231"/>
      <c r="AI114" s="1231"/>
      <c r="AJ114" s="1231"/>
      <c r="AK114" s="1231"/>
      <c r="AL114" s="1231"/>
      <c r="AM114" s="1231"/>
      <c r="AN114" s="1231"/>
      <c r="AO114" s="1231"/>
      <c r="AP114" s="1231"/>
      <c r="AQ114" s="1231"/>
      <c r="AR114" s="1231"/>
      <c r="AS114" s="1231"/>
      <c r="AT114" s="1231"/>
      <c r="AU114" s="1231"/>
      <c r="AV114" s="1231"/>
      <c r="AW114" s="1231"/>
      <c r="AX114" s="1231"/>
      <c r="AY114" s="1231"/>
      <c r="AZ114" s="1231"/>
      <c r="BA114" s="1231"/>
      <c r="BB114" s="1231"/>
      <c r="BC114" s="1231"/>
      <c r="BD114" s="1231"/>
      <c r="BE114" s="1231"/>
      <c r="BF114" s="1231"/>
      <c r="BG114" s="1231"/>
      <c r="BH114" s="1231"/>
      <c r="BI114" s="1231"/>
      <c r="BJ114" s="1231"/>
      <c r="BK114" s="1231"/>
      <c r="BL114" s="1231"/>
      <c r="BM114" s="1231"/>
      <c r="BN114" s="1231"/>
      <c r="BO114" s="1245"/>
      <c r="BP114" s="1260"/>
      <c r="BQ114" s="1260"/>
      <c r="BR114" s="1260"/>
      <c r="BS114" s="1260"/>
      <c r="BT114" s="1260"/>
      <c r="BU114" s="1260"/>
      <c r="BV114" s="1260"/>
      <c r="BW114" s="1260"/>
      <c r="BX114" s="1232"/>
      <c r="BY114" s="1302"/>
      <c r="BZ114" s="1306"/>
      <c r="CA114" s="1306"/>
      <c r="CB114" s="1306"/>
      <c r="CC114" s="1306"/>
      <c r="CD114" s="1306"/>
      <c r="CE114" s="1306"/>
      <c r="CF114" s="1306"/>
      <c r="CG114" s="1306"/>
      <c r="CH114" s="1306"/>
      <c r="CI114" s="1306"/>
      <c r="CJ114" s="1306"/>
      <c r="CK114" s="1306"/>
      <c r="CL114" s="1306"/>
      <c r="CM114" s="1306"/>
      <c r="CN114" s="1306"/>
      <c r="CO114" s="1306"/>
      <c r="CP114" s="1306"/>
      <c r="CQ114" s="1306"/>
      <c r="CR114" s="1306"/>
      <c r="CS114" s="1306"/>
      <c r="CT114" s="1306"/>
      <c r="CU114" s="1306"/>
      <c r="CV114" s="1306"/>
      <c r="CW114" s="1306"/>
      <c r="CX114" s="1306"/>
      <c r="CY114" s="1306"/>
      <c r="CZ114" s="1306"/>
      <c r="DA114" s="1306"/>
      <c r="DB114" s="1306"/>
      <c r="DC114" s="1306"/>
      <c r="DD114" s="1306"/>
      <c r="DE114" s="1306"/>
      <c r="DF114" s="1306"/>
      <c r="DG114" s="1306"/>
      <c r="DH114" s="1306"/>
      <c r="DI114" s="1306"/>
      <c r="DJ114" s="1306"/>
      <c r="DK114" s="1309"/>
      <c r="DL114" s="1309"/>
      <c r="DM114" s="1309"/>
      <c r="DN114" s="1309"/>
      <c r="DO114" s="1309"/>
      <c r="DP114" s="1309"/>
      <c r="DQ114" s="1305"/>
    </row>
    <row r="115" spans="22:121" ht="22.5" customHeight="1" x14ac:dyDescent="0.3">
      <c r="V115" t="str">
        <f>++V83</f>
        <v/>
      </c>
      <c r="AB115" s="1233"/>
      <c r="AC115" s="1240"/>
      <c r="AD115" s="1231"/>
      <c r="AE115" s="1234"/>
      <c r="AF115" s="1231"/>
      <c r="AG115" s="1231"/>
      <c r="AH115" s="1231"/>
      <c r="AI115" s="1231"/>
      <c r="AJ115" s="1231"/>
      <c r="AK115" s="1231"/>
      <c r="AL115" s="1231"/>
      <c r="AM115" s="1231"/>
      <c r="AN115" s="1231"/>
      <c r="AO115" s="1231"/>
      <c r="AP115" s="1231"/>
      <c r="AQ115" s="1231"/>
      <c r="AR115" s="1231"/>
      <c r="AS115" s="1231"/>
      <c r="AT115" s="1231"/>
      <c r="AU115" s="1231"/>
      <c r="AV115" s="1231"/>
      <c r="AW115" s="1231"/>
      <c r="AX115" s="1231"/>
      <c r="AY115" s="1231"/>
      <c r="AZ115" s="1231"/>
      <c r="BA115" s="1231"/>
      <c r="BB115" s="1231"/>
      <c r="BC115" s="1231"/>
      <c r="BD115" s="1231"/>
      <c r="BE115" s="1231"/>
      <c r="BF115" s="1231"/>
      <c r="BG115" s="1231"/>
      <c r="BH115" s="1231"/>
      <c r="BI115" s="1231"/>
      <c r="BJ115" s="1231"/>
      <c r="BK115" s="1231"/>
      <c r="BL115" s="1231"/>
      <c r="BM115" s="1231"/>
      <c r="BN115" s="1231"/>
      <c r="BO115" s="1245"/>
      <c r="BP115" s="1260"/>
      <c r="BQ115" s="1260"/>
      <c r="BR115" s="1260"/>
      <c r="BS115" s="1260"/>
      <c r="BT115" s="1260"/>
      <c r="BU115" s="1260"/>
      <c r="BV115" s="1260"/>
      <c r="BW115" s="1260"/>
      <c r="BX115" s="1232"/>
      <c r="BY115" s="1302"/>
      <c r="BZ115" s="1322" t="s">
        <v>56</v>
      </c>
      <c r="CA115" s="1323">
        <v>2</v>
      </c>
      <c r="CB115" s="1310" t="s">
        <v>47</v>
      </c>
      <c r="CC115" s="1311">
        <v>1</v>
      </c>
      <c r="CD115" s="1311">
        <v>2</v>
      </c>
      <c r="CE115" s="1311">
        <v>3</v>
      </c>
      <c r="CF115" s="1311">
        <v>4</v>
      </c>
      <c r="CG115" s="1311">
        <v>5</v>
      </c>
      <c r="CH115" s="1311">
        <v>6</v>
      </c>
      <c r="CI115" s="1311">
        <v>7</v>
      </c>
      <c r="CJ115" s="1311">
        <v>8</v>
      </c>
      <c r="CK115" s="1311">
        <v>9</v>
      </c>
      <c r="CL115" s="1311">
        <v>10</v>
      </c>
      <c r="CM115" s="1311">
        <v>11</v>
      </c>
      <c r="CN115" s="1311">
        <v>12</v>
      </c>
      <c r="CO115" s="1311">
        <v>13</v>
      </c>
      <c r="CP115" s="1311">
        <v>14</v>
      </c>
      <c r="CQ115" s="1311">
        <v>15</v>
      </c>
      <c r="CR115" s="1311">
        <v>16</v>
      </c>
      <c r="CS115" s="1311">
        <v>17</v>
      </c>
      <c r="CT115" s="1311">
        <v>18</v>
      </c>
      <c r="CU115" s="1311">
        <v>19</v>
      </c>
      <c r="CV115" s="1311">
        <v>20</v>
      </c>
      <c r="CW115" s="1311">
        <v>21</v>
      </c>
      <c r="CX115" s="1311">
        <v>22</v>
      </c>
      <c r="CY115" s="1311">
        <v>23</v>
      </c>
      <c r="CZ115" s="1311">
        <v>24</v>
      </c>
      <c r="DA115" s="1311">
        <v>25</v>
      </c>
      <c r="DB115" s="1311">
        <v>26</v>
      </c>
      <c r="DC115" s="1311">
        <v>27</v>
      </c>
      <c r="DD115" s="1311">
        <v>28</v>
      </c>
      <c r="DE115" s="1311">
        <v>29</v>
      </c>
      <c r="DF115" s="1311">
        <v>30</v>
      </c>
      <c r="DG115" s="1311">
        <v>31</v>
      </c>
      <c r="DH115" s="1311">
        <v>32</v>
      </c>
      <c r="DI115" s="1311">
        <v>33</v>
      </c>
      <c r="DJ115" s="1311">
        <v>34</v>
      </c>
      <c r="DK115" s="1312">
        <v>35</v>
      </c>
      <c r="DL115" s="1312">
        <v>36</v>
      </c>
      <c r="DM115" s="1312">
        <v>37</v>
      </c>
      <c r="DN115" s="1312">
        <v>38</v>
      </c>
      <c r="DO115" s="1312">
        <v>39</v>
      </c>
      <c r="DP115" s="1312">
        <v>40</v>
      </c>
      <c r="DQ115" s="1305"/>
    </row>
    <row r="116" spans="22:121" ht="22.5" customHeight="1" x14ac:dyDescent="0.3">
      <c r="AB116" s="1233"/>
      <c r="AC116" s="1231"/>
      <c r="AD116" s="1231"/>
      <c r="AE116" s="1231"/>
      <c r="AF116" s="1231"/>
      <c r="AG116" s="1231"/>
      <c r="AH116" s="1231"/>
      <c r="AI116" s="1231"/>
      <c r="AJ116" s="1231"/>
      <c r="AK116" s="1231"/>
      <c r="AL116" s="1231"/>
      <c r="AM116" s="1231"/>
      <c r="AN116" s="1231"/>
      <c r="AO116" s="1231"/>
      <c r="AP116" s="1231"/>
      <c r="AQ116" s="1231"/>
      <c r="AR116" s="1231"/>
      <c r="AS116" s="1231"/>
      <c r="AT116" s="1231"/>
      <c r="AU116" s="1231"/>
      <c r="AV116" s="1231"/>
      <c r="AW116" s="1231"/>
      <c r="AX116" s="1231"/>
      <c r="AY116" s="1231"/>
      <c r="AZ116" s="1231"/>
      <c r="BA116" s="1231"/>
      <c r="BB116" s="1231"/>
      <c r="BC116" s="1231"/>
      <c r="BD116" s="1231"/>
      <c r="BE116" s="1231"/>
      <c r="BF116" s="1231"/>
      <c r="BG116" s="1231"/>
      <c r="BH116" s="1231"/>
      <c r="BI116" s="1231"/>
      <c r="BJ116" s="1231"/>
      <c r="BK116" s="1231"/>
      <c r="BL116" s="1231"/>
      <c r="BM116" s="1231"/>
      <c r="BN116" s="1231"/>
      <c r="BO116" s="1245"/>
      <c r="BP116" s="1260"/>
      <c r="BQ116" s="1260"/>
      <c r="BR116" s="1260"/>
      <c r="BS116" s="1260"/>
      <c r="BT116" s="1260"/>
      <c r="BU116" s="1260"/>
      <c r="BV116" s="1260"/>
      <c r="BW116" s="1260"/>
      <c r="BX116" s="1232"/>
      <c r="BY116" s="1302"/>
      <c r="BZ116" s="1313"/>
      <c r="CA116" s="1314"/>
      <c r="CB116" s="1315"/>
      <c r="CC116" s="1316"/>
      <c r="CD116" s="1316"/>
      <c r="CE116" s="1316"/>
      <c r="CF116" s="1316"/>
      <c r="CG116" s="1316"/>
      <c r="CH116" s="1316"/>
      <c r="CI116" s="1316"/>
      <c r="CJ116" s="1316"/>
      <c r="CK116" s="1316"/>
      <c r="CL116" s="1316"/>
      <c r="CM116" s="1316"/>
      <c r="CN116" s="1316"/>
      <c r="CO116" s="1316"/>
      <c r="CP116" s="1316"/>
      <c r="CQ116" s="1316"/>
      <c r="CR116" s="1316"/>
      <c r="CS116" s="1316"/>
      <c r="CT116" s="1316"/>
      <c r="CU116" s="1316"/>
      <c r="CV116" s="1316"/>
      <c r="CW116" s="1316"/>
      <c r="CX116" s="1316"/>
      <c r="CY116" s="1316"/>
      <c r="CZ116" s="1316"/>
      <c r="DA116" s="1316"/>
      <c r="DB116" s="1316"/>
      <c r="DC116" s="1316"/>
      <c r="DD116" s="1316"/>
      <c r="DE116" s="1316"/>
      <c r="DF116" s="1316"/>
      <c r="DG116" s="1316"/>
      <c r="DH116" s="1316"/>
      <c r="DI116" s="1316"/>
      <c r="DJ116" s="1316"/>
      <c r="DK116" s="1317"/>
      <c r="DL116" s="1317"/>
      <c r="DM116" s="1317"/>
      <c r="DN116" s="1317"/>
      <c r="DO116" s="1317"/>
      <c r="DP116" s="1317"/>
      <c r="DQ116" s="1305"/>
    </row>
    <row r="117" spans="22:121" ht="22.5" customHeight="1" x14ac:dyDescent="0.3">
      <c r="AB117" s="1240"/>
      <c r="AC117" s="1231"/>
      <c r="AD117" s="1231"/>
      <c r="AE117" s="1231"/>
      <c r="AF117" s="1231"/>
      <c r="AG117" s="1231"/>
      <c r="AH117" s="1231"/>
      <c r="AI117" s="1231"/>
      <c r="AJ117" s="1231"/>
      <c r="AK117" s="1231"/>
      <c r="AL117" s="1231"/>
      <c r="AM117" s="1231"/>
      <c r="AN117" s="1231"/>
      <c r="AO117" s="1231"/>
      <c r="AP117" s="1231"/>
      <c r="AQ117" s="1231"/>
      <c r="AR117" s="1231"/>
      <c r="AS117" s="1231"/>
      <c r="AT117" s="1231"/>
      <c r="AU117" s="1231"/>
      <c r="AV117" s="1231"/>
      <c r="AW117" s="1231"/>
      <c r="AX117" s="1231"/>
      <c r="AY117" s="1231"/>
      <c r="AZ117" s="1231"/>
      <c r="BA117" s="1231"/>
      <c r="BB117" s="1231"/>
      <c r="BC117" s="1231"/>
      <c r="BD117" s="1231"/>
      <c r="BE117" s="1231"/>
      <c r="BF117" s="1231"/>
      <c r="BG117" s="1231"/>
      <c r="BH117" s="1231"/>
      <c r="BI117" s="1231"/>
      <c r="BJ117" s="1231"/>
      <c r="BK117" s="1231"/>
      <c r="BL117" s="1231"/>
      <c r="BM117" s="1231"/>
      <c r="BN117" s="1231"/>
      <c r="BO117" s="1240"/>
      <c r="BP117" s="1260"/>
      <c r="BQ117" s="1260"/>
      <c r="BR117" s="1260"/>
      <c r="BS117" s="1260"/>
      <c r="BT117" s="1260"/>
      <c r="BU117" s="1260"/>
      <c r="BV117" s="1260"/>
      <c r="BW117" s="1260"/>
      <c r="BX117" s="1232"/>
      <c r="BY117" s="1302"/>
      <c r="BZ117" s="1324" t="s">
        <v>56</v>
      </c>
      <c r="CA117" s="1325">
        <v>10</v>
      </c>
      <c r="CB117" s="1318" t="s">
        <v>47</v>
      </c>
      <c r="CC117" s="1311">
        <v>1</v>
      </c>
      <c r="CD117" s="1311">
        <v>2</v>
      </c>
      <c r="CE117" s="1311">
        <v>3</v>
      </c>
      <c r="CF117" s="1311">
        <v>4</v>
      </c>
      <c r="CG117" s="1311">
        <v>5</v>
      </c>
      <c r="CH117" s="1311">
        <v>6</v>
      </c>
      <c r="CI117" s="1311">
        <v>7</v>
      </c>
      <c r="CJ117" s="1311">
        <v>8</v>
      </c>
      <c r="CK117" s="1311">
        <v>9</v>
      </c>
      <c r="CL117" s="1311">
        <v>10</v>
      </c>
      <c r="CM117" s="1311">
        <v>11</v>
      </c>
      <c r="CN117" s="1311">
        <v>12</v>
      </c>
      <c r="CO117" s="1311">
        <v>13</v>
      </c>
      <c r="CP117" s="1311">
        <v>14</v>
      </c>
      <c r="CQ117" s="1311">
        <v>15</v>
      </c>
      <c r="CR117" s="1311">
        <v>16</v>
      </c>
      <c r="CS117" s="1311">
        <v>17</v>
      </c>
      <c r="CT117" s="1311">
        <v>18</v>
      </c>
      <c r="CU117" s="1311">
        <v>19</v>
      </c>
      <c r="CV117" s="1311">
        <v>20</v>
      </c>
      <c r="CW117" s="1311">
        <v>21</v>
      </c>
      <c r="CX117" s="1311">
        <v>22</v>
      </c>
      <c r="CY117" s="1311">
        <v>23</v>
      </c>
      <c r="CZ117" s="1311">
        <v>24</v>
      </c>
      <c r="DA117" s="1311">
        <v>25</v>
      </c>
      <c r="DB117" s="1311">
        <v>26</v>
      </c>
      <c r="DC117" s="1311">
        <v>27</v>
      </c>
      <c r="DD117" s="1311">
        <v>28</v>
      </c>
      <c r="DE117" s="1311">
        <v>29</v>
      </c>
      <c r="DF117" s="1311">
        <v>30</v>
      </c>
      <c r="DG117" s="1311">
        <v>31</v>
      </c>
      <c r="DH117" s="1311">
        <v>32</v>
      </c>
      <c r="DI117" s="1311">
        <v>33</v>
      </c>
      <c r="DJ117" s="1311">
        <v>34</v>
      </c>
      <c r="DK117" s="1312">
        <v>35</v>
      </c>
      <c r="DL117" s="1312">
        <v>36</v>
      </c>
      <c r="DM117" s="1312">
        <v>37</v>
      </c>
      <c r="DN117" s="1312">
        <v>38</v>
      </c>
      <c r="DO117" s="1312">
        <v>39</v>
      </c>
      <c r="DP117" s="1312">
        <v>40</v>
      </c>
      <c r="DQ117" s="1305"/>
    </row>
    <row r="118" spans="22:121" ht="22.5" customHeight="1" thickBot="1" x14ac:dyDescent="0.35">
      <c r="AB118" s="1240"/>
      <c r="AC118" s="1231"/>
      <c r="AD118" s="1231"/>
      <c r="AE118" s="1231"/>
      <c r="AF118" s="1231"/>
      <c r="AG118" s="1231"/>
      <c r="AH118" s="1231"/>
      <c r="AI118" s="1231"/>
      <c r="AJ118" s="1231"/>
      <c r="AK118" s="1231"/>
      <c r="AL118" s="1231"/>
      <c r="AM118" s="1231"/>
      <c r="AN118" s="1231"/>
      <c r="AO118" s="1231"/>
      <c r="AP118" s="1231"/>
      <c r="AQ118" s="1231"/>
      <c r="AR118" s="1231"/>
      <c r="AS118" s="1231"/>
      <c r="AT118" s="1231"/>
      <c r="AU118" s="1231"/>
      <c r="AV118" s="1231"/>
      <c r="AW118" s="1231"/>
      <c r="AX118" s="1231"/>
      <c r="AY118" s="1231"/>
      <c r="AZ118" s="1231"/>
      <c r="BA118" s="1231"/>
      <c r="BB118" s="1231"/>
      <c r="BC118" s="1231"/>
      <c r="BD118" s="1231"/>
      <c r="BE118" s="1231"/>
      <c r="BF118" s="1231"/>
      <c r="BG118" s="1231"/>
      <c r="BH118" s="1231"/>
      <c r="BI118" s="1231"/>
      <c r="BJ118" s="1231"/>
      <c r="BK118" s="1231"/>
      <c r="BL118" s="1231"/>
      <c r="BM118" s="1231"/>
      <c r="BN118" s="1231"/>
      <c r="BO118" s="1240"/>
      <c r="BP118" s="1260"/>
      <c r="BQ118" s="1260"/>
      <c r="BR118" s="1260"/>
      <c r="BS118" s="1260"/>
      <c r="BT118" s="1260"/>
      <c r="BU118" s="1260"/>
      <c r="BV118" s="1260"/>
      <c r="BW118" s="1260"/>
      <c r="BX118" s="1232"/>
      <c r="BY118" s="1319"/>
      <c r="BZ118" s="1320"/>
      <c r="CA118" s="1320"/>
      <c r="CB118" s="1320"/>
      <c r="CC118" s="1320"/>
      <c r="CD118" s="1320"/>
      <c r="CE118" s="1320"/>
      <c r="CF118" s="1320"/>
      <c r="CG118" s="1320"/>
      <c r="CH118" s="1320"/>
      <c r="CI118" s="1320"/>
      <c r="CJ118" s="1320"/>
      <c r="CK118" s="1320"/>
      <c r="CL118" s="1320"/>
      <c r="CM118" s="1320"/>
      <c r="CN118" s="1320"/>
      <c r="CO118" s="1320"/>
      <c r="CP118" s="1320"/>
      <c r="CQ118" s="1320"/>
      <c r="CR118" s="1320"/>
      <c r="CS118" s="1320"/>
      <c r="CT118" s="1320"/>
      <c r="CU118" s="1320"/>
      <c r="CV118" s="1320"/>
      <c r="CW118" s="1320"/>
      <c r="CX118" s="1320"/>
      <c r="CY118" s="1320"/>
      <c r="CZ118" s="1320"/>
      <c r="DA118" s="1320"/>
      <c r="DB118" s="1320"/>
      <c r="DC118" s="1320"/>
      <c r="DD118" s="1320"/>
      <c r="DE118" s="1320"/>
      <c r="DF118" s="1320"/>
      <c r="DG118" s="1320"/>
      <c r="DH118" s="1320"/>
      <c r="DI118" s="1320"/>
      <c r="DJ118" s="1320"/>
      <c r="DK118" s="1320"/>
      <c r="DL118" s="1320"/>
      <c r="DM118" s="1320"/>
      <c r="DN118" s="1320"/>
      <c r="DO118" s="1320"/>
      <c r="DP118" s="1320"/>
      <c r="DQ118" s="1321"/>
    </row>
    <row r="119" spans="22:121" ht="22.5" customHeight="1" thickTop="1" x14ac:dyDescent="0.3">
      <c r="AB119" s="1240"/>
      <c r="AC119" s="1231"/>
      <c r="AD119" s="1231"/>
      <c r="AE119" s="1231"/>
      <c r="AF119" s="1231"/>
      <c r="AG119" s="1231"/>
      <c r="AH119" s="1231"/>
      <c r="AI119" s="1231"/>
      <c r="AJ119" s="1231"/>
      <c r="AK119" s="1231"/>
      <c r="AL119" s="1231"/>
      <c r="AM119" s="1231"/>
      <c r="AN119" s="1231"/>
      <c r="AO119" s="1231"/>
      <c r="AP119" s="1231"/>
      <c r="AQ119" s="1231"/>
      <c r="AR119" s="1231"/>
      <c r="AS119" s="1231"/>
      <c r="AT119" s="1231"/>
      <c r="AU119" s="1231"/>
      <c r="AV119" s="1231"/>
      <c r="AW119" s="1231"/>
      <c r="AX119" s="1231"/>
      <c r="AY119" s="1231"/>
      <c r="AZ119" s="1231"/>
      <c r="BA119" s="1231"/>
      <c r="BB119" s="1231"/>
      <c r="BC119" s="1231"/>
      <c r="BD119" s="1231"/>
      <c r="BE119" s="1231"/>
      <c r="BF119" s="1231"/>
      <c r="BG119" s="1231"/>
      <c r="BH119" s="1231"/>
      <c r="BI119" s="1231"/>
      <c r="BJ119" s="1231"/>
      <c r="BK119" s="1231"/>
      <c r="BL119" s="1231"/>
      <c r="BM119" s="1231"/>
      <c r="BN119" s="1231"/>
      <c r="BO119" s="1240"/>
      <c r="BP119" s="1260"/>
      <c r="BQ119" s="1260"/>
      <c r="BR119" s="1260"/>
      <c r="BS119" s="1260"/>
      <c r="BT119" s="1260"/>
      <c r="BU119" s="1260"/>
      <c r="BV119" s="1260"/>
      <c r="BW119" s="1260"/>
      <c r="BX119" s="1231"/>
      <c r="BY119" s="784">
        <v>0.45486111111111077</v>
      </c>
      <c r="BZ119" s="785"/>
      <c r="CA119" s="785"/>
      <c r="CB119" s="1299"/>
      <c r="CC119" s="1299"/>
      <c r="CD119" s="1299"/>
      <c r="CE119" s="1369" t="s">
        <v>46</v>
      </c>
      <c r="CF119" s="1369"/>
      <c r="CG119" s="1369"/>
      <c r="CH119" s="1369"/>
      <c r="CI119" s="1369"/>
      <c r="CJ119" s="1300" t="s">
        <v>66</v>
      </c>
      <c r="CK119" s="1299"/>
      <c r="CL119" s="1299"/>
      <c r="CM119" s="1299"/>
      <c r="CN119" s="1299"/>
      <c r="CO119" s="1299"/>
      <c r="CP119" s="1299"/>
      <c r="CQ119" s="1299"/>
      <c r="CR119" s="1299"/>
      <c r="CS119" s="1299"/>
      <c r="CT119" s="1299"/>
      <c r="CU119" s="1299"/>
      <c r="CV119" s="1299"/>
      <c r="CW119" s="1299"/>
      <c r="CX119" s="1299"/>
      <c r="CY119" s="1299"/>
      <c r="CZ119" s="1299"/>
      <c r="DA119" s="1299"/>
      <c r="DB119" s="1299"/>
      <c r="DC119" s="1299"/>
      <c r="DD119" s="1299"/>
      <c r="DE119" s="1299"/>
      <c r="DF119" s="1299"/>
      <c r="DG119" s="1299"/>
      <c r="DH119" s="1299"/>
      <c r="DI119" s="1299"/>
      <c r="DJ119" s="1299"/>
      <c r="DK119" s="1299"/>
      <c r="DL119" s="1299"/>
      <c r="DM119" s="1299"/>
      <c r="DN119" s="1299"/>
      <c r="DO119" s="1299"/>
      <c r="DP119" s="1299"/>
      <c r="DQ119" s="1301"/>
    </row>
    <row r="120" spans="22:121" ht="22.5" customHeight="1" x14ac:dyDescent="0.3">
      <c r="AB120" s="1231"/>
      <c r="AC120" s="1231"/>
      <c r="AD120" s="1231"/>
      <c r="AE120" s="1231"/>
      <c r="AF120" s="1231"/>
      <c r="AG120" s="1231"/>
      <c r="AH120" s="1231"/>
      <c r="AI120" s="1231"/>
      <c r="AJ120" s="1231"/>
      <c r="AK120" s="1231"/>
      <c r="AL120" s="1231"/>
      <c r="AM120" s="1231"/>
      <c r="AN120" s="1231"/>
      <c r="AO120" s="1231"/>
      <c r="AP120" s="1231"/>
      <c r="AQ120" s="1231"/>
      <c r="AR120" s="1231"/>
      <c r="AS120" s="1231"/>
      <c r="AT120" s="1231"/>
      <c r="AU120" s="1231"/>
      <c r="AV120" s="1231"/>
      <c r="AW120" s="1231"/>
      <c r="AX120" s="1231"/>
      <c r="AY120" s="1231"/>
      <c r="AZ120" s="1231"/>
      <c r="BA120" s="1231"/>
      <c r="BB120" s="1231"/>
      <c r="BC120" s="1231"/>
      <c r="BD120" s="1231"/>
      <c r="BE120" s="1231"/>
      <c r="BF120" s="1231"/>
      <c r="BG120" s="1231"/>
      <c r="BH120" s="1231"/>
      <c r="BI120" s="1231"/>
      <c r="BJ120" s="1231"/>
      <c r="BK120" s="1231"/>
      <c r="BL120" s="1231"/>
      <c r="BM120" s="1231"/>
      <c r="BN120" s="1231"/>
      <c r="BO120" s="1231"/>
      <c r="BP120" s="1260" t="s">
        <v>173</v>
      </c>
      <c r="BQ120" s="1260">
        <v>0.45486111111111077</v>
      </c>
      <c r="BR120" s="1260">
        <v>53</v>
      </c>
      <c r="BS120" s="1260" t="s">
        <v>45</v>
      </c>
      <c r="BT120" s="1260" t="s">
        <v>46</v>
      </c>
      <c r="BU120" s="1260">
        <v>3</v>
      </c>
      <c r="BV120" s="1260" t="s">
        <v>47</v>
      </c>
      <c r="BW120" s="1260">
        <v>19</v>
      </c>
      <c r="BX120" s="1231"/>
      <c r="BY120" s="1302"/>
      <c r="BZ120" s="1366" t="s">
        <v>173</v>
      </c>
      <c r="CA120" s="1366"/>
      <c r="CB120" s="1366"/>
      <c r="CC120" s="1366"/>
      <c r="CD120" s="1303"/>
      <c r="CE120" s="1303"/>
      <c r="CF120" s="1303"/>
      <c r="CG120" s="1303"/>
      <c r="CH120" s="1303"/>
      <c r="CI120" s="1303"/>
      <c r="CJ120" s="1303"/>
      <c r="CK120" s="1303"/>
      <c r="CL120" s="1303"/>
      <c r="CM120" s="1303"/>
      <c r="CN120" s="1303"/>
      <c r="CO120" s="1303"/>
      <c r="CP120" s="1303"/>
      <c r="CQ120" s="1303"/>
      <c r="CR120" s="1303"/>
      <c r="CS120" s="1370">
        <v>53</v>
      </c>
      <c r="CT120" s="1370"/>
      <c r="CU120" s="1365" t="s">
        <v>48</v>
      </c>
      <c r="CV120" s="1365"/>
      <c r="CW120" s="1365"/>
      <c r="CX120" s="1303"/>
      <c r="CY120" s="1303"/>
      <c r="CZ120" s="1303"/>
      <c r="DA120" s="1303"/>
      <c r="DB120" s="1303"/>
      <c r="DC120" s="1303"/>
      <c r="DD120" s="1303"/>
      <c r="DE120" s="1303"/>
      <c r="DF120" s="1303"/>
      <c r="DG120" s="1303"/>
      <c r="DH120" s="1303"/>
      <c r="DI120" s="1303"/>
      <c r="DJ120" s="1303"/>
      <c r="DK120" s="1304"/>
      <c r="DL120" s="1372" t="s">
        <v>49</v>
      </c>
      <c r="DM120" s="1372"/>
      <c r="DN120" s="1372"/>
      <c r="DO120" s="1373">
        <v>1</v>
      </c>
      <c r="DP120" s="1373"/>
      <c r="DQ120" s="1305"/>
    </row>
    <row r="121" spans="22:121" ht="22.5" customHeight="1" x14ac:dyDescent="0.3">
      <c r="AB121" s="1231"/>
      <c r="AC121" s="1231"/>
      <c r="AD121" s="1231"/>
      <c r="AE121" s="1231"/>
      <c r="AF121" s="1231"/>
      <c r="AG121" s="1231"/>
      <c r="AH121" s="1231"/>
      <c r="AI121" s="1231"/>
      <c r="AJ121" s="1231"/>
      <c r="AK121" s="1231"/>
      <c r="AL121" s="1231"/>
      <c r="AM121" s="1231"/>
      <c r="AN121" s="1231"/>
      <c r="AO121" s="1231"/>
      <c r="AP121" s="1231"/>
      <c r="AQ121" s="1231"/>
      <c r="AR121" s="1231"/>
      <c r="AS121" s="1231"/>
      <c r="AT121" s="1231"/>
      <c r="AU121" s="1231"/>
      <c r="AV121" s="1231"/>
      <c r="AW121" s="1231"/>
      <c r="AX121" s="1231"/>
      <c r="AY121" s="1231"/>
      <c r="AZ121" s="1231"/>
      <c r="BA121" s="1231"/>
      <c r="BB121" s="1231"/>
      <c r="BC121" s="1231"/>
      <c r="BD121" s="1231"/>
      <c r="BE121" s="1231"/>
      <c r="BF121" s="1231"/>
      <c r="BG121" s="1231"/>
      <c r="BH121" s="1231"/>
      <c r="BI121" s="1231"/>
      <c r="BJ121" s="1231"/>
      <c r="BK121" s="1231"/>
      <c r="BL121" s="1231"/>
      <c r="BM121" s="1231"/>
      <c r="BN121" s="1231"/>
      <c r="BO121" s="1231"/>
      <c r="BP121" s="1260">
        <v>0</v>
      </c>
      <c r="BQ121" s="1260">
        <v>0</v>
      </c>
      <c r="BR121" s="1260" t="s">
        <v>50</v>
      </c>
      <c r="BS121" s="1260">
        <v>1</v>
      </c>
      <c r="BT121" s="1260" t="s">
        <v>66</v>
      </c>
      <c r="BU121" s="1260" t="s">
        <v>134</v>
      </c>
      <c r="BV121" s="1260">
        <v>0</v>
      </c>
      <c r="BW121" s="1260" t="s">
        <v>144</v>
      </c>
      <c r="BX121" s="1231"/>
      <c r="BY121" s="1302"/>
      <c r="BZ121" s="1366"/>
      <c r="CA121" s="1366"/>
      <c r="CB121" s="1366"/>
      <c r="CC121" s="1366"/>
      <c r="CD121" s="1303"/>
      <c r="CE121" s="1303"/>
      <c r="CF121" s="1303"/>
      <c r="CG121" s="1303"/>
      <c r="CH121" s="1303"/>
      <c r="CI121" s="1303"/>
      <c r="CJ121" s="1303"/>
      <c r="CK121" s="1303"/>
      <c r="CL121" s="1303"/>
      <c r="CM121" s="1303"/>
      <c r="CN121" s="1303"/>
      <c r="CO121" s="1303"/>
      <c r="CP121" s="1303"/>
      <c r="CQ121" s="1303"/>
      <c r="CR121" s="1303"/>
      <c r="CS121" s="1370"/>
      <c r="CT121" s="1370"/>
      <c r="CU121" s="1365"/>
      <c r="CV121" s="1365"/>
      <c r="CW121" s="1365"/>
      <c r="CX121" s="1303"/>
      <c r="CY121" s="1303"/>
      <c r="CZ121" s="1303"/>
      <c r="DA121" s="1303"/>
      <c r="DB121" s="1303"/>
      <c r="DC121" s="1303"/>
      <c r="DD121" s="1303"/>
      <c r="DE121" s="1303"/>
      <c r="DF121" s="1303"/>
      <c r="DG121" s="1303"/>
      <c r="DH121" s="1303"/>
      <c r="DI121" s="1303"/>
      <c r="DJ121" s="1303"/>
      <c r="DK121" s="1304"/>
      <c r="DL121" s="1372"/>
      <c r="DM121" s="1372"/>
      <c r="DN121" s="1372"/>
      <c r="DO121" s="1373"/>
      <c r="DP121" s="1373"/>
      <c r="DQ121" s="1305"/>
    </row>
    <row r="122" spans="22:121" ht="22.5" customHeight="1" x14ac:dyDescent="0.3">
      <c r="AB122" s="1231"/>
      <c r="AC122" s="1231"/>
      <c r="AD122" s="1231"/>
      <c r="AE122" s="1231"/>
      <c r="AF122" s="1231"/>
      <c r="AG122" s="1231"/>
      <c r="AH122" s="1231"/>
      <c r="AI122" s="1231"/>
      <c r="AJ122" s="1231"/>
      <c r="AK122" s="1231"/>
      <c r="AL122" s="1231"/>
      <c r="AM122" s="1231"/>
      <c r="AN122" s="1231"/>
      <c r="AO122" s="1231"/>
      <c r="AP122" s="1231"/>
      <c r="AQ122" s="1231"/>
      <c r="AR122" s="1231"/>
      <c r="AS122" s="1231"/>
      <c r="AT122" s="1231"/>
      <c r="AU122" s="1231"/>
      <c r="AV122" s="1231"/>
      <c r="AW122" s="1231"/>
      <c r="AX122" s="1231"/>
      <c r="AY122" s="1231"/>
      <c r="AZ122" s="1231"/>
      <c r="BA122" s="1231"/>
      <c r="BB122" s="1231"/>
      <c r="BC122" s="1231"/>
      <c r="BD122" s="1231"/>
      <c r="BE122" s="1231"/>
      <c r="BF122" s="1231"/>
      <c r="BG122" s="1231"/>
      <c r="BH122" s="1231"/>
      <c r="BI122" s="1231"/>
      <c r="BJ122" s="1231"/>
      <c r="BK122" s="1231"/>
      <c r="BL122" s="1231"/>
      <c r="BM122" s="1231"/>
      <c r="BN122" s="1231"/>
      <c r="BO122" s="1231"/>
      <c r="BP122" s="1260"/>
      <c r="BQ122" s="1260"/>
      <c r="BR122" s="1260"/>
      <c r="BS122" s="1260"/>
      <c r="BT122" s="1260"/>
      <c r="BU122" s="1260"/>
      <c r="BV122" s="1260"/>
      <c r="BW122" s="1260"/>
      <c r="BX122" s="1231"/>
      <c r="BY122" s="1302"/>
      <c r="BZ122" s="1306"/>
      <c r="CA122" s="1306"/>
      <c r="CB122" s="1306"/>
      <c r="CC122" s="1306"/>
      <c r="CD122" s="1368" t="s">
        <v>52</v>
      </c>
      <c r="CE122" s="1368"/>
      <c r="CF122" s="1307">
        <v>3</v>
      </c>
      <c r="CG122" s="1308" t="s">
        <v>53</v>
      </c>
      <c r="CH122" s="1367" t="s">
        <v>134</v>
      </c>
      <c r="CI122" s="1367"/>
      <c r="CJ122" s="1367"/>
      <c r="CK122" s="1367"/>
      <c r="CL122" s="1367"/>
      <c r="CM122" s="1367"/>
      <c r="CN122" s="1367"/>
      <c r="CO122" s="1367"/>
      <c r="CP122" s="1367"/>
      <c r="CQ122" s="1367"/>
      <c r="CR122" s="1367"/>
      <c r="CS122" s="1367"/>
      <c r="CT122" s="1367"/>
      <c r="CU122" s="1306"/>
      <c r="CV122" s="1306"/>
      <c r="CW122" s="1306"/>
      <c r="CX122" s="1306"/>
      <c r="CY122" s="1306"/>
      <c r="CZ122" s="1368" t="s">
        <v>52</v>
      </c>
      <c r="DA122" s="1368"/>
      <c r="DB122" s="1307">
        <v>19</v>
      </c>
      <c r="DC122" s="1308" t="s">
        <v>53</v>
      </c>
      <c r="DD122" s="1367" t="s">
        <v>144</v>
      </c>
      <c r="DE122" s="1367"/>
      <c r="DF122" s="1367"/>
      <c r="DG122" s="1367"/>
      <c r="DH122" s="1367"/>
      <c r="DI122" s="1367"/>
      <c r="DJ122" s="1367"/>
      <c r="DK122" s="1367"/>
      <c r="DL122" s="1367"/>
      <c r="DM122" s="1367"/>
      <c r="DN122" s="1367"/>
      <c r="DO122" s="1367"/>
      <c r="DP122" s="1367"/>
      <c r="DQ122" s="1305"/>
    </row>
    <row r="123" spans="22:121" ht="22.5" customHeight="1" x14ac:dyDescent="0.3">
      <c r="AB123" s="1231"/>
      <c r="AC123" s="1231"/>
      <c r="AD123" s="1231"/>
      <c r="AE123" s="1231"/>
      <c r="AF123" s="1231"/>
      <c r="AG123" s="1231"/>
      <c r="AH123" s="1231"/>
      <c r="AI123" s="1231"/>
      <c r="AJ123" s="1231"/>
      <c r="AK123" s="1231"/>
      <c r="AL123" s="1231"/>
      <c r="AM123" s="1231"/>
      <c r="AN123" s="1231"/>
      <c r="AO123" s="1231"/>
      <c r="AP123" s="1231"/>
      <c r="AQ123" s="1231"/>
      <c r="AR123" s="1231"/>
      <c r="AS123" s="1231"/>
      <c r="AT123" s="1231"/>
      <c r="AU123" s="1231"/>
      <c r="AV123" s="1231"/>
      <c r="AW123" s="1231"/>
      <c r="AX123" s="1231"/>
      <c r="AY123" s="1231"/>
      <c r="AZ123" s="1231"/>
      <c r="BA123" s="1231"/>
      <c r="BB123" s="1231"/>
      <c r="BC123" s="1231"/>
      <c r="BD123" s="1231"/>
      <c r="BE123" s="1231"/>
      <c r="BF123" s="1231"/>
      <c r="BG123" s="1231"/>
      <c r="BH123" s="1231"/>
      <c r="BI123" s="1231"/>
      <c r="BJ123" s="1231"/>
      <c r="BK123" s="1231"/>
      <c r="BL123" s="1231"/>
      <c r="BM123" s="1231"/>
      <c r="BN123" s="1231"/>
      <c r="BO123" s="1231"/>
      <c r="BP123" s="1260"/>
      <c r="BQ123" s="1260"/>
      <c r="BR123" s="1260"/>
      <c r="BS123" s="1260"/>
      <c r="BT123" s="1260"/>
      <c r="BU123" s="1260"/>
      <c r="BV123" s="1260"/>
      <c r="BW123" s="1260"/>
      <c r="BX123" s="1231"/>
      <c r="BY123" s="1302"/>
      <c r="BZ123" s="1306"/>
      <c r="CA123" s="1306"/>
      <c r="CB123" s="1306"/>
      <c r="CC123" s="1306"/>
      <c r="CD123" s="1306"/>
      <c r="CE123" s="1306"/>
      <c r="CF123" s="1306"/>
      <c r="CG123" s="1306"/>
      <c r="CH123" s="1306"/>
      <c r="CI123" s="1306"/>
      <c r="CJ123" s="1306"/>
      <c r="CK123" s="1306"/>
      <c r="CL123" s="1306"/>
      <c r="CM123" s="1306"/>
      <c r="CN123" s="1306"/>
      <c r="CO123" s="1306"/>
      <c r="CP123" s="1306"/>
      <c r="CQ123" s="1306"/>
      <c r="CR123" s="1306"/>
      <c r="CS123" s="1306"/>
      <c r="CT123" s="1306"/>
      <c r="CU123" s="1306"/>
      <c r="CV123" s="1306"/>
      <c r="CW123" s="1306"/>
      <c r="CX123" s="1306"/>
      <c r="CY123" s="1306"/>
      <c r="CZ123" s="1306"/>
      <c r="DA123" s="1306"/>
      <c r="DB123" s="1306"/>
      <c r="DC123" s="1306"/>
      <c r="DD123" s="1306"/>
      <c r="DE123" s="1306"/>
      <c r="DF123" s="1306"/>
      <c r="DG123" s="1306"/>
      <c r="DH123" s="1306"/>
      <c r="DI123" s="1306"/>
      <c r="DJ123" s="1306"/>
      <c r="DK123" s="1309"/>
      <c r="DL123" s="1309"/>
      <c r="DM123" s="1309"/>
      <c r="DN123" s="1309"/>
      <c r="DO123" s="1309"/>
      <c r="DP123" s="1309"/>
      <c r="DQ123" s="1305"/>
    </row>
    <row r="124" spans="22:121" ht="22.5" customHeight="1" x14ac:dyDescent="0.3">
      <c r="AB124" s="1231"/>
      <c r="AC124" s="1231"/>
      <c r="AD124" s="1231"/>
      <c r="AE124" s="1231"/>
      <c r="AF124" s="1231"/>
      <c r="AG124" s="1231"/>
      <c r="AH124" s="1231"/>
      <c r="AI124" s="1231"/>
      <c r="AJ124" s="1231"/>
      <c r="AK124" s="1231"/>
      <c r="AL124" s="1231"/>
      <c r="AM124" s="1231"/>
      <c r="AN124" s="1231"/>
      <c r="AO124" s="1231"/>
      <c r="AP124" s="1231"/>
      <c r="AQ124" s="1231"/>
      <c r="AR124" s="1231"/>
      <c r="AS124" s="1231"/>
      <c r="AT124" s="1231"/>
      <c r="AU124" s="1231"/>
      <c r="AV124" s="1231"/>
      <c r="AW124" s="1231"/>
      <c r="AX124" s="1231"/>
      <c r="AY124" s="1231"/>
      <c r="AZ124" s="1231"/>
      <c r="BA124" s="1231"/>
      <c r="BB124" s="1231"/>
      <c r="BC124" s="1231"/>
      <c r="BD124" s="1231"/>
      <c r="BE124" s="1231"/>
      <c r="BF124" s="1231"/>
      <c r="BG124" s="1231"/>
      <c r="BH124" s="1231"/>
      <c r="BI124" s="1231"/>
      <c r="BJ124" s="1231"/>
      <c r="BK124" s="1231"/>
      <c r="BL124" s="1231"/>
      <c r="BM124" s="1231"/>
      <c r="BN124" s="1231"/>
      <c r="BO124" s="1231"/>
      <c r="BP124" s="1260"/>
      <c r="BQ124" s="1260"/>
      <c r="BR124" s="1260"/>
      <c r="BS124" s="1260"/>
      <c r="BT124" s="1260"/>
      <c r="BU124" s="1260"/>
      <c r="BV124" s="1260"/>
      <c r="BW124" s="1260"/>
      <c r="BX124" s="1231"/>
      <c r="BY124" s="1302"/>
      <c r="BZ124" s="1322" t="s">
        <v>56</v>
      </c>
      <c r="CA124" s="1323">
        <v>3</v>
      </c>
      <c r="CB124" s="1310" t="s">
        <v>47</v>
      </c>
      <c r="CC124" s="1311">
        <v>1</v>
      </c>
      <c r="CD124" s="1311">
        <v>2</v>
      </c>
      <c r="CE124" s="1311">
        <v>3</v>
      </c>
      <c r="CF124" s="1311">
        <v>4</v>
      </c>
      <c r="CG124" s="1311">
        <v>5</v>
      </c>
      <c r="CH124" s="1311">
        <v>6</v>
      </c>
      <c r="CI124" s="1311">
        <v>7</v>
      </c>
      <c r="CJ124" s="1311">
        <v>8</v>
      </c>
      <c r="CK124" s="1311">
        <v>9</v>
      </c>
      <c r="CL124" s="1311">
        <v>10</v>
      </c>
      <c r="CM124" s="1311">
        <v>11</v>
      </c>
      <c r="CN124" s="1311">
        <v>12</v>
      </c>
      <c r="CO124" s="1311">
        <v>13</v>
      </c>
      <c r="CP124" s="1311">
        <v>14</v>
      </c>
      <c r="CQ124" s="1311">
        <v>15</v>
      </c>
      <c r="CR124" s="1311">
        <v>16</v>
      </c>
      <c r="CS124" s="1311">
        <v>17</v>
      </c>
      <c r="CT124" s="1311">
        <v>18</v>
      </c>
      <c r="CU124" s="1311">
        <v>19</v>
      </c>
      <c r="CV124" s="1311">
        <v>20</v>
      </c>
      <c r="CW124" s="1311">
        <v>21</v>
      </c>
      <c r="CX124" s="1311">
        <v>22</v>
      </c>
      <c r="CY124" s="1311">
        <v>23</v>
      </c>
      <c r="CZ124" s="1311">
        <v>24</v>
      </c>
      <c r="DA124" s="1311">
        <v>25</v>
      </c>
      <c r="DB124" s="1311">
        <v>26</v>
      </c>
      <c r="DC124" s="1311">
        <v>27</v>
      </c>
      <c r="DD124" s="1311">
        <v>28</v>
      </c>
      <c r="DE124" s="1311">
        <v>29</v>
      </c>
      <c r="DF124" s="1311">
        <v>30</v>
      </c>
      <c r="DG124" s="1311">
        <v>31</v>
      </c>
      <c r="DH124" s="1311">
        <v>32</v>
      </c>
      <c r="DI124" s="1311">
        <v>33</v>
      </c>
      <c r="DJ124" s="1311">
        <v>34</v>
      </c>
      <c r="DK124" s="1312">
        <v>35</v>
      </c>
      <c r="DL124" s="1312">
        <v>36</v>
      </c>
      <c r="DM124" s="1312">
        <v>37</v>
      </c>
      <c r="DN124" s="1312">
        <v>38</v>
      </c>
      <c r="DO124" s="1312">
        <v>39</v>
      </c>
      <c r="DP124" s="1312">
        <v>40</v>
      </c>
      <c r="DQ124" s="1305"/>
    </row>
    <row r="125" spans="22:121" ht="22.5" customHeight="1" x14ac:dyDescent="0.3">
      <c r="AB125" s="1231"/>
      <c r="AC125" s="1231"/>
      <c r="AD125" s="1231"/>
      <c r="AE125" s="1231"/>
      <c r="AF125" s="1231"/>
      <c r="AG125" s="1231"/>
      <c r="AH125" s="1231"/>
      <c r="AI125" s="1231"/>
      <c r="AJ125" s="1231"/>
      <c r="AK125" s="1231"/>
      <c r="AL125" s="1231"/>
      <c r="AM125" s="1231"/>
      <c r="AN125" s="1231"/>
      <c r="AO125" s="1231"/>
      <c r="AP125" s="1231"/>
      <c r="AQ125" s="1231"/>
      <c r="AR125" s="1231"/>
      <c r="AS125" s="1231"/>
      <c r="AT125" s="1231"/>
      <c r="AU125" s="1231"/>
      <c r="AV125" s="1231"/>
      <c r="AW125" s="1231"/>
      <c r="AX125" s="1231"/>
      <c r="AY125" s="1231"/>
      <c r="AZ125" s="1231"/>
      <c r="BA125" s="1231"/>
      <c r="BB125" s="1231"/>
      <c r="BC125" s="1231"/>
      <c r="BD125" s="1231"/>
      <c r="BE125" s="1231"/>
      <c r="BF125" s="1231"/>
      <c r="BG125" s="1231"/>
      <c r="BH125" s="1231"/>
      <c r="BI125" s="1231"/>
      <c r="BJ125" s="1231"/>
      <c r="BK125" s="1231"/>
      <c r="BL125" s="1231"/>
      <c r="BM125" s="1231"/>
      <c r="BN125" s="1231"/>
      <c r="BO125" s="1231"/>
      <c r="BP125" s="1260"/>
      <c r="BQ125" s="1260"/>
      <c r="BR125" s="1260"/>
      <c r="BS125" s="1260"/>
      <c r="BT125" s="1260"/>
      <c r="BU125" s="1260"/>
      <c r="BV125" s="1260"/>
      <c r="BW125" s="1260"/>
      <c r="BX125" s="1231"/>
      <c r="BY125" s="1302"/>
      <c r="BZ125" s="1313"/>
      <c r="CA125" s="1314"/>
      <c r="CB125" s="1315"/>
      <c r="CC125" s="1316"/>
      <c r="CD125" s="1316"/>
      <c r="CE125" s="1316"/>
      <c r="CF125" s="1316"/>
      <c r="CG125" s="1316"/>
      <c r="CH125" s="1316"/>
      <c r="CI125" s="1316"/>
      <c r="CJ125" s="1316"/>
      <c r="CK125" s="1316"/>
      <c r="CL125" s="1316"/>
      <c r="CM125" s="1316"/>
      <c r="CN125" s="1316"/>
      <c r="CO125" s="1316"/>
      <c r="CP125" s="1316"/>
      <c r="CQ125" s="1316"/>
      <c r="CR125" s="1316"/>
      <c r="CS125" s="1316"/>
      <c r="CT125" s="1316"/>
      <c r="CU125" s="1316"/>
      <c r="CV125" s="1316"/>
      <c r="CW125" s="1316"/>
      <c r="CX125" s="1316"/>
      <c r="CY125" s="1316"/>
      <c r="CZ125" s="1316"/>
      <c r="DA125" s="1316"/>
      <c r="DB125" s="1316"/>
      <c r="DC125" s="1316"/>
      <c r="DD125" s="1316"/>
      <c r="DE125" s="1316"/>
      <c r="DF125" s="1316"/>
      <c r="DG125" s="1316"/>
      <c r="DH125" s="1316"/>
      <c r="DI125" s="1316"/>
      <c r="DJ125" s="1316"/>
      <c r="DK125" s="1317"/>
      <c r="DL125" s="1317"/>
      <c r="DM125" s="1317"/>
      <c r="DN125" s="1317"/>
      <c r="DO125" s="1317"/>
      <c r="DP125" s="1317"/>
      <c r="DQ125" s="1305"/>
    </row>
    <row r="126" spans="22:121" ht="22.5" customHeight="1" x14ac:dyDescent="0.3">
      <c r="AB126" s="1231"/>
      <c r="AC126" s="1231"/>
      <c r="AD126" s="1231"/>
      <c r="AE126" s="1231"/>
      <c r="AF126" s="1231"/>
      <c r="AG126" s="1231"/>
      <c r="AH126" s="1231"/>
      <c r="AI126" s="1231"/>
      <c r="AJ126" s="1231"/>
      <c r="AK126" s="1231"/>
      <c r="AL126" s="1231"/>
      <c r="AM126" s="1231"/>
      <c r="AN126" s="1231"/>
      <c r="AO126" s="1231"/>
      <c r="AP126" s="1231"/>
      <c r="AQ126" s="1231"/>
      <c r="AR126" s="1231"/>
      <c r="AS126" s="1231"/>
      <c r="AT126" s="1231"/>
      <c r="AU126" s="1231"/>
      <c r="AV126" s="1231"/>
      <c r="AW126" s="1231"/>
      <c r="AX126" s="1231"/>
      <c r="AY126" s="1231"/>
      <c r="AZ126" s="1231"/>
      <c r="BA126" s="1231"/>
      <c r="BB126" s="1231"/>
      <c r="BC126" s="1231"/>
      <c r="BD126" s="1231"/>
      <c r="BE126" s="1231"/>
      <c r="BF126" s="1231"/>
      <c r="BG126" s="1231"/>
      <c r="BH126" s="1231"/>
      <c r="BI126" s="1231"/>
      <c r="BJ126" s="1231"/>
      <c r="BK126" s="1231"/>
      <c r="BL126" s="1231"/>
      <c r="BM126" s="1231"/>
      <c r="BN126" s="1231"/>
      <c r="BO126" s="1231"/>
      <c r="BP126" s="1260"/>
      <c r="BQ126" s="1260"/>
      <c r="BR126" s="1260"/>
      <c r="BS126" s="1260"/>
      <c r="BT126" s="1260"/>
      <c r="BU126" s="1260"/>
      <c r="BV126" s="1260"/>
      <c r="BW126" s="1260"/>
      <c r="BX126" s="1231"/>
      <c r="BY126" s="1302"/>
      <c r="BZ126" s="1324" t="s">
        <v>56</v>
      </c>
      <c r="CA126" s="1325">
        <v>19</v>
      </c>
      <c r="CB126" s="1318" t="s">
        <v>47</v>
      </c>
      <c r="CC126" s="1311">
        <v>1</v>
      </c>
      <c r="CD126" s="1311">
        <v>2</v>
      </c>
      <c r="CE126" s="1311">
        <v>3</v>
      </c>
      <c r="CF126" s="1311">
        <v>4</v>
      </c>
      <c r="CG126" s="1311">
        <v>5</v>
      </c>
      <c r="CH126" s="1311">
        <v>6</v>
      </c>
      <c r="CI126" s="1311">
        <v>7</v>
      </c>
      <c r="CJ126" s="1311">
        <v>8</v>
      </c>
      <c r="CK126" s="1311">
        <v>9</v>
      </c>
      <c r="CL126" s="1311">
        <v>10</v>
      </c>
      <c r="CM126" s="1311">
        <v>11</v>
      </c>
      <c r="CN126" s="1311">
        <v>12</v>
      </c>
      <c r="CO126" s="1311">
        <v>13</v>
      </c>
      <c r="CP126" s="1311">
        <v>14</v>
      </c>
      <c r="CQ126" s="1311">
        <v>15</v>
      </c>
      <c r="CR126" s="1311">
        <v>16</v>
      </c>
      <c r="CS126" s="1311">
        <v>17</v>
      </c>
      <c r="CT126" s="1311">
        <v>18</v>
      </c>
      <c r="CU126" s="1311">
        <v>19</v>
      </c>
      <c r="CV126" s="1311">
        <v>20</v>
      </c>
      <c r="CW126" s="1311">
        <v>21</v>
      </c>
      <c r="CX126" s="1311">
        <v>22</v>
      </c>
      <c r="CY126" s="1311">
        <v>23</v>
      </c>
      <c r="CZ126" s="1311">
        <v>24</v>
      </c>
      <c r="DA126" s="1311">
        <v>25</v>
      </c>
      <c r="DB126" s="1311">
        <v>26</v>
      </c>
      <c r="DC126" s="1311">
        <v>27</v>
      </c>
      <c r="DD126" s="1311">
        <v>28</v>
      </c>
      <c r="DE126" s="1311">
        <v>29</v>
      </c>
      <c r="DF126" s="1311">
        <v>30</v>
      </c>
      <c r="DG126" s="1311">
        <v>31</v>
      </c>
      <c r="DH126" s="1311">
        <v>32</v>
      </c>
      <c r="DI126" s="1311">
        <v>33</v>
      </c>
      <c r="DJ126" s="1311">
        <v>34</v>
      </c>
      <c r="DK126" s="1312">
        <v>35</v>
      </c>
      <c r="DL126" s="1312">
        <v>36</v>
      </c>
      <c r="DM126" s="1312">
        <v>37</v>
      </c>
      <c r="DN126" s="1312">
        <v>38</v>
      </c>
      <c r="DO126" s="1312">
        <v>39</v>
      </c>
      <c r="DP126" s="1312">
        <v>40</v>
      </c>
      <c r="DQ126" s="1305"/>
    </row>
    <row r="127" spans="22:121" ht="22.5" customHeight="1" thickBot="1" x14ac:dyDescent="0.35">
      <c r="AB127" s="1231"/>
      <c r="AC127" s="1231"/>
      <c r="AD127" s="1231"/>
      <c r="AE127" s="1231"/>
      <c r="AF127" s="1231"/>
      <c r="AG127" s="1231"/>
      <c r="AH127" s="1231"/>
      <c r="AI127" s="1231"/>
      <c r="AJ127" s="1231"/>
      <c r="AK127" s="1231"/>
      <c r="AL127" s="1231"/>
      <c r="AM127" s="1231"/>
      <c r="AN127" s="1231"/>
      <c r="AO127" s="1231"/>
      <c r="AP127" s="1231"/>
      <c r="AQ127" s="1231"/>
      <c r="AR127" s="1231"/>
      <c r="AS127" s="1231"/>
      <c r="AT127" s="1231"/>
      <c r="AU127" s="1231"/>
      <c r="AV127" s="1231"/>
      <c r="AW127" s="1231"/>
      <c r="AX127" s="1231"/>
      <c r="AY127" s="1231"/>
      <c r="AZ127" s="1231"/>
      <c r="BA127" s="1231"/>
      <c r="BB127" s="1231"/>
      <c r="BC127" s="1231"/>
      <c r="BD127" s="1231"/>
      <c r="BE127" s="1231"/>
      <c r="BF127" s="1231"/>
      <c r="BG127" s="1231"/>
      <c r="BH127" s="1231"/>
      <c r="BI127" s="1231"/>
      <c r="BJ127" s="1231"/>
      <c r="BK127" s="1231"/>
      <c r="BL127" s="1231"/>
      <c r="BM127" s="1231"/>
      <c r="BN127" s="1231"/>
      <c r="BO127" s="1231"/>
      <c r="BP127" s="1260"/>
      <c r="BQ127" s="1260"/>
      <c r="BR127" s="1260"/>
      <c r="BS127" s="1260"/>
      <c r="BT127" s="1260"/>
      <c r="BU127" s="1260"/>
      <c r="BV127" s="1260"/>
      <c r="BW127" s="1260"/>
      <c r="BX127" s="1231"/>
      <c r="BY127" s="1319"/>
      <c r="BZ127" s="1320"/>
      <c r="CA127" s="1320"/>
      <c r="CB127" s="1320"/>
      <c r="CC127" s="1320"/>
      <c r="CD127" s="1320"/>
      <c r="CE127" s="1320"/>
      <c r="CF127" s="1320"/>
      <c r="CG127" s="1320"/>
      <c r="CH127" s="1320"/>
      <c r="CI127" s="1320"/>
      <c r="CJ127" s="1320"/>
      <c r="CK127" s="1320"/>
      <c r="CL127" s="1320"/>
      <c r="CM127" s="1320"/>
      <c r="CN127" s="1320"/>
      <c r="CO127" s="1320"/>
      <c r="CP127" s="1320"/>
      <c r="CQ127" s="1320"/>
      <c r="CR127" s="1320"/>
      <c r="CS127" s="1320"/>
      <c r="CT127" s="1320"/>
      <c r="CU127" s="1320"/>
      <c r="CV127" s="1320"/>
      <c r="CW127" s="1320"/>
      <c r="CX127" s="1320"/>
      <c r="CY127" s="1320"/>
      <c r="CZ127" s="1320"/>
      <c r="DA127" s="1320"/>
      <c r="DB127" s="1320"/>
      <c r="DC127" s="1320"/>
      <c r="DD127" s="1320"/>
      <c r="DE127" s="1320"/>
      <c r="DF127" s="1320"/>
      <c r="DG127" s="1320"/>
      <c r="DH127" s="1320"/>
      <c r="DI127" s="1320"/>
      <c r="DJ127" s="1320"/>
      <c r="DK127" s="1320"/>
      <c r="DL127" s="1320"/>
      <c r="DM127" s="1320"/>
      <c r="DN127" s="1320"/>
      <c r="DO127" s="1320"/>
      <c r="DP127" s="1320"/>
      <c r="DQ127" s="1321"/>
    </row>
    <row r="128" spans="22:121" ht="22.5" customHeight="1" thickTop="1" x14ac:dyDescent="0.3">
      <c r="AB128" s="1231"/>
      <c r="AC128" s="1231"/>
      <c r="AD128" s="1231"/>
      <c r="AE128" s="1231"/>
      <c r="AF128" s="1231"/>
      <c r="AG128" s="1231"/>
      <c r="AH128" s="1231"/>
      <c r="AI128" s="1231"/>
      <c r="AJ128" s="1231"/>
      <c r="AK128" s="1231"/>
      <c r="AL128" s="1231"/>
      <c r="AM128" s="1231"/>
      <c r="AN128" s="1231"/>
      <c r="AO128" s="1231"/>
      <c r="AP128" s="1231"/>
      <c r="AQ128" s="1231"/>
      <c r="AR128" s="1231"/>
      <c r="AS128" s="1231"/>
      <c r="AT128" s="1231"/>
      <c r="AU128" s="1231"/>
      <c r="AV128" s="1231"/>
      <c r="AW128" s="1231"/>
      <c r="AX128" s="1231"/>
      <c r="AY128" s="1231"/>
      <c r="AZ128" s="1231"/>
      <c r="BA128" s="1231"/>
      <c r="BB128" s="1231"/>
      <c r="BC128" s="1231"/>
      <c r="BD128" s="1231"/>
      <c r="BE128" s="1231"/>
      <c r="BF128" s="1231"/>
      <c r="BG128" s="1231"/>
      <c r="BH128" s="1231"/>
      <c r="BI128" s="1231"/>
      <c r="BJ128" s="1231"/>
      <c r="BK128" s="1231"/>
      <c r="BL128" s="1231"/>
      <c r="BM128" s="1231"/>
      <c r="BN128" s="1231"/>
      <c r="BO128" s="1231"/>
      <c r="BP128" s="1260"/>
      <c r="BQ128" s="1260"/>
      <c r="BR128" s="1260"/>
      <c r="BS128" s="1260"/>
      <c r="BT128" s="1260"/>
      <c r="BU128" s="1260"/>
      <c r="BV128" s="1260"/>
      <c r="BW128" s="1260"/>
      <c r="BX128" s="1231"/>
      <c r="BY128" s="784">
        <v>0.46180555555555519</v>
      </c>
      <c r="BZ128" s="785"/>
      <c r="CA128" s="785"/>
      <c r="CB128" s="1299"/>
      <c r="CC128" s="1299"/>
      <c r="CD128" s="1299"/>
      <c r="CE128" s="1369" t="s">
        <v>46</v>
      </c>
      <c r="CF128" s="1369"/>
      <c r="CG128" s="1369"/>
      <c r="CH128" s="1369"/>
      <c r="CI128" s="1369"/>
      <c r="CJ128" s="1300" t="s">
        <v>67</v>
      </c>
      <c r="CK128" s="1299"/>
      <c r="CL128" s="1299"/>
      <c r="CM128" s="1299"/>
      <c r="CN128" s="1299"/>
      <c r="CO128" s="1299"/>
      <c r="CP128" s="1299"/>
      <c r="CQ128" s="1299"/>
      <c r="CR128" s="1299"/>
      <c r="CS128" s="1299"/>
      <c r="CT128" s="1299"/>
      <c r="CU128" s="1299"/>
      <c r="CV128" s="1299"/>
      <c r="CW128" s="1299"/>
      <c r="CX128" s="1299"/>
      <c r="CY128" s="1299"/>
      <c r="CZ128" s="1299"/>
      <c r="DA128" s="1299"/>
      <c r="DB128" s="1299"/>
      <c r="DC128" s="1299"/>
      <c r="DD128" s="1299"/>
      <c r="DE128" s="1299"/>
      <c r="DF128" s="1299"/>
      <c r="DG128" s="1299"/>
      <c r="DH128" s="1299"/>
      <c r="DI128" s="1299"/>
      <c r="DJ128" s="1299"/>
      <c r="DK128" s="1299"/>
      <c r="DL128" s="1299"/>
      <c r="DM128" s="1299"/>
      <c r="DN128" s="1299"/>
      <c r="DO128" s="1299"/>
      <c r="DP128" s="1299"/>
      <c r="DQ128" s="1301"/>
    </row>
    <row r="129" spans="68:121" ht="22.5" customHeight="1" x14ac:dyDescent="0.3">
      <c r="BP129" s="1260" t="s">
        <v>174</v>
      </c>
      <c r="BQ129" s="1260">
        <v>0.46180555555555519</v>
      </c>
      <c r="BR129" s="1260">
        <v>57</v>
      </c>
      <c r="BS129" s="1260" t="s">
        <v>45</v>
      </c>
      <c r="BT129" s="1260" t="s">
        <v>46</v>
      </c>
      <c r="BU129" s="1260">
        <v>21</v>
      </c>
      <c r="BV129" s="1260" t="s">
        <v>47</v>
      </c>
      <c r="BW129" s="1260">
        <v>29</v>
      </c>
      <c r="BX129" s="1231"/>
      <c r="BY129" s="1302"/>
      <c r="BZ129" s="1366" t="s">
        <v>174</v>
      </c>
      <c r="CA129" s="1366"/>
      <c r="CB129" s="1366"/>
      <c r="CC129" s="1366"/>
      <c r="CD129" s="1303"/>
      <c r="CE129" s="1303"/>
      <c r="CF129" s="1303"/>
      <c r="CG129" s="1303"/>
      <c r="CH129" s="1303"/>
      <c r="CI129" s="1303"/>
      <c r="CJ129" s="1303"/>
      <c r="CK129" s="1303"/>
      <c r="CL129" s="1303"/>
      <c r="CM129" s="1303"/>
      <c r="CN129" s="1303"/>
      <c r="CO129" s="1303"/>
      <c r="CP129" s="1303"/>
      <c r="CQ129" s="1303"/>
      <c r="CR129" s="1303"/>
      <c r="CS129" s="1370">
        <v>57</v>
      </c>
      <c r="CT129" s="1370"/>
      <c r="CU129" s="1365" t="s">
        <v>48</v>
      </c>
      <c r="CV129" s="1365"/>
      <c r="CW129" s="1365"/>
      <c r="CX129" s="1303"/>
      <c r="CY129" s="1303"/>
      <c r="CZ129" s="1303"/>
      <c r="DA129" s="1303"/>
      <c r="DB129" s="1303"/>
      <c r="DC129" s="1303"/>
      <c r="DD129" s="1303"/>
      <c r="DE129" s="1303"/>
      <c r="DF129" s="1303"/>
      <c r="DG129" s="1303"/>
      <c r="DH129" s="1303"/>
      <c r="DI129" s="1303"/>
      <c r="DJ129" s="1303"/>
      <c r="DK129" s="1304"/>
      <c r="DL129" s="1372" t="s">
        <v>49</v>
      </c>
      <c r="DM129" s="1372"/>
      <c r="DN129" s="1372"/>
      <c r="DO129" s="1373">
        <v>1</v>
      </c>
      <c r="DP129" s="1373"/>
      <c r="DQ129" s="1305"/>
    </row>
    <row r="130" spans="68:121" ht="22.5" customHeight="1" x14ac:dyDescent="0.3">
      <c r="BP130" s="1260">
        <v>0</v>
      </c>
      <c r="BQ130" s="1260">
        <v>0</v>
      </c>
      <c r="BR130" s="1260" t="s">
        <v>50</v>
      </c>
      <c r="BS130" s="1260">
        <v>1</v>
      </c>
      <c r="BT130" s="1260" t="s">
        <v>67</v>
      </c>
      <c r="BU130" s="1260" t="s">
        <v>155</v>
      </c>
      <c r="BV130" s="1260">
        <v>0</v>
      </c>
      <c r="BW130" s="1260" t="s">
        <v>168</v>
      </c>
      <c r="BX130" s="1231"/>
      <c r="BY130" s="1302"/>
      <c r="BZ130" s="1366"/>
      <c r="CA130" s="1366"/>
      <c r="CB130" s="1366"/>
      <c r="CC130" s="1366"/>
      <c r="CD130" s="1303"/>
      <c r="CE130" s="1303"/>
      <c r="CF130" s="1303"/>
      <c r="CG130" s="1303"/>
      <c r="CH130" s="1303"/>
      <c r="CI130" s="1303"/>
      <c r="CJ130" s="1303"/>
      <c r="CK130" s="1303"/>
      <c r="CL130" s="1303"/>
      <c r="CM130" s="1303"/>
      <c r="CN130" s="1303"/>
      <c r="CO130" s="1303"/>
      <c r="CP130" s="1303"/>
      <c r="CQ130" s="1303"/>
      <c r="CR130" s="1303"/>
      <c r="CS130" s="1370"/>
      <c r="CT130" s="1370"/>
      <c r="CU130" s="1365"/>
      <c r="CV130" s="1365"/>
      <c r="CW130" s="1365"/>
      <c r="CX130" s="1303"/>
      <c r="CY130" s="1303"/>
      <c r="CZ130" s="1303"/>
      <c r="DA130" s="1303"/>
      <c r="DB130" s="1303"/>
      <c r="DC130" s="1303"/>
      <c r="DD130" s="1303"/>
      <c r="DE130" s="1303"/>
      <c r="DF130" s="1303"/>
      <c r="DG130" s="1303"/>
      <c r="DH130" s="1303"/>
      <c r="DI130" s="1303"/>
      <c r="DJ130" s="1303"/>
      <c r="DK130" s="1304"/>
      <c r="DL130" s="1372"/>
      <c r="DM130" s="1372"/>
      <c r="DN130" s="1372"/>
      <c r="DO130" s="1373"/>
      <c r="DP130" s="1373"/>
      <c r="DQ130" s="1305"/>
    </row>
    <row r="131" spans="68:121" ht="22.5" customHeight="1" x14ac:dyDescent="0.3">
      <c r="BP131" s="1260"/>
      <c r="BQ131" s="1260"/>
      <c r="BR131" s="1260"/>
      <c r="BS131" s="1260"/>
      <c r="BT131" s="1260"/>
      <c r="BU131" s="1260"/>
      <c r="BV131" s="1260"/>
      <c r="BW131" s="1260"/>
      <c r="BX131" s="1231"/>
      <c r="BY131" s="1302"/>
      <c r="BZ131" s="1306"/>
      <c r="CA131" s="1306"/>
      <c r="CB131" s="1306"/>
      <c r="CC131" s="1306"/>
      <c r="CD131" s="1368" t="s">
        <v>52</v>
      </c>
      <c r="CE131" s="1368"/>
      <c r="CF131" s="1307">
        <v>21</v>
      </c>
      <c r="CG131" s="1308" t="s">
        <v>53</v>
      </c>
      <c r="CH131" s="1367" t="s">
        <v>155</v>
      </c>
      <c r="CI131" s="1367"/>
      <c r="CJ131" s="1367"/>
      <c r="CK131" s="1367"/>
      <c r="CL131" s="1367"/>
      <c r="CM131" s="1367"/>
      <c r="CN131" s="1367"/>
      <c r="CO131" s="1367"/>
      <c r="CP131" s="1367"/>
      <c r="CQ131" s="1367"/>
      <c r="CR131" s="1367"/>
      <c r="CS131" s="1367"/>
      <c r="CT131" s="1367"/>
      <c r="CU131" s="1306"/>
      <c r="CV131" s="1306"/>
      <c r="CW131" s="1306"/>
      <c r="CX131" s="1306"/>
      <c r="CY131" s="1306"/>
      <c r="CZ131" s="1368" t="s">
        <v>52</v>
      </c>
      <c r="DA131" s="1368"/>
      <c r="DB131" s="1307">
        <v>29</v>
      </c>
      <c r="DC131" s="1308" t="s">
        <v>53</v>
      </c>
      <c r="DD131" s="1367" t="s">
        <v>168</v>
      </c>
      <c r="DE131" s="1367"/>
      <c r="DF131" s="1367"/>
      <c r="DG131" s="1367"/>
      <c r="DH131" s="1367"/>
      <c r="DI131" s="1367"/>
      <c r="DJ131" s="1367"/>
      <c r="DK131" s="1367"/>
      <c r="DL131" s="1367"/>
      <c r="DM131" s="1367"/>
      <c r="DN131" s="1367"/>
      <c r="DO131" s="1367"/>
      <c r="DP131" s="1367"/>
      <c r="DQ131" s="1305"/>
    </row>
    <row r="132" spans="68:121" ht="22.5" customHeight="1" x14ac:dyDescent="0.3">
      <c r="BP132" s="1260"/>
      <c r="BQ132" s="1260"/>
      <c r="BR132" s="1260"/>
      <c r="BS132" s="1260"/>
      <c r="BT132" s="1260"/>
      <c r="BU132" s="1260"/>
      <c r="BV132" s="1260"/>
      <c r="BW132" s="1260"/>
      <c r="BX132" s="1231"/>
      <c r="BY132" s="1302"/>
      <c r="BZ132" s="1306"/>
      <c r="CA132" s="1306"/>
      <c r="CB132" s="1306"/>
      <c r="CC132" s="1306"/>
      <c r="CD132" s="1306"/>
      <c r="CE132" s="1306"/>
      <c r="CF132" s="1306"/>
      <c r="CG132" s="1306"/>
      <c r="CH132" s="1306"/>
      <c r="CI132" s="1306"/>
      <c r="CJ132" s="1306"/>
      <c r="CK132" s="1306"/>
      <c r="CL132" s="1306"/>
      <c r="CM132" s="1306"/>
      <c r="CN132" s="1306"/>
      <c r="CO132" s="1306"/>
      <c r="CP132" s="1306"/>
      <c r="CQ132" s="1306"/>
      <c r="CR132" s="1306"/>
      <c r="CS132" s="1306"/>
      <c r="CT132" s="1306"/>
      <c r="CU132" s="1306"/>
      <c r="CV132" s="1306"/>
      <c r="CW132" s="1306"/>
      <c r="CX132" s="1306"/>
      <c r="CY132" s="1306"/>
      <c r="CZ132" s="1306"/>
      <c r="DA132" s="1306"/>
      <c r="DB132" s="1306"/>
      <c r="DC132" s="1306"/>
      <c r="DD132" s="1306"/>
      <c r="DE132" s="1306"/>
      <c r="DF132" s="1306"/>
      <c r="DG132" s="1306"/>
      <c r="DH132" s="1306"/>
      <c r="DI132" s="1306"/>
      <c r="DJ132" s="1306"/>
      <c r="DK132" s="1309"/>
      <c r="DL132" s="1309"/>
      <c r="DM132" s="1309"/>
      <c r="DN132" s="1309"/>
      <c r="DO132" s="1309"/>
      <c r="DP132" s="1309"/>
      <c r="DQ132" s="1305"/>
    </row>
    <row r="133" spans="68:121" ht="22.5" customHeight="1" x14ac:dyDescent="0.3">
      <c r="BP133" s="1260"/>
      <c r="BQ133" s="1260"/>
      <c r="BR133" s="1260"/>
      <c r="BS133" s="1260"/>
      <c r="BT133" s="1260"/>
      <c r="BU133" s="1260"/>
      <c r="BV133" s="1260"/>
      <c r="BW133" s="1260"/>
      <c r="BX133" s="1231"/>
      <c r="BY133" s="1302"/>
      <c r="BZ133" s="1322" t="s">
        <v>56</v>
      </c>
      <c r="CA133" s="1323">
        <v>21</v>
      </c>
      <c r="CB133" s="1310" t="s">
        <v>47</v>
      </c>
      <c r="CC133" s="1311">
        <v>1</v>
      </c>
      <c r="CD133" s="1311">
        <v>2</v>
      </c>
      <c r="CE133" s="1311">
        <v>3</v>
      </c>
      <c r="CF133" s="1311">
        <v>4</v>
      </c>
      <c r="CG133" s="1311">
        <v>5</v>
      </c>
      <c r="CH133" s="1311">
        <v>6</v>
      </c>
      <c r="CI133" s="1311">
        <v>7</v>
      </c>
      <c r="CJ133" s="1311">
        <v>8</v>
      </c>
      <c r="CK133" s="1311">
        <v>9</v>
      </c>
      <c r="CL133" s="1311">
        <v>10</v>
      </c>
      <c r="CM133" s="1311">
        <v>11</v>
      </c>
      <c r="CN133" s="1311">
        <v>12</v>
      </c>
      <c r="CO133" s="1311">
        <v>13</v>
      </c>
      <c r="CP133" s="1311">
        <v>14</v>
      </c>
      <c r="CQ133" s="1311">
        <v>15</v>
      </c>
      <c r="CR133" s="1311">
        <v>16</v>
      </c>
      <c r="CS133" s="1311">
        <v>17</v>
      </c>
      <c r="CT133" s="1311">
        <v>18</v>
      </c>
      <c r="CU133" s="1311">
        <v>19</v>
      </c>
      <c r="CV133" s="1311">
        <v>20</v>
      </c>
      <c r="CW133" s="1311">
        <v>21</v>
      </c>
      <c r="CX133" s="1311">
        <v>22</v>
      </c>
      <c r="CY133" s="1311">
        <v>23</v>
      </c>
      <c r="CZ133" s="1311">
        <v>24</v>
      </c>
      <c r="DA133" s="1311">
        <v>25</v>
      </c>
      <c r="DB133" s="1311">
        <v>26</v>
      </c>
      <c r="DC133" s="1311">
        <v>27</v>
      </c>
      <c r="DD133" s="1311">
        <v>28</v>
      </c>
      <c r="DE133" s="1311">
        <v>29</v>
      </c>
      <c r="DF133" s="1311">
        <v>30</v>
      </c>
      <c r="DG133" s="1311">
        <v>31</v>
      </c>
      <c r="DH133" s="1311">
        <v>32</v>
      </c>
      <c r="DI133" s="1311">
        <v>33</v>
      </c>
      <c r="DJ133" s="1311">
        <v>34</v>
      </c>
      <c r="DK133" s="1312">
        <v>35</v>
      </c>
      <c r="DL133" s="1312">
        <v>36</v>
      </c>
      <c r="DM133" s="1312">
        <v>37</v>
      </c>
      <c r="DN133" s="1312">
        <v>38</v>
      </c>
      <c r="DO133" s="1312">
        <v>39</v>
      </c>
      <c r="DP133" s="1312">
        <v>40</v>
      </c>
      <c r="DQ133" s="1305"/>
    </row>
    <row r="134" spans="68:121" ht="22.5" customHeight="1" x14ac:dyDescent="0.3">
      <c r="BP134" s="1260"/>
      <c r="BQ134" s="1260"/>
      <c r="BR134" s="1260"/>
      <c r="BS134" s="1260"/>
      <c r="BT134" s="1260"/>
      <c r="BU134" s="1260"/>
      <c r="BV134" s="1260"/>
      <c r="BW134" s="1260"/>
      <c r="BX134" s="1231"/>
      <c r="BY134" s="1302"/>
      <c r="BZ134" s="1313"/>
      <c r="CA134" s="1314"/>
      <c r="CB134" s="1315"/>
      <c r="CC134" s="1316"/>
      <c r="CD134" s="1316"/>
      <c r="CE134" s="1316"/>
      <c r="CF134" s="1316"/>
      <c r="CG134" s="1316"/>
      <c r="CH134" s="1316"/>
      <c r="CI134" s="1316"/>
      <c r="CJ134" s="1316"/>
      <c r="CK134" s="1316"/>
      <c r="CL134" s="1316"/>
      <c r="CM134" s="1316"/>
      <c r="CN134" s="1316"/>
      <c r="CO134" s="1316"/>
      <c r="CP134" s="1316"/>
      <c r="CQ134" s="1316"/>
      <c r="CR134" s="1316"/>
      <c r="CS134" s="1316"/>
      <c r="CT134" s="1316"/>
      <c r="CU134" s="1316"/>
      <c r="CV134" s="1316"/>
      <c r="CW134" s="1316"/>
      <c r="CX134" s="1316"/>
      <c r="CY134" s="1316"/>
      <c r="CZ134" s="1316"/>
      <c r="DA134" s="1316"/>
      <c r="DB134" s="1316"/>
      <c r="DC134" s="1316"/>
      <c r="DD134" s="1316"/>
      <c r="DE134" s="1316"/>
      <c r="DF134" s="1316"/>
      <c r="DG134" s="1316"/>
      <c r="DH134" s="1316"/>
      <c r="DI134" s="1316"/>
      <c r="DJ134" s="1316"/>
      <c r="DK134" s="1317"/>
      <c r="DL134" s="1317"/>
      <c r="DM134" s="1317"/>
      <c r="DN134" s="1317"/>
      <c r="DO134" s="1317"/>
      <c r="DP134" s="1317"/>
      <c r="DQ134" s="1305"/>
    </row>
    <row r="135" spans="68:121" ht="22.5" customHeight="1" x14ac:dyDescent="0.3">
      <c r="BP135" s="1260"/>
      <c r="BQ135" s="1260"/>
      <c r="BR135" s="1260"/>
      <c r="BS135" s="1260"/>
      <c r="BT135" s="1260"/>
      <c r="BU135" s="1260"/>
      <c r="BV135" s="1260"/>
      <c r="BW135" s="1260"/>
      <c r="BX135" s="1231"/>
      <c r="BY135" s="1302"/>
      <c r="BZ135" s="1324" t="s">
        <v>56</v>
      </c>
      <c r="CA135" s="1325">
        <v>29</v>
      </c>
      <c r="CB135" s="1318" t="s">
        <v>47</v>
      </c>
      <c r="CC135" s="1311">
        <v>1</v>
      </c>
      <c r="CD135" s="1311">
        <v>2</v>
      </c>
      <c r="CE135" s="1311">
        <v>3</v>
      </c>
      <c r="CF135" s="1311">
        <v>4</v>
      </c>
      <c r="CG135" s="1311">
        <v>5</v>
      </c>
      <c r="CH135" s="1311">
        <v>6</v>
      </c>
      <c r="CI135" s="1311">
        <v>7</v>
      </c>
      <c r="CJ135" s="1311">
        <v>8</v>
      </c>
      <c r="CK135" s="1311">
        <v>9</v>
      </c>
      <c r="CL135" s="1311">
        <v>10</v>
      </c>
      <c r="CM135" s="1311">
        <v>11</v>
      </c>
      <c r="CN135" s="1311">
        <v>12</v>
      </c>
      <c r="CO135" s="1311">
        <v>13</v>
      </c>
      <c r="CP135" s="1311">
        <v>14</v>
      </c>
      <c r="CQ135" s="1311">
        <v>15</v>
      </c>
      <c r="CR135" s="1311">
        <v>16</v>
      </c>
      <c r="CS135" s="1311">
        <v>17</v>
      </c>
      <c r="CT135" s="1311">
        <v>18</v>
      </c>
      <c r="CU135" s="1311">
        <v>19</v>
      </c>
      <c r="CV135" s="1311">
        <v>20</v>
      </c>
      <c r="CW135" s="1311">
        <v>21</v>
      </c>
      <c r="CX135" s="1311">
        <v>22</v>
      </c>
      <c r="CY135" s="1311">
        <v>23</v>
      </c>
      <c r="CZ135" s="1311">
        <v>24</v>
      </c>
      <c r="DA135" s="1311">
        <v>25</v>
      </c>
      <c r="DB135" s="1311">
        <v>26</v>
      </c>
      <c r="DC135" s="1311">
        <v>27</v>
      </c>
      <c r="DD135" s="1311">
        <v>28</v>
      </c>
      <c r="DE135" s="1311">
        <v>29</v>
      </c>
      <c r="DF135" s="1311">
        <v>30</v>
      </c>
      <c r="DG135" s="1311">
        <v>31</v>
      </c>
      <c r="DH135" s="1311">
        <v>32</v>
      </c>
      <c r="DI135" s="1311">
        <v>33</v>
      </c>
      <c r="DJ135" s="1311">
        <v>34</v>
      </c>
      <c r="DK135" s="1312">
        <v>35</v>
      </c>
      <c r="DL135" s="1312">
        <v>36</v>
      </c>
      <c r="DM135" s="1312">
        <v>37</v>
      </c>
      <c r="DN135" s="1312">
        <v>38</v>
      </c>
      <c r="DO135" s="1312">
        <v>39</v>
      </c>
      <c r="DP135" s="1312">
        <v>40</v>
      </c>
      <c r="DQ135" s="1305"/>
    </row>
    <row r="136" spans="68:121" ht="22.5" customHeight="1" thickBot="1" x14ac:dyDescent="0.35">
      <c r="BP136" s="1260"/>
      <c r="BQ136" s="1260"/>
      <c r="BR136" s="1260"/>
      <c r="BS136" s="1260"/>
      <c r="BT136" s="1260"/>
      <c r="BU136" s="1260"/>
      <c r="BV136" s="1260"/>
      <c r="BW136" s="1260"/>
      <c r="BX136" s="1231"/>
      <c r="BY136" s="1319"/>
      <c r="BZ136" s="1320"/>
      <c r="CA136" s="1320"/>
      <c r="CB136" s="1320"/>
      <c r="CC136" s="1320"/>
      <c r="CD136" s="1320"/>
      <c r="CE136" s="1320"/>
      <c r="CF136" s="1320"/>
      <c r="CG136" s="1320"/>
      <c r="CH136" s="1320"/>
      <c r="CI136" s="1320"/>
      <c r="CJ136" s="1320"/>
      <c r="CK136" s="1320"/>
      <c r="CL136" s="1320"/>
      <c r="CM136" s="1320"/>
      <c r="CN136" s="1320"/>
      <c r="CO136" s="1320"/>
      <c r="CP136" s="1320"/>
      <c r="CQ136" s="1320"/>
      <c r="CR136" s="1320"/>
      <c r="CS136" s="1320"/>
      <c r="CT136" s="1320"/>
      <c r="CU136" s="1320"/>
      <c r="CV136" s="1320"/>
      <c r="CW136" s="1320"/>
      <c r="CX136" s="1320"/>
      <c r="CY136" s="1320"/>
      <c r="CZ136" s="1320"/>
      <c r="DA136" s="1320"/>
      <c r="DB136" s="1320"/>
      <c r="DC136" s="1320"/>
      <c r="DD136" s="1320"/>
      <c r="DE136" s="1320"/>
      <c r="DF136" s="1320"/>
      <c r="DG136" s="1320"/>
      <c r="DH136" s="1320"/>
      <c r="DI136" s="1320"/>
      <c r="DJ136" s="1320"/>
      <c r="DK136" s="1320"/>
      <c r="DL136" s="1320"/>
      <c r="DM136" s="1320"/>
      <c r="DN136" s="1320"/>
      <c r="DO136" s="1320"/>
      <c r="DP136" s="1320"/>
      <c r="DQ136" s="1321"/>
    </row>
    <row r="137" spans="68:121" ht="22.5" customHeight="1" thickTop="1" x14ac:dyDescent="0.3">
      <c r="BP137" s="1260"/>
      <c r="BQ137" s="1260"/>
      <c r="BR137" s="1260"/>
      <c r="BS137" s="1260"/>
      <c r="BT137" s="1260"/>
      <c r="BU137" s="1260"/>
      <c r="BV137" s="1260"/>
      <c r="BW137" s="1260"/>
      <c r="BX137" s="1231"/>
      <c r="BY137" s="784">
        <v>0.46874999999999961</v>
      </c>
      <c r="BZ137" s="785"/>
      <c r="CA137" s="785"/>
      <c r="CB137" s="1299"/>
      <c r="CC137" s="1299"/>
      <c r="CD137" s="1299"/>
      <c r="CE137" s="1369" t="s">
        <v>46</v>
      </c>
      <c r="CF137" s="1369"/>
      <c r="CG137" s="1369"/>
      <c r="CH137" s="1369"/>
      <c r="CI137" s="1369"/>
      <c r="CJ137" s="1300" t="s">
        <v>54</v>
      </c>
      <c r="CK137" s="1299"/>
      <c r="CL137" s="1299"/>
      <c r="CM137" s="1299"/>
      <c r="CN137" s="1299"/>
      <c r="CO137" s="1299"/>
      <c r="CP137" s="1299"/>
      <c r="CQ137" s="1299"/>
      <c r="CR137" s="1299"/>
      <c r="CS137" s="1299"/>
      <c r="CT137" s="1299"/>
      <c r="CU137" s="1299"/>
      <c r="CV137" s="1299"/>
      <c r="CW137" s="1299"/>
      <c r="CX137" s="1299"/>
      <c r="CY137" s="1299"/>
      <c r="CZ137" s="1299"/>
      <c r="DA137" s="1299"/>
      <c r="DB137" s="1299"/>
      <c r="DC137" s="1299"/>
      <c r="DD137" s="1299"/>
      <c r="DE137" s="1299"/>
      <c r="DF137" s="1299"/>
      <c r="DG137" s="1299"/>
      <c r="DH137" s="1299"/>
      <c r="DI137" s="1299"/>
      <c r="DJ137" s="1299"/>
      <c r="DK137" s="1299"/>
      <c r="DL137" s="1299"/>
      <c r="DM137" s="1299"/>
      <c r="DN137" s="1299"/>
      <c r="DO137" s="1299"/>
      <c r="DP137" s="1299"/>
      <c r="DQ137" s="1301"/>
    </row>
    <row r="138" spans="68:121" ht="22.5" customHeight="1" x14ac:dyDescent="0.3">
      <c r="BP138" s="1260" t="s">
        <v>175</v>
      </c>
      <c r="BQ138" s="1260">
        <v>0.46874999999999961</v>
      </c>
      <c r="BR138" s="1260">
        <v>61</v>
      </c>
      <c r="BS138" s="1260" t="s">
        <v>45</v>
      </c>
      <c r="BT138" s="1260" t="s">
        <v>46</v>
      </c>
      <c r="BU138" s="1260">
        <v>2</v>
      </c>
      <c r="BV138" s="1260" t="s">
        <v>47</v>
      </c>
      <c r="BW138" s="1260">
        <v>8</v>
      </c>
      <c r="BX138" s="1231"/>
      <c r="BY138" s="1302"/>
      <c r="BZ138" s="1366" t="s">
        <v>175</v>
      </c>
      <c r="CA138" s="1366"/>
      <c r="CB138" s="1366"/>
      <c r="CC138" s="1366"/>
      <c r="CD138" s="1303"/>
      <c r="CE138" s="1303"/>
      <c r="CF138" s="1303"/>
      <c r="CG138" s="1303"/>
      <c r="CH138" s="1303"/>
      <c r="CI138" s="1303"/>
      <c r="CJ138" s="1303"/>
      <c r="CK138" s="1303"/>
      <c r="CL138" s="1303"/>
      <c r="CM138" s="1303"/>
      <c r="CN138" s="1303"/>
      <c r="CO138" s="1303"/>
      <c r="CP138" s="1303"/>
      <c r="CQ138" s="1303"/>
      <c r="CR138" s="1303"/>
      <c r="CS138" s="1370">
        <v>61</v>
      </c>
      <c r="CT138" s="1370"/>
      <c r="CU138" s="1365" t="s">
        <v>48</v>
      </c>
      <c r="CV138" s="1365"/>
      <c r="CW138" s="1365"/>
      <c r="CX138" s="1303"/>
      <c r="CY138" s="1303"/>
      <c r="CZ138" s="1303"/>
      <c r="DA138" s="1303"/>
      <c r="DB138" s="1303"/>
      <c r="DC138" s="1303"/>
      <c r="DD138" s="1303"/>
      <c r="DE138" s="1303"/>
      <c r="DF138" s="1303"/>
      <c r="DG138" s="1303"/>
      <c r="DH138" s="1303"/>
      <c r="DI138" s="1303"/>
      <c r="DJ138" s="1303"/>
      <c r="DK138" s="1304"/>
      <c r="DL138" s="1372" t="s">
        <v>49</v>
      </c>
      <c r="DM138" s="1372"/>
      <c r="DN138" s="1372"/>
      <c r="DO138" s="1373">
        <v>1</v>
      </c>
      <c r="DP138" s="1373"/>
      <c r="DQ138" s="1305"/>
    </row>
    <row r="139" spans="68:121" ht="22.5" customHeight="1" x14ac:dyDescent="0.3">
      <c r="BP139" s="1260">
        <v>0</v>
      </c>
      <c r="BQ139" s="1260">
        <v>0</v>
      </c>
      <c r="BR139" s="1260" t="s">
        <v>50</v>
      </c>
      <c r="BS139" s="1260">
        <v>1</v>
      </c>
      <c r="BT139" s="1260" t="s">
        <v>54</v>
      </c>
      <c r="BU139" s="1260" t="s">
        <v>188</v>
      </c>
      <c r="BV139" s="1260">
        <v>0</v>
      </c>
      <c r="BW139" s="1260" t="s">
        <v>197</v>
      </c>
      <c r="BX139" s="1231"/>
      <c r="BY139" s="1302"/>
      <c r="BZ139" s="1366"/>
      <c r="CA139" s="1366"/>
      <c r="CB139" s="1366"/>
      <c r="CC139" s="1366"/>
      <c r="CD139" s="1303"/>
      <c r="CE139" s="1303"/>
      <c r="CF139" s="1303"/>
      <c r="CG139" s="1303"/>
      <c r="CH139" s="1303"/>
      <c r="CI139" s="1303"/>
      <c r="CJ139" s="1303"/>
      <c r="CK139" s="1303"/>
      <c r="CL139" s="1303"/>
      <c r="CM139" s="1303"/>
      <c r="CN139" s="1303"/>
      <c r="CO139" s="1303"/>
      <c r="CP139" s="1303"/>
      <c r="CQ139" s="1303"/>
      <c r="CR139" s="1303"/>
      <c r="CS139" s="1370"/>
      <c r="CT139" s="1370"/>
      <c r="CU139" s="1365"/>
      <c r="CV139" s="1365"/>
      <c r="CW139" s="1365"/>
      <c r="CX139" s="1303"/>
      <c r="CY139" s="1303"/>
      <c r="CZ139" s="1303"/>
      <c r="DA139" s="1303"/>
      <c r="DB139" s="1303"/>
      <c r="DC139" s="1303"/>
      <c r="DD139" s="1303"/>
      <c r="DE139" s="1303"/>
      <c r="DF139" s="1303"/>
      <c r="DG139" s="1303"/>
      <c r="DH139" s="1303"/>
      <c r="DI139" s="1303"/>
      <c r="DJ139" s="1303"/>
      <c r="DK139" s="1304"/>
      <c r="DL139" s="1372"/>
      <c r="DM139" s="1372"/>
      <c r="DN139" s="1372"/>
      <c r="DO139" s="1373"/>
      <c r="DP139" s="1373"/>
      <c r="DQ139" s="1305"/>
    </row>
    <row r="140" spans="68:121" ht="22.5" customHeight="1" x14ac:dyDescent="0.3">
      <c r="BP140" s="1260"/>
      <c r="BQ140" s="1260"/>
      <c r="BR140" s="1260"/>
      <c r="BS140" s="1260"/>
      <c r="BT140" s="1260"/>
      <c r="BU140" s="1260"/>
      <c r="BV140" s="1260"/>
      <c r="BW140" s="1260"/>
      <c r="BX140" s="1231"/>
      <c r="BY140" s="1302"/>
      <c r="BZ140" s="1306"/>
      <c r="CA140" s="1306"/>
      <c r="CB140" s="1306"/>
      <c r="CC140" s="1306"/>
      <c r="CD140" s="1368" t="s">
        <v>52</v>
      </c>
      <c r="CE140" s="1368"/>
      <c r="CF140" s="1307">
        <v>2</v>
      </c>
      <c r="CG140" s="1308" t="s">
        <v>53</v>
      </c>
      <c r="CH140" s="1367" t="s">
        <v>188</v>
      </c>
      <c r="CI140" s="1367"/>
      <c r="CJ140" s="1367"/>
      <c r="CK140" s="1367"/>
      <c r="CL140" s="1367"/>
      <c r="CM140" s="1367"/>
      <c r="CN140" s="1367"/>
      <c r="CO140" s="1367"/>
      <c r="CP140" s="1367"/>
      <c r="CQ140" s="1367"/>
      <c r="CR140" s="1367"/>
      <c r="CS140" s="1367"/>
      <c r="CT140" s="1367"/>
      <c r="CU140" s="1306"/>
      <c r="CV140" s="1306"/>
      <c r="CW140" s="1306"/>
      <c r="CX140" s="1306"/>
      <c r="CY140" s="1306"/>
      <c r="CZ140" s="1368" t="s">
        <v>52</v>
      </c>
      <c r="DA140" s="1368"/>
      <c r="DB140" s="1307">
        <v>8</v>
      </c>
      <c r="DC140" s="1308" t="s">
        <v>53</v>
      </c>
      <c r="DD140" s="1367" t="s">
        <v>197</v>
      </c>
      <c r="DE140" s="1367"/>
      <c r="DF140" s="1367"/>
      <c r="DG140" s="1367"/>
      <c r="DH140" s="1367"/>
      <c r="DI140" s="1367"/>
      <c r="DJ140" s="1367"/>
      <c r="DK140" s="1367"/>
      <c r="DL140" s="1367"/>
      <c r="DM140" s="1367"/>
      <c r="DN140" s="1367"/>
      <c r="DO140" s="1367"/>
      <c r="DP140" s="1367"/>
      <c r="DQ140" s="1305"/>
    </row>
    <row r="141" spans="68:121" ht="22.5" customHeight="1" x14ac:dyDescent="0.3">
      <c r="BP141" s="1260"/>
      <c r="BQ141" s="1260"/>
      <c r="BR141" s="1260"/>
      <c r="BS141" s="1260"/>
      <c r="BT141" s="1260"/>
      <c r="BU141" s="1260"/>
      <c r="BV141" s="1260"/>
      <c r="BW141" s="1260"/>
      <c r="BX141" s="1231"/>
      <c r="BY141" s="1302"/>
      <c r="BZ141" s="1306"/>
      <c r="CA141" s="1306"/>
      <c r="CB141" s="1306"/>
      <c r="CC141" s="1306"/>
      <c r="CD141" s="1306"/>
      <c r="CE141" s="1306"/>
      <c r="CF141" s="1306"/>
      <c r="CG141" s="1306"/>
      <c r="CH141" s="1306"/>
      <c r="CI141" s="1306"/>
      <c r="CJ141" s="1306"/>
      <c r="CK141" s="1306"/>
      <c r="CL141" s="1306"/>
      <c r="CM141" s="1306"/>
      <c r="CN141" s="1306"/>
      <c r="CO141" s="1306"/>
      <c r="CP141" s="1306"/>
      <c r="CQ141" s="1306"/>
      <c r="CR141" s="1306"/>
      <c r="CS141" s="1306"/>
      <c r="CT141" s="1306"/>
      <c r="CU141" s="1306"/>
      <c r="CV141" s="1306"/>
      <c r="CW141" s="1306"/>
      <c r="CX141" s="1306"/>
      <c r="CY141" s="1306"/>
      <c r="CZ141" s="1306"/>
      <c r="DA141" s="1306"/>
      <c r="DB141" s="1306"/>
      <c r="DC141" s="1306"/>
      <c r="DD141" s="1306"/>
      <c r="DE141" s="1306"/>
      <c r="DF141" s="1306"/>
      <c r="DG141" s="1306"/>
      <c r="DH141" s="1306"/>
      <c r="DI141" s="1306"/>
      <c r="DJ141" s="1306"/>
      <c r="DK141" s="1309"/>
      <c r="DL141" s="1309"/>
      <c r="DM141" s="1309"/>
      <c r="DN141" s="1309"/>
      <c r="DO141" s="1309"/>
      <c r="DP141" s="1309"/>
      <c r="DQ141" s="1305"/>
    </row>
    <row r="142" spans="68:121" ht="22.5" customHeight="1" x14ac:dyDescent="0.3">
      <c r="BP142" s="1260"/>
      <c r="BQ142" s="1260"/>
      <c r="BR142" s="1260"/>
      <c r="BS142" s="1260"/>
      <c r="BT142" s="1260"/>
      <c r="BU142" s="1260"/>
      <c r="BV142" s="1260"/>
      <c r="BW142" s="1260"/>
      <c r="BX142" s="1231"/>
      <c r="BY142" s="1302"/>
      <c r="BZ142" s="1322" t="s">
        <v>56</v>
      </c>
      <c r="CA142" s="1323">
        <v>2</v>
      </c>
      <c r="CB142" s="1310" t="s">
        <v>47</v>
      </c>
      <c r="CC142" s="1311">
        <v>1</v>
      </c>
      <c r="CD142" s="1311">
        <v>2</v>
      </c>
      <c r="CE142" s="1311">
        <v>3</v>
      </c>
      <c r="CF142" s="1311">
        <v>4</v>
      </c>
      <c r="CG142" s="1311">
        <v>5</v>
      </c>
      <c r="CH142" s="1311">
        <v>6</v>
      </c>
      <c r="CI142" s="1311">
        <v>7</v>
      </c>
      <c r="CJ142" s="1311">
        <v>8</v>
      </c>
      <c r="CK142" s="1311">
        <v>9</v>
      </c>
      <c r="CL142" s="1311">
        <v>10</v>
      </c>
      <c r="CM142" s="1311">
        <v>11</v>
      </c>
      <c r="CN142" s="1311">
        <v>12</v>
      </c>
      <c r="CO142" s="1311">
        <v>13</v>
      </c>
      <c r="CP142" s="1311">
        <v>14</v>
      </c>
      <c r="CQ142" s="1311">
        <v>15</v>
      </c>
      <c r="CR142" s="1311">
        <v>16</v>
      </c>
      <c r="CS142" s="1311">
        <v>17</v>
      </c>
      <c r="CT142" s="1311">
        <v>18</v>
      </c>
      <c r="CU142" s="1311">
        <v>19</v>
      </c>
      <c r="CV142" s="1311">
        <v>20</v>
      </c>
      <c r="CW142" s="1311">
        <v>21</v>
      </c>
      <c r="CX142" s="1311">
        <v>22</v>
      </c>
      <c r="CY142" s="1311">
        <v>23</v>
      </c>
      <c r="CZ142" s="1311">
        <v>24</v>
      </c>
      <c r="DA142" s="1311">
        <v>25</v>
      </c>
      <c r="DB142" s="1311">
        <v>26</v>
      </c>
      <c r="DC142" s="1311">
        <v>27</v>
      </c>
      <c r="DD142" s="1311">
        <v>28</v>
      </c>
      <c r="DE142" s="1311">
        <v>29</v>
      </c>
      <c r="DF142" s="1311">
        <v>30</v>
      </c>
      <c r="DG142" s="1311">
        <v>31</v>
      </c>
      <c r="DH142" s="1311">
        <v>32</v>
      </c>
      <c r="DI142" s="1311">
        <v>33</v>
      </c>
      <c r="DJ142" s="1311">
        <v>34</v>
      </c>
      <c r="DK142" s="1312">
        <v>35</v>
      </c>
      <c r="DL142" s="1312">
        <v>36</v>
      </c>
      <c r="DM142" s="1312">
        <v>37</v>
      </c>
      <c r="DN142" s="1312">
        <v>38</v>
      </c>
      <c r="DO142" s="1312">
        <v>39</v>
      </c>
      <c r="DP142" s="1312">
        <v>40</v>
      </c>
      <c r="DQ142" s="1305"/>
    </row>
    <row r="143" spans="68:121" ht="22.5" customHeight="1" x14ac:dyDescent="0.3">
      <c r="BP143" s="1260"/>
      <c r="BQ143" s="1260"/>
      <c r="BR143" s="1260"/>
      <c r="BS143" s="1260"/>
      <c r="BT143" s="1260"/>
      <c r="BU143" s="1260"/>
      <c r="BV143" s="1260"/>
      <c r="BW143" s="1260"/>
      <c r="BX143" s="1231"/>
      <c r="BY143" s="1302"/>
      <c r="BZ143" s="1313"/>
      <c r="CA143" s="1314"/>
      <c r="CB143" s="1315"/>
      <c r="CC143" s="1316"/>
      <c r="CD143" s="1316"/>
      <c r="CE143" s="1316"/>
      <c r="CF143" s="1316"/>
      <c r="CG143" s="1316"/>
      <c r="CH143" s="1316"/>
      <c r="CI143" s="1316"/>
      <c r="CJ143" s="1316"/>
      <c r="CK143" s="1316"/>
      <c r="CL143" s="1316"/>
      <c r="CM143" s="1316"/>
      <c r="CN143" s="1316"/>
      <c r="CO143" s="1316"/>
      <c r="CP143" s="1316"/>
      <c r="CQ143" s="1316"/>
      <c r="CR143" s="1316"/>
      <c r="CS143" s="1316"/>
      <c r="CT143" s="1316"/>
      <c r="CU143" s="1316"/>
      <c r="CV143" s="1316"/>
      <c r="CW143" s="1316"/>
      <c r="CX143" s="1316"/>
      <c r="CY143" s="1316"/>
      <c r="CZ143" s="1316"/>
      <c r="DA143" s="1316"/>
      <c r="DB143" s="1316"/>
      <c r="DC143" s="1316"/>
      <c r="DD143" s="1316"/>
      <c r="DE143" s="1316"/>
      <c r="DF143" s="1316"/>
      <c r="DG143" s="1316"/>
      <c r="DH143" s="1316"/>
      <c r="DI143" s="1316"/>
      <c r="DJ143" s="1316"/>
      <c r="DK143" s="1317"/>
      <c r="DL143" s="1317"/>
      <c r="DM143" s="1317"/>
      <c r="DN143" s="1317"/>
      <c r="DO143" s="1317"/>
      <c r="DP143" s="1317"/>
      <c r="DQ143" s="1305"/>
    </row>
    <row r="144" spans="68:121" ht="22.5" customHeight="1" x14ac:dyDescent="0.3">
      <c r="BP144" s="1260"/>
      <c r="BQ144" s="1260"/>
      <c r="BR144" s="1260"/>
      <c r="BS144" s="1260"/>
      <c r="BT144" s="1260"/>
      <c r="BU144" s="1260"/>
      <c r="BV144" s="1260"/>
      <c r="BW144" s="1260"/>
      <c r="BX144" s="1231"/>
      <c r="BY144" s="1302"/>
      <c r="BZ144" s="1324" t="s">
        <v>56</v>
      </c>
      <c r="CA144" s="1325">
        <v>8</v>
      </c>
      <c r="CB144" s="1318" t="s">
        <v>47</v>
      </c>
      <c r="CC144" s="1311">
        <v>1</v>
      </c>
      <c r="CD144" s="1311">
        <v>2</v>
      </c>
      <c r="CE144" s="1311">
        <v>3</v>
      </c>
      <c r="CF144" s="1311">
        <v>4</v>
      </c>
      <c r="CG144" s="1311">
        <v>5</v>
      </c>
      <c r="CH144" s="1311">
        <v>6</v>
      </c>
      <c r="CI144" s="1311">
        <v>7</v>
      </c>
      <c r="CJ144" s="1311">
        <v>8</v>
      </c>
      <c r="CK144" s="1311">
        <v>9</v>
      </c>
      <c r="CL144" s="1311">
        <v>10</v>
      </c>
      <c r="CM144" s="1311">
        <v>11</v>
      </c>
      <c r="CN144" s="1311">
        <v>12</v>
      </c>
      <c r="CO144" s="1311">
        <v>13</v>
      </c>
      <c r="CP144" s="1311">
        <v>14</v>
      </c>
      <c r="CQ144" s="1311">
        <v>15</v>
      </c>
      <c r="CR144" s="1311">
        <v>16</v>
      </c>
      <c r="CS144" s="1311">
        <v>17</v>
      </c>
      <c r="CT144" s="1311">
        <v>18</v>
      </c>
      <c r="CU144" s="1311">
        <v>19</v>
      </c>
      <c r="CV144" s="1311">
        <v>20</v>
      </c>
      <c r="CW144" s="1311">
        <v>21</v>
      </c>
      <c r="CX144" s="1311">
        <v>22</v>
      </c>
      <c r="CY144" s="1311">
        <v>23</v>
      </c>
      <c r="CZ144" s="1311">
        <v>24</v>
      </c>
      <c r="DA144" s="1311">
        <v>25</v>
      </c>
      <c r="DB144" s="1311">
        <v>26</v>
      </c>
      <c r="DC144" s="1311">
        <v>27</v>
      </c>
      <c r="DD144" s="1311">
        <v>28</v>
      </c>
      <c r="DE144" s="1311">
        <v>29</v>
      </c>
      <c r="DF144" s="1311">
        <v>30</v>
      </c>
      <c r="DG144" s="1311">
        <v>31</v>
      </c>
      <c r="DH144" s="1311">
        <v>32</v>
      </c>
      <c r="DI144" s="1311">
        <v>33</v>
      </c>
      <c r="DJ144" s="1311">
        <v>34</v>
      </c>
      <c r="DK144" s="1312">
        <v>35</v>
      </c>
      <c r="DL144" s="1312">
        <v>36</v>
      </c>
      <c r="DM144" s="1312">
        <v>37</v>
      </c>
      <c r="DN144" s="1312">
        <v>38</v>
      </c>
      <c r="DO144" s="1312">
        <v>39</v>
      </c>
      <c r="DP144" s="1312">
        <v>40</v>
      </c>
      <c r="DQ144" s="1305"/>
    </row>
    <row r="145" spans="68:121" ht="22.5" customHeight="1" thickBot="1" x14ac:dyDescent="0.35">
      <c r="BP145" s="1260"/>
      <c r="BQ145" s="1260"/>
      <c r="BR145" s="1260"/>
      <c r="BS145" s="1260"/>
      <c r="BT145" s="1260"/>
      <c r="BU145" s="1260"/>
      <c r="BV145" s="1260"/>
      <c r="BW145" s="1260"/>
      <c r="BX145" s="1231"/>
      <c r="BY145" s="1319"/>
      <c r="BZ145" s="1320"/>
      <c r="CA145" s="1320"/>
      <c r="CB145" s="1320"/>
      <c r="CC145" s="1320"/>
      <c r="CD145" s="1320"/>
      <c r="CE145" s="1320"/>
      <c r="CF145" s="1320"/>
      <c r="CG145" s="1320"/>
      <c r="CH145" s="1320"/>
      <c r="CI145" s="1320"/>
      <c r="CJ145" s="1320"/>
      <c r="CK145" s="1320"/>
      <c r="CL145" s="1320"/>
      <c r="CM145" s="1320"/>
      <c r="CN145" s="1320"/>
      <c r="CO145" s="1320"/>
      <c r="CP145" s="1320"/>
      <c r="CQ145" s="1320"/>
      <c r="CR145" s="1320"/>
      <c r="CS145" s="1320"/>
      <c r="CT145" s="1320"/>
      <c r="CU145" s="1320"/>
      <c r="CV145" s="1320"/>
      <c r="CW145" s="1320"/>
      <c r="CX145" s="1320"/>
      <c r="CY145" s="1320"/>
      <c r="CZ145" s="1320"/>
      <c r="DA145" s="1320"/>
      <c r="DB145" s="1320"/>
      <c r="DC145" s="1320"/>
      <c r="DD145" s="1320"/>
      <c r="DE145" s="1320"/>
      <c r="DF145" s="1320"/>
      <c r="DG145" s="1320"/>
      <c r="DH145" s="1320"/>
      <c r="DI145" s="1320"/>
      <c r="DJ145" s="1320"/>
      <c r="DK145" s="1320"/>
      <c r="DL145" s="1320"/>
      <c r="DM145" s="1320"/>
      <c r="DN145" s="1320"/>
      <c r="DO145" s="1320"/>
      <c r="DP145" s="1320"/>
      <c r="DQ145" s="1321"/>
    </row>
    <row r="146" spans="68:121" ht="22.5" customHeight="1" thickTop="1" x14ac:dyDescent="0.3">
      <c r="BP146" s="1260"/>
      <c r="BQ146" s="1260"/>
      <c r="BR146" s="1260"/>
      <c r="BS146" s="1260"/>
      <c r="BT146" s="1260"/>
      <c r="BU146" s="1260"/>
      <c r="BV146" s="1260"/>
      <c r="BW146" s="1260"/>
      <c r="BX146" s="1231"/>
      <c r="BY146" s="784">
        <v>0.47569444444444403</v>
      </c>
      <c r="BZ146" s="785"/>
      <c r="CA146" s="785"/>
      <c r="CB146" s="1299"/>
      <c r="CC146" s="1299"/>
      <c r="CD146" s="1299"/>
      <c r="CE146" s="1369" t="s">
        <v>46</v>
      </c>
      <c r="CF146" s="1369"/>
      <c r="CG146" s="1369"/>
      <c r="CH146" s="1369"/>
      <c r="CI146" s="1369"/>
      <c r="CJ146" s="1300" t="s">
        <v>66</v>
      </c>
      <c r="CK146" s="1299"/>
      <c r="CL146" s="1299"/>
      <c r="CM146" s="1299"/>
      <c r="CN146" s="1299"/>
      <c r="CO146" s="1299"/>
      <c r="CP146" s="1299"/>
      <c r="CQ146" s="1299"/>
      <c r="CR146" s="1299"/>
      <c r="CS146" s="1299"/>
      <c r="CT146" s="1299"/>
      <c r="CU146" s="1299"/>
      <c r="CV146" s="1299"/>
      <c r="CW146" s="1299"/>
      <c r="CX146" s="1299"/>
      <c r="CY146" s="1299"/>
      <c r="CZ146" s="1299"/>
      <c r="DA146" s="1299"/>
      <c r="DB146" s="1299"/>
      <c r="DC146" s="1299"/>
      <c r="DD146" s="1299"/>
      <c r="DE146" s="1299"/>
      <c r="DF146" s="1299"/>
      <c r="DG146" s="1299"/>
      <c r="DH146" s="1299"/>
      <c r="DI146" s="1299"/>
      <c r="DJ146" s="1299"/>
      <c r="DK146" s="1299"/>
      <c r="DL146" s="1299"/>
      <c r="DM146" s="1299"/>
      <c r="DN146" s="1299"/>
      <c r="DO146" s="1299"/>
      <c r="DP146" s="1299"/>
      <c r="DQ146" s="1301"/>
    </row>
    <row r="147" spans="68:121" ht="22.5" customHeight="1" x14ac:dyDescent="0.3">
      <c r="BP147" s="1260" t="s">
        <v>176</v>
      </c>
      <c r="BQ147" s="1260">
        <v>0.47569444444444403</v>
      </c>
      <c r="BR147" s="1260">
        <v>65</v>
      </c>
      <c r="BS147" s="1260" t="s">
        <v>45</v>
      </c>
      <c r="BT147" s="1260" t="s">
        <v>46</v>
      </c>
      <c r="BU147" s="1260">
        <v>3</v>
      </c>
      <c r="BV147" s="1260" t="s">
        <v>47</v>
      </c>
      <c r="BW147" s="1260">
        <v>11</v>
      </c>
      <c r="BX147" s="1231"/>
      <c r="BY147" s="1302"/>
      <c r="BZ147" s="1366" t="s">
        <v>176</v>
      </c>
      <c r="CA147" s="1366"/>
      <c r="CB147" s="1366"/>
      <c r="CC147" s="1366"/>
      <c r="CD147" s="1303"/>
      <c r="CE147" s="1303"/>
      <c r="CF147" s="1303"/>
      <c r="CG147" s="1303"/>
      <c r="CH147" s="1303"/>
      <c r="CI147" s="1303"/>
      <c r="CJ147" s="1303"/>
      <c r="CK147" s="1303"/>
      <c r="CL147" s="1303"/>
      <c r="CM147" s="1303"/>
      <c r="CN147" s="1303"/>
      <c r="CO147" s="1303"/>
      <c r="CP147" s="1303"/>
      <c r="CQ147" s="1303"/>
      <c r="CR147" s="1303"/>
      <c r="CS147" s="1370">
        <v>65</v>
      </c>
      <c r="CT147" s="1370"/>
      <c r="CU147" s="1365" t="s">
        <v>48</v>
      </c>
      <c r="CV147" s="1365"/>
      <c r="CW147" s="1365"/>
      <c r="CX147" s="1303"/>
      <c r="CY147" s="1303"/>
      <c r="CZ147" s="1303"/>
      <c r="DA147" s="1303"/>
      <c r="DB147" s="1303"/>
      <c r="DC147" s="1303"/>
      <c r="DD147" s="1303"/>
      <c r="DE147" s="1303"/>
      <c r="DF147" s="1303"/>
      <c r="DG147" s="1303"/>
      <c r="DH147" s="1303"/>
      <c r="DI147" s="1303"/>
      <c r="DJ147" s="1303"/>
      <c r="DK147" s="1304"/>
      <c r="DL147" s="1372" t="s">
        <v>49</v>
      </c>
      <c r="DM147" s="1372"/>
      <c r="DN147" s="1372"/>
      <c r="DO147" s="1373">
        <v>1</v>
      </c>
      <c r="DP147" s="1373"/>
      <c r="DQ147" s="1305"/>
    </row>
    <row r="148" spans="68:121" ht="22.5" customHeight="1" x14ac:dyDescent="0.3">
      <c r="BP148" s="1260">
        <v>0</v>
      </c>
      <c r="BQ148" s="1260">
        <v>0</v>
      </c>
      <c r="BR148" s="1260" t="s">
        <v>50</v>
      </c>
      <c r="BS148" s="1260">
        <v>1</v>
      </c>
      <c r="BT148" s="1260" t="s">
        <v>66</v>
      </c>
      <c r="BU148" s="1260" t="s">
        <v>134</v>
      </c>
      <c r="BV148" s="1260">
        <v>0</v>
      </c>
      <c r="BW148" s="1260" t="s">
        <v>156</v>
      </c>
      <c r="BX148" s="1231"/>
      <c r="BY148" s="1302"/>
      <c r="BZ148" s="1366"/>
      <c r="CA148" s="1366"/>
      <c r="CB148" s="1366"/>
      <c r="CC148" s="1366"/>
      <c r="CD148" s="1303"/>
      <c r="CE148" s="1303"/>
      <c r="CF148" s="1303"/>
      <c r="CG148" s="1303"/>
      <c r="CH148" s="1303"/>
      <c r="CI148" s="1303"/>
      <c r="CJ148" s="1303"/>
      <c r="CK148" s="1303"/>
      <c r="CL148" s="1303"/>
      <c r="CM148" s="1303"/>
      <c r="CN148" s="1303"/>
      <c r="CO148" s="1303"/>
      <c r="CP148" s="1303"/>
      <c r="CQ148" s="1303"/>
      <c r="CR148" s="1303"/>
      <c r="CS148" s="1370"/>
      <c r="CT148" s="1370"/>
      <c r="CU148" s="1365"/>
      <c r="CV148" s="1365"/>
      <c r="CW148" s="1365"/>
      <c r="CX148" s="1303"/>
      <c r="CY148" s="1303"/>
      <c r="CZ148" s="1303"/>
      <c r="DA148" s="1303"/>
      <c r="DB148" s="1303"/>
      <c r="DC148" s="1303"/>
      <c r="DD148" s="1303"/>
      <c r="DE148" s="1303"/>
      <c r="DF148" s="1303"/>
      <c r="DG148" s="1303"/>
      <c r="DH148" s="1303"/>
      <c r="DI148" s="1303"/>
      <c r="DJ148" s="1303"/>
      <c r="DK148" s="1304"/>
      <c r="DL148" s="1372"/>
      <c r="DM148" s="1372"/>
      <c r="DN148" s="1372"/>
      <c r="DO148" s="1373"/>
      <c r="DP148" s="1373"/>
      <c r="DQ148" s="1305"/>
    </row>
    <row r="149" spans="68:121" ht="22.5" customHeight="1" x14ac:dyDescent="0.3">
      <c r="BP149" s="1260"/>
      <c r="BQ149" s="1260"/>
      <c r="BR149" s="1260"/>
      <c r="BS149" s="1260"/>
      <c r="BT149" s="1260"/>
      <c r="BU149" s="1260"/>
      <c r="BV149" s="1260"/>
      <c r="BW149" s="1260"/>
      <c r="BX149" s="1231"/>
      <c r="BY149" s="1302"/>
      <c r="BZ149" s="1306"/>
      <c r="CA149" s="1306"/>
      <c r="CB149" s="1306"/>
      <c r="CC149" s="1306"/>
      <c r="CD149" s="1368" t="s">
        <v>52</v>
      </c>
      <c r="CE149" s="1368"/>
      <c r="CF149" s="1307">
        <v>3</v>
      </c>
      <c r="CG149" s="1308" t="s">
        <v>53</v>
      </c>
      <c r="CH149" s="1367" t="s">
        <v>134</v>
      </c>
      <c r="CI149" s="1367"/>
      <c r="CJ149" s="1367"/>
      <c r="CK149" s="1367"/>
      <c r="CL149" s="1367"/>
      <c r="CM149" s="1367"/>
      <c r="CN149" s="1367"/>
      <c r="CO149" s="1367"/>
      <c r="CP149" s="1367"/>
      <c r="CQ149" s="1367"/>
      <c r="CR149" s="1367"/>
      <c r="CS149" s="1367"/>
      <c r="CT149" s="1367"/>
      <c r="CU149" s="1306"/>
      <c r="CV149" s="1306"/>
      <c r="CW149" s="1306"/>
      <c r="CX149" s="1306"/>
      <c r="CY149" s="1306"/>
      <c r="CZ149" s="1368" t="s">
        <v>52</v>
      </c>
      <c r="DA149" s="1368"/>
      <c r="DB149" s="1307">
        <v>11</v>
      </c>
      <c r="DC149" s="1308" t="s">
        <v>53</v>
      </c>
      <c r="DD149" s="1367" t="s">
        <v>156</v>
      </c>
      <c r="DE149" s="1367"/>
      <c r="DF149" s="1367"/>
      <c r="DG149" s="1367"/>
      <c r="DH149" s="1367"/>
      <c r="DI149" s="1367"/>
      <c r="DJ149" s="1367"/>
      <c r="DK149" s="1367"/>
      <c r="DL149" s="1367"/>
      <c r="DM149" s="1367"/>
      <c r="DN149" s="1367"/>
      <c r="DO149" s="1367"/>
      <c r="DP149" s="1367"/>
      <c r="DQ149" s="1305"/>
    </row>
    <row r="150" spans="68:121" ht="22.5" customHeight="1" x14ac:dyDescent="0.3">
      <c r="BP150" s="1260"/>
      <c r="BQ150" s="1260"/>
      <c r="BR150" s="1260"/>
      <c r="BS150" s="1260"/>
      <c r="BT150" s="1260"/>
      <c r="BU150" s="1260"/>
      <c r="BV150" s="1260"/>
      <c r="BW150" s="1260"/>
      <c r="BX150" s="1231"/>
      <c r="BY150" s="1302"/>
      <c r="BZ150" s="1306"/>
      <c r="CA150" s="1306"/>
      <c r="CB150" s="1306"/>
      <c r="CC150" s="1306"/>
      <c r="CD150" s="1306"/>
      <c r="CE150" s="1306"/>
      <c r="CF150" s="1306"/>
      <c r="CG150" s="1306"/>
      <c r="CH150" s="1306"/>
      <c r="CI150" s="1306"/>
      <c r="CJ150" s="1306"/>
      <c r="CK150" s="1306"/>
      <c r="CL150" s="1306"/>
      <c r="CM150" s="1306"/>
      <c r="CN150" s="1306"/>
      <c r="CO150" s="1306"/>
      <c r="CP150" s="1306"/>
      <c r="CQ150" s="1306"/>
      <c r="CR150" s="1306"/>
      <c r="CS150" s="1306"/>
      <c r="CT150" s="1306"/>
      <c r="CU150" s="1306"/>
      <c r="CV150" s="1306"/>
      <c r="CW150" s="1306"/>
      <c r="CX150" s="1306"/>
      <c r="CY150" s="1306"/>
      <c r="CZ150" s="1306"/>
      <c r="DA150" s="1306"/>
      <c r="DB150" s="1306"/>
      <c r="DC150" s="1306"/>
      <c r="DD150" s="1306"/>
      <c r="DE150" s="1306"/>
      <c r="DF150" s="1306"/>
      <c r="DG150" s="1306"/>
      <c r="DH150" s="1306"/>
      <c r="DI150" s="1306"/>
      <c r="DJ150" s="1306"/>
      <c r="DK150" s="1309"/>
      <c r="DL150" s="1309"/>
      <c r="DM150" s="1309"/>
      <c r="DN150" s="1309"/>
      <c r="DO150" s="1309"/>
      <c r="DP150" s="1309"/>
      <c r="DQ150" s="1305"/>
    </row>
    <row r="151" spans="68:121" ht="22.5" customHeight="1" x14ac:dyDescent="0.3">
      <c r="BP151" s="1260"/>
      <c r="BQ151" s="1260"/>
      <c r="BR151" s="1260"/>
      <c r="BS151" s="1260"/>
      <c r="BT151" s="1260"/>
      <c r="BU151" s="1260"/>
      <c r="BV151" s="1260"/>
      <c r="BW151" s="1260"/>
      <c r="BX151" s="1231"/>
      <c r="BY151" s="1302"/>
      <c r="BZ151" s="1322" t="s">
        <v>56</v>
      </c>
      <c r="CA151" s="1323">
        <v>3</v>
      </c>
      <c r="CB151" s="1310" t="s">
        <v>47</v>
      </c>
      <c r="CC151" s="1311">
        <v>1</v>
      </c>
      <c r="CD151" s="1311">
        <v>2</v>
      </c>
      <c r="CE151" s="1311">
        <v>3</v>
      </c>
      <c r="CF151" s="1311">
        <v>4</v>
      </c>
      <c r="CG151" s="1311">
        <v>5</v>
      </c>
      <c r="CH151" s="1311">
        <v>6</v>
      </c>
      <c r="CI151" s="1311">
        <v>7</v>
      </c>
      <c r="CJ151" s="1311">
        <v>8</v>
      </c>
      <c r="CK151" s="1311">
        <v>9</v>
      </c>
      <c r="CL151" s="1311">
        <v>10</v>
      </c>
      <c r="CM151" s="1311">
        <v>11</v>
      </c>
      <c r="CN151" s="1311">
        <v>12</v>
      </c>
      <c r="CO151" s="1311">
        <v>13</v>
      </c>
      <c r="CP151" s="1311">
        <v>14</v>
      </c>
      <c r="CQ151" s="1311">
        <v>15</v>
      </c>
      <c r="CR151" s="1311">
        <v>16</v>
      </c>
      <c r="CS151" s="1311">
        <v>17</v>
      </c>
      <c r="CT151" s="1311">
        <v>18</v>
      </c>
      <c r="CU151" s="1311">
        <v>19</v>
      </c>
      <c r="CV151" s="1311">
        <v>20</v>
      </c>
      <c r="CW151" s="1311">
        <v>21</v>
      </c>
      <c r="CX151" s="1311">
        <v>22</v>
      </c>
      <c r="CY151" s="1311">
        <v>23</v>
      </c>
      <c r="CZ151" s="1311">
        <v>24</v>
      </c>
      <c r="DA151" s="1311">
        <v>25</v>
      </c>
      <c r="DB151" s="1311">
        <v>26</v>
      </c>
      <c r="DC151" s="1311">
        <v>27</v>
      </c>
      <c r="DD151" s="1311">
        <v>28</v>
      </c>
      <c r="DE151" s="1311">
        <v>29</v>
      </c>
      <c r="DF151" s="1311">
        <v>30</v>
      </c>
      <c r="DG151" s="1311">
        <v>31</v>
      </c>
      <c r="DH151" s="1311">
        <v>32</v>
      </c>
      <c r="DI151" s="1311">
        <v>33</v>
      </c>
      <c r="DJ151" s="1311">
        <v>34</v>
      </c>
      <c r="DK151" s="1312">
        <v>35</v>
      </c>
      <c r="DL151" s="1312">
        <v>36</v>
      </c>
      <c r="DM151" s="1312">
        <v>37</v>
      </c>
      <c r="DN151" s="1312">
        <v>38</v>
      </c>
      <c r="DO151" s="1312">
        <v>39</v>
      </c>
      <c r="DP151" s="1312">
        <v>40</v>
      </c>
      <c r="DQ151" s="1305"/>
    </row>
    <row r="152" spans="68:121" ht="22.5" customHeight="1" x14ac:dyDescent="0.3">
      <c r="BP152" s="1260"/>
      <c r="BQ152" s="1260"/>
      <c r="BR152" s="1260"/>
      <c r="BS152" s="1260"/>
      <c r="BT152" s="1260"/>
      <c r="BU152" s="1260"/>
      <c r="BV152" s="1260"/>
      <c r="BW152" s="1260"/>
      <c r="BX152" s="1231"/>
      <c r="BY152" s="1302"/>
      <c r="BZ152" s="1313"/>
      <c r="CA152" s="1314"/>
      <c r="CB152" s="1315"/>
      <c r="CC152" s="1316"/>
      <c r="CD152" s="1316"/>
      <c r="CE152" s="1316"/>
      <c r="CF152" s="1316"/>
      <c r="CG152" s="1316"/>
      <c r="CH152" s="1316"/>
      <c r="CI152" s="1316"/>
      <c r="CJ152" s="1316"/>
      <c r="CK152" s="1316"/>
      <c r="CL152" s="1316"/>
      <c r="CM152" s="1316"/>
      <c r="CN152" s="1316"/>
      <c r="CO152" s="1316"/>
      <c r="CP152" s="1316"/>
      <c r="CQ152" s="1316"/>
      <c r="CR152" s="1316"/>
      <c r="CS152" s="1316"/>
      <c r="CT152" s="1316"/>
      <c r="CU152" s="1316"/>
      <c r="CV152" s="1316"/>
      <c r="CW152" s="1316"/>
      <c r="CX152" s="1316"/>
      <c r="CY152" s="1316"/>
      <c r="CZ152" s="1316"/>
      <c r="DA152" s="1316"/>
      <c r="DB152" s="1316"/>
      <c r="DC152" s="1316"/>
      <c r="DD152" s="1316"/>
      <c r="DE152" s="1316"/>
      <c r="DF152" s="1316"/>
      <c r="DG152" s="1316"/>
      <c r="DH152" s="1316"/>
      <c r="DI152" s="1316"/>
      <c r="DJ152" s="1316"/>
      <c r="DK152" s="1317"/>
      <c r="DL152" s="1317"/>
      <c r="DM152" s="1317"/>
      <c r="DN152" s="1317"/>
      <c r="DO152" s="1317"/>
      <c r="DP152" s="1317"/>
      <c r="DQ152" s="1305"/>
    </row>
    <row r="153" spans="68:121" ht="22.5" customHeight="1" x14ac:dyDescent="0.3">
      <c r="BP153" s="1260"/>
      <c r="BQ153" s="1260"/>
      <c r="BR153" s="1260"/>
      <c r="BS153" s="1260"/>
      <c r="BT153" s="1260"/>
      <c r="BU153" s="1260"/>
      <c r="BV153" s="1260"/>
      <c r="BW153" s="1260"/>
      <c r="BX153" s="1231"/>
      <c r="BY153" s="1302"/>
      <c r="BZ153" s="1324" t="s">
        <v>56</v>
      </c>
      <c r="CA153" s="1325">
        <v>11</v>
      </c>
      <c r="CB153" s="1318" t="s">
        <v>47</v>
      </c>
      <c r="CC153" s="1311">
        <v>1</v>
      </c>
      <c r="CD153" s="1311">
        <v>2</v>
      </c>
      <c r="CE153" s="1311">
        <v>3</v>
      </c>
      <c r="CF153" s="1311">
        <v>4</v>
      </c>
      <c r="CG153" s="1311">
        <v>5</v>
      </c>
      <c r="CH153" s="1311">
        <v>6</v>
      </c>
      <c r="CI153" s="1311">
        <v>7</v>
      </c>
      <c r="CJ153" s="1311">
        <v>8</v>
      </c>
      <c r="CK153" s="1311">
        <v>9</v>
      </c>
      <c r="CL153" s="1311">
        <v>10</v>
      </c>
      <c r="CM153" s="1311">
        <v>11</v>
      </c>
      <c r="CN153" s="1311">
        <v>12</v>
      </c>
      <c r="CO153" s="1311">
        <v>13</v>
      </c>
      <c r="CP153" s="1311">
        <v>14</v>
      </c>
      <c r="CQ153" s="1311">
        <v>15</v>
      </c>
      <c r="CR153" s="1311">
        <v>16</v>
      </c>
      <c r="CS153" s="1311">
        <v>17</v>
      </c>
      <c r="CT153" s="1311">
        <v>18</v>
      </c>
      <c r="CU153" s="1311">
        <v>19</v>
      </c>
      <c r="CV153" s="1311">
        <v>20</v>
      </c>
      <c r="CW153" s="1311">
        <v>21</v>
      </c>
      <c r="CX153" s="1311">
        <v>22</v>
      </c>
      <c r="CY153" s="1311">
        <v>23</v>
      </c>
      <c r="CZ153" s="1311">
        <v>24</v>
      </c>
      <c r="DA153" s="1311">
        <v>25</v>
      </c>
      <c r="DB153" s="1311">
        <v>26</v>
      </c>
      <c r="DC153" s="1311">
        <v>27</v>
      </c>
      <c r="DD153" s="1311">
        <v>28</v>
      </c>
      <c r="DE153" s="1311">
        <v>29</v>
      </c>
      <c r="DF153" s="1311">
        <v>30</v>
      </c>
      <c r="DG153" s="1311">
        <v>31</v>
      </c>
      <c r="DH153" s="1311">
        <v>32</v>
      </c>
      <c r="DI153" s="1311">
        <v>33</v>
      </c>
      <c r="DJ153" s="1311">
        <v>34</v>
      </c>
      <c r="DK153" s="1312">
        <v>35</v>
      </c>
      <c r="DL153" s="1312">
        <v>36</v>
      </c>
      <c r="DM153" s="1312">
        <v>37</v>
      </c>
      <c r="DN153" s="1312">
        <v>38</v>
      </c>
      <c r="DO153" s="1312">
        <v>39</v>
      </c>
      <c r="DP153" s="1312">
        <v>40</v>
      </c>
      <c r="DQ153" s="1305"/>
    </row>
    <row r="154" spans="68:121" ht="22.5" customHeight="1" thickBot="1" x14ac:dyDescent="0.35">
      <c r="BP154" s="1260"/>
      <c r="BQ154" s="1260"/>
      <c r="BR154" s="1260"/>
      <c r="BS154" s="1260"/>
      <c r="BT154" s="1260"/>
      <c r="BU154" s="1260"/>
      <c r="BV154" s="1260"/>
      <c r="BW154" s="1260"/>
      <c r="BX154" s="1231"/>
      <c r="BY154" s="1319"/>
      <c r="BZ154" s="1320"/>
      <c r="CA154" s="1320"/>
      <c r="CB154" s="1320"/>
      <c r="CC154" s="1320"/>
      <c r="CD154" s="1320"/>
      <c r="CE154" s="1320"/>
      <c r="CF154" s="1320"/>
      <c r="CG154" s="1320"/>
      <c r="CH154" s="1320"/>
      <c r="CI154" s="1320"/>
      <c r="CJ154" s="1320"/>
      <c r="CK154" s="1320"/>
      <c r="CL154" s="1320"/>
      <c r="CM154" s="1320"/>
      <c r="CN154" s="1320"/>
      <c r="CO154" s="1320"/>
      <c r="CP154" s="1320"/>
      <c r="CQ154" s="1320"/>
      <c r="CR154" s="1320"/>
      <c r="CS154" s="1320"/>
      <c r="CT154" s="1320"/>
      <c r="CU154" s="1320"/>
      <c r="CV154" s="1320"/>
      <c r="CW154" s="1320"/>
      <c r="CX154" s="1320"/>
      <c r="CY154" s="1320"/>
      <c r="CZ154" s="1320"/>
      <c r="DA154" s="1320"/>
      <c r="DB154" s="1320"/>
      <c r="DC154" s="1320"/>
      <c r="DD154" s="1320"/>
      <c r="DE154" s="1320"/>
      <c r="DF154" s="1320"/>
      <c r="DG154" s="1320"/>
      <c r="DH154" s="1320"/>
      <c r="DI154" s="1320"/>
      <c r="DJ154" s="1320"/>
      <c r="DK154" s="1320"/>
      <c r="DL154" s="1320"/>
      <c r="DM154" s="1320"/>
      <c r="DN154" s="1320"/>
      <c r="DO154" s="1320"/>
      <c r="DP154" s="1320"/>
      <c r="DQ154" s="1321"/>
    </row>
    <row r="155" spans="68:121" ht="22.5" customHeight="1" thickTop="1" x14ac:dyDescent="0.3">
      <c r="BP155" s="1260"/>
      <c r="BQ155" s="1260"/>
      <c r="BR155" s="1260"/>
      <c r="BS155" s="1260"/>
      <c r="BT155" s="1260"/>
      <c r="BU155" s="1260"/>
      <c r="BV155" s="1260"/>
      <c r="BW155" s="1260"/>
      <c r="BX155" s="1231"/>
      <c r="BY155" s="784">
        <v>0.48263888888888845</v>
      </c>
      <c r="BZ155" s="785"/>
      <c r="CA155" s="785"/>
      <c r="CB155" s="1299"/>
      <c r="CC155" s="1299"/>
      <c r="CD155" s="1299"/>
      <c r="CE155" s="1369" t="s">
        <v>46</v>
      </c>
      <c r="CF155" s="1369"/>
      <c r="CG155" s="1369"/>
      <c r="CH155" s="1369"/>
      <c r="CI155" s="1369"/>
      <c r="CJ155" s="1300" t="s">
        <v>67</v>
      </c>
      <c r="CK155" s="1299"/>
      <c r="CL155" s="1299"/>
      <c r="CM155" s="1299"/>
      <c r="CN155" s="1299"/>
      <c r="CO155" s="1299"/>
      <c r="CP155" s="1299"/>
      <c r="CQ155" s="1299"/>
      <c r="CR155" s="1299"/>
      <c r="CS155" s="1299"/>
      <c r="CT155" s="1299"/>
      <c r="CU155" s="1299"/>
      <c r="CV155" s="1299"/>
      <c r="CW155" s="1299"/>
      <c r="CX155" s="1299"/>
      <c r="CY155" s="1299"/>
      <c r="CZ155" s="1299"/>
      <c r="DA155" s="1299"/>
      <c r="DB155" s="1299"/>
      <c r="DC155" s="1299"/>
      <c r="DD155" s="1299"/>
      <c r="DE155" s="1299"/>
      <c r="DF155" s="1299"/>
      <c r="DG155" s="1299"/>
      <c r="DH155" s="1299"/>
      <c r="DI155" s="1299"/>
      <c r="DJ155" s="1299"/>
      <c r="DK155" s="1299"/>
      <c r="DL155" s="1299"/>
      <c r="DM155" s="1299"/>
      <c r="DN155" s="1299"/>
      <c r="DO155" s="1299"/>
      <c r="DP155" s="1299"/>
      <c r="DQ155" s="1301"/>
    </row>
    <row r="156" spans="68:121" ht="22.5" customHeight="1" x14ac:dyDescent="0.3">
      <c r="BP156" s="1260" t="s">
        <v>177</v>
      </c>
      <c r="BQ156" s="1260">
        <v>0.48263888888888845</v>
      </c>
      <c r="BR156" s="1260">
        <v>69</v>
      </c>
      <c r="BS156" s="1260" t="s">
        <v>45</v>
      </c>
      <c r="BT156" s="1260" t="s">
        <v>46</v>
      </c>
      <c r="BU156" s="1260">
        <v>20</v>
      </c>
      <c r="BV156" s="1260" t="s">
        <v>47</v>
      </c>
      <c r="BW156" s="1260">
        <v>21</v>
      </c>
      <c r="BX156" s="1231"/>
      <c r="BY156" s="1302"/>
      <c r="BZ156" s="1366" t="s">
        <v>177</v>
      </c>
      <c r="CA156" s="1366"/>
      <c r="CB156" s="1366"/>
      <c r="CC156" s="1366"/>
      <c r="CD156" s="1303"/>
      <c r="CE156" s="1303"/>
      <c r="CF156" s="1303"/>
      <c r="CG156" s="1303"/>
      <c r="CH156" s="1303"/>
      <c r="CI156" s="1303"/>
      <c r="CJ156" s="1303"/>
      <c r="CK156" s="1303"/>
      <c r="CL156" s="1303"/>
      <c r="CM156" s="1303"/>
      <c r="CN156" s="1303"/>
      <c r="CO156" s="1303"/>
      <c r="CP156" s="1303"/>
      <c r="CQ156" s="1303"/>
      <c r="CR156" s="1303"/>
      <c r="CS156" s="1370">
        <v>69</v>
      </c>
      <c r="CT156" s="1370"/>
      <c r="CU156" s="1365" t="s">
        <v>48</v>
      </c>
      <c r="CV156" s="1365"/>
      <c r="CW156" s="1365"/>
      <c r="CX156" s="1303"/>
      <c r="CY156" s="1303"/>
      <c r="CZ156" s="1303"/>
      <c r="DA156" s="1303"/>
      <c r="DB156" s="1303"/>
      <c r="DC156" s="1303"/>
      <c r="DD156" s="1303"/>
      <c r="DE156" s="1303"/>
      <c r="DF156" s="1303"/>
      <c r="DG156" s="1303"/>
      <c r="DH156" s="1303"/>
      <c r="DI156" s="1303"/>
      <c r="DJ156" s="1303"/>
      <c r="DK156" s="1304"/>
      <c r="DL156" s="1372" t="s">
        <v>49</v>
      </c>
      <c r="DM156" s="1372"/>
      <c r="DN156" s="1372"/>
      <c r="DO156" s="1373">
        <v>1</v>
      </c>
      <c r="DP156" s="1373"/>
      <c r="DQ156" s="1305"/>
    </row>
    <row r="157" spans="68:121" ht="22.5" customHeight="1" x14ac:dyDescent="0.3">
      <c r="BP157" s="1260">
        <v>0</v>
      </c>
      <c r="BQ157" s="1260">
        <v>0</v>
      </c>
      <c r="BR157" s="1260" t="s">
        <v>50</v>
      </c>
      <c r="BS157" s="1260">
        <v>1</v>
      </c>
      <c r="BT157" s="1260" t="s">
        <v>67</v>
      </c>
      <c r="BU157" s="1260" t="s">
        <v>191</v>
      </c>
      <c r="BV157" s="1260">
        <v>0</v>
      </c>
      <c r="BW157" s="1260" t="s">
        <v>155</v>
      </c>
      <c r="BX157" s="1231"/>
      <c r="BY157" s="1302"/>
      <c r="BZ157" s="1366"/>
      <c r="CA157" s="1366"/>
      <c r="CB157" s="1366"/>
      <c r="CC157" s="1366"/>
      <c r="CD157" s="1303"/>
      <c r="CE157" s="1303"/>
      <c r="CF157" s="1303"/>
      <c r="CG157" s="1303"/>
      <c r="CH157" s="1303"/>
      <c r="CI157" s="1303"/>
      <c r="CJ157" s="1303"/>
      <c r="CK157" s="1303"/>
      <c r="CL157" s="1303"/>
      <c r="CM157" s="1303"/>
      <c r="CN157" s="1303"/>
      <c r="CO157" s="1303"/>
      <c r="CP157" s="1303"/>
      <c r="CQ157" s="1303"/>
      <c r="CR157" s="1303"/>
      <c r="CS157" s="1370"/>
      <c r="CT157" s="1370"/>
      <c r="CU157" s="1365"/>
      <c r="CV157" s="1365"/>
      <c r="CW157" s="1365"/>
      <c r="CX157" s="1303"/>
      <c r="CY157" s="1303"/>
      <c r="CZ157" s="1303"/>
      <c r="DA157" s="1303"/>
      <c r="DB157" s="1303"/>
      <c r="DC157" s="1303"/>
      <c r="DD157" s="1303"/>
      <c r="DE157" s="1303"/>
      <c r="DF157" s="1303"/>
      <c r="DG157" s="1303"/>
      <c r="DH157" s="1303"/>
      <c r="DI157" s="1303"/>
      <c r="DJ157" s="1303"/>
      <c r="DK157" s="1304"/>
      <c r="DL157" s="1372"/>
      <c r="DM157" s="1372"/>
      <c r="DN157" s="1372"/>
      <c r="DO157" s="1373"/>
      <c r="DP157" s="1373"/>
      <c r="DQ157" s="1305"/>
    </row>
    <row r="158" spans="68:121" ht="22.5" customHeight="1" x14ac:dyDescent="0.3">
      <c r="BP158" s="1260"/>
      <c r="BQ158" s="1260"/>
      <c r="BR158" s="1260"/>
      <c r="BS158" s="1260"/>
      <c r="BT158" s="1260"/>
      <c r="BU158" s="1260"/>
      <c r="BV158" s="1260"/>
      <c r="BW158" s="1260"/>
      <c r="BX158" s="1231"/>
      <c r="BY158" s="1302"/>
      <c r="BZ158" s="1306"/>
      <c r="CA158" s="1306"/>
      <c r="CB158" s="1306"/>
      <c r="CC158" s="1306"/>
      <c r="CD158" s="1368" t="s">
        <v>52</v>
      </c>
      <c r="CE158" s="1368"/>
      <c r="CF158" s="1307">
        <v>20</v>
      </c>
      <c r="CG158" s="1308" t="s">
        <v>53</v>
      </c>
      <c r="CH158" s="1367" t="s">
        <v>191</v>
      </c>
      <c r="CI158" s="1367"/>
      <c r="CJ158" s="1367"/>
      <c r="CK158" s="1367"/>
      <c r="CL158" s="1367"/>
      <c r="CM158" s="1367"/>
      <c r="CN158" s="1367"/>
      <c r="CO158" s="1367"/>
      <c r="CP158" s="1367"/>
      <c r="CQ158" s="1367"/>
      <c r="CR158" s="1367"/>
      <c r="CS158" s="1367"/>
      <c r="CT158" s="1367"/>
      <c r="CU158" s="1306"/>
      <c r="CV158" s="1306"/>
      <c r="CW158" s="1306"/>
      <c r="CX158" s="1306"/>
      <c r="CY158" s="1306"/>
      <c r="CZ158" s="1368" t="s">
        <v>52</v>
      </c>
      <c r="DA158" s="1368"/>
      <c r="DB158" s="1307">
        <v>21</v>
      </c>
      <c r="DC158" s="1308" t="s">
        <v>53</v>
      </c>
      <c r="DD158" s="1367" t="s">
        <v>155</v>
      </c>
      <c r="DE158" s="1367"/>
      <c r="DF158" s="1367"/>
      <c r="DG158" s="1367"/>
      <c r="DH158" s="1367"/>
      <c r="DI158" s="1367"/>
      <c r="DJ158" s="1367"/>
      <c r="DK158" s="1367"/>
      <c r="DL158" s="1367"/>
      <c r="DM158" s="1367"/>
      <c r="DN158" s="1367"/>
      <c r="DO158" s="1367"/>
      <c r="DP158" s="1367"/>
      <c r="DQ158" s="1305"/>
    </row>
    <row r="159" spans="68:121" ht="22.5" customHeight="1" x14ac:dyDescent="0.3">
      <c r="BP159" s="1260"/>
      <c r="BQ159" s="1260"/>
      <c r="BR159" s="1260"/>
      <c r="BS159" s="1260"/>
      <c r="BT159" s="1260"/>
      <c r="BU159" s="1260"/>
      <c r="BV159" s="1260"/>
      <c r="BW159" s="1260"/>
      <c r="BX159" s="1231"/>
      <c r="BY159" s="1302"/>
      <c r="BZ159" s="1306"/>
      <c r="CA159" s="1306"/>
      <c r="CB159" s="1306"/>
      <c r="CC159" s="1306"/>
      <c r="CD159" s="1306"/>
      <c r="CE159" s="1306"/>
      <c r="CF159" s="1306"/>
      <c r="CG159" s="1306"/>
      <c r="CH159" s="1306"/>
      <c r="CI159" s="1306"/>
      <c r="CJ159" s="1306"/>
      <c r="CK159" s="1306"/>
      <c r="CL159" s="1306"/>
      <c r="CM159" s="1306"/>
      <c r="CN159" s="1306"/>
      <c r="CO159" s="1306"/>
      <c r="CP159" s="1306"/>
      <c r="CQ159" s="1306"/>
      <c r="CR159" s="1306"/>
      <c r="CS159" s="1306"/>
      <c r="CT159" s="1306"/>
      <c r="CU159" s="1306"/>
      <c r="CV159" s="1306"/>
      <c r="CW159" s="1306"/>
      <c r="CX159" s="1306"/>
      <c r="CY159" s="1306"/>
      <c r="CZ159" s="1306"/>
      <c r="DA159" s="1306"/>
      <c r="DB159" s="1306"/>
      <c r="DC159" s="1306"/>
      <c r="DD159" s="1306"/>
      <c r="DE159" s="1306"/>
      <c r="DF159" s="1306"/>
      <c r="DG159" s="1306"/>
      <c r="DH159" s="1306"/>
      <c r="DI159" s="1306"/>
      <c r="DJ159" s="1306"/>
      <c r="DK159" s="1309"/>
      <c r="DL159" s="1309"/>
      <c r="DM159" s="1309"/>
      <c r="DN159" s="1309"/>
      <c r="DO159" s="1309"/>
      <c r="DP159" s="1309"/>
      <c r="DQ159" s="1305"/>
    </row>
    <row r="160" spans="68:121" ht="22.5" customHeight="1" x14ac:dyDescent="0.3">
      <c r="BP160" s="1260"/>
      <c r="BQ160" s="1260"/>
      <c r="BR160" s="1260"/>
      <c r="BS160" s="1260"/>
      <c r="BT160" s="1260"/>
      <c r="BU160" s="1260"/>
      <c r="BV160" s="1260"/>
      <c r="BW160" s="1260"/>
      <c r="BX160" s="1231"/>
      <c r="BY160" s="1302"/>
      <c r="BZ160" s="1322" t="s">
        <v>56</v>
      </c>
      <c r="CA160" s="1323">
        <v>20</v>
      </c>
      <c r="CB160" s="1310" t="s">
        <v>47</v>
      </c>
      <c r="CC160" s="1311">
        <v>1</v>
      </c>
      <c r="CD160" s="1311">
        <v>2</v>
      </c>
      <c r="CE160" s="1311">
        <v>3</v>
      </c>
      <c r="CF160" s="1311">
        <v>4</v>
      </c>
      <c r="CG160" s="1311">
        <v>5</v>
      </c>
      <c r="CH160" s="1311">
        <v>6</v>
      </c>
      <c r="CI160" s="1311">
        <v>7</v>
      </c>
      <c r="CJ160" s="1311">
        <v>8</v>
      </c>
      <c r="CK160" s="1311">
        <v>9</v>
      </c>
      <c r="CL160" s="1311">
        <v>10</v>
      </c>
      <c r="CM160" s="1311">
        <v>11</v>
      </c>
      <c r="CN160" s="1311">
        <v>12</v>
      </c>
      <c r="CO160" s="1311">
        <v>13</v>
      </c>
      <c r="CP160" s="1311">
        <v>14</v>
      </c>
      <c r="CQ160" s="1311">
        <v>15</v>
      </c>
      <c r="CR160" s="1311">
        <v>16</v>
      </c>
      <c r="CS160" s="1311">
        <v>17</v>
      </c>
      <c r="CT160" s="1311">
        <v>18</v>
      </c>
      <c r="CU160" s="1311">
        <v>19</v>
      </c>
      <c r="CV160" s="1311">
        <v>20</v>
      </c>
      <c r="CW160" s="1311">
        <v>21</v>
      </c>
      <c r="CX160" s="1311">
        <v>22</v>
      </c>
      <c r="CY160" s="1311">
        <v>23</v>
      </c>
      <c r="CZ160" s="1311">
        <v>24</v>
      </c>
      <c r="DA160" s="1311">
        <v>25</v>
      </c>
      <c r="DB160" s="1311">
        <v>26</v>
      </c>
      <c r="DC160" s="1311">
        <v>27</v>
      </c>
      <c r="DD160" s="1311">
        <v>28</v>
      </c>
      <c r="DE160" s="1311">
        <v>29</v>
      </c>
      <c r="DF160" s="1311">
        <v>30</v>
      </c>
      <c r="DG160" s="1311">
        <v>31</v>
      </c>
      <c r="DH160" s="1311">
        <v>32</v>
      </c>
      <c r="DI160" s="1311">
        <v>33</v>
      </c>
      <c r="DJ160" s="1311">
        <v>34</v>
      </c>
      <c r="DK160" s="1312">
        <v>35</v>
      </c>
      <c r="DL160" s="1312">
        <v>36</v>
      </c>
      <c r="DM160" s="1312">
        <v>37</v>
      </c>
      <c r="DN160" s="1312">
        <v>38</v>
      </c>
      <c r="DO160" s="1312">
        <v>39</v>
      </c>
      <c r="DP160" s="1312">
        <v>40</v>
      </c>
      <c r="DQ160" s="1305"/>
    </row>
    <row r="161" spans="68:121" ht="22.5" customHeight="1" x14ac:dyDescent="0.3">
      <c r="BP161" s="1260"/>
      <c r="BQ161" s="1260"/>
      <c r="BR161" s="1260"/>
      <c r="BS161" s="1260"/>
      <c r="BT161" s="1260"/>
      <c r="BU161" s="1260"/>
      <c r="BV161" s="1260"/>
      <c r="BW161" s="1260"/>
      <c r="BX161" s="1231"/>
      <c r="BY161" s="1302"/>
      <c r="BZ161" s="1313"/>
      <c r="CA161" s="1314"/>
      <c r="CB161" s="1315"/>
      <c r="CC161" s="1316"/>
      <c r="CD161" s="1316"/>
      <c r="CE161" s="1316"/>
      <c r="CF161" s="1316"/>
      <c r="CG161" s="1316"/>
      <c r="CH161" s="1316"/>
      <c r="CI161" s="1316"/>
      <c r="CJ161" s="1316"/>
      <c r="CK161" s="1316"/>
      <c r="CL161" s="1316"/>
      <c r="CM161" s="1316"/>
      <c r="CN161" s="1316"/>
      <c r="CO161" s="1316"/>
      <c r="CP161" s="1316"/>
      <c r="CQ161" s="1316"/>
      <c r="CR161" s="1316"/>
      <c r="CS161" s="1316"/>
      <c r="CT161" s="1316"/>
      <c r="CU161" s="1316"/>
      <c r="CV161" s="1316"/>
      <c r="CW161" s="1316"/>
      <c r="CX161" s="1316"/>
      <c r="CY161" s="1316"/>
      <c r="CZ161" s="1316"/>
      <c r="DA161" s="1316"/>
      <c r="DB161" s="1316"/>
      <c r="DC161" s="1316"/>
      <c r="DD161" s="1316"/>
      <c r="DE161" s="1316"/>
      <c r="DF161" s="1316"/>
      <c r="DG161" s="1316"/>
      <c r="DH161" s="1316"/>
      <c r="DI161" s="1316"/>
      <c r="DJ161" s="1316"/>
      <c r="DK161" s="1317"/>
      <c r="DL161" s="1317"/>
      <c r="DM161" s="1317"/>
      <c r="DN161" s="1317"/>
      <c r="DO161" s="1317"/>
      <c r="DP161" s="1317"/>
      <c r="DQ161" s="1305"/>
    </row>
    <row r="162" spans="68:121" ht="22.5" customHeight="1" x14ac:dyDescent="0.3">
      <c r="BP162" s="1260"/>
      <c r="BQ162" s="1260"/>
      <c r="BR162" s="1260"/>
      <c r="BS162" s="1260"/>
      <c r="BT162" s="1260"/>
      <c r="BU162" s="1260"/>
      <c r="BV162" s="1260"/>
      <c r="BW162" s="1260"/>
      <c r="BX162" s="1231"/>
      <c r="BY162" s="1302"/>
      <c r="BZ162" s="1324" t="s">
        <v>56</v>
      </c>
      <c r="CA162" s="1325">
        <v>21</v>
      </c>
      <c r="CB162" s="1318" t="s">
        <v>47</v>
      </c>
      <c r="CC162" s="1311">
        <v>1</v>
      </c>
      <c r="CD162" s="1311">
        <v>2</v>
      </c>
      <c r="CE162" s="1311">
        <v>3</v>
      </c>
      <c r="CF162" s="1311">
        <v>4</v>
      </c>
      <c r="CG162" s="1311">
        <v>5</v>
      </c>
      <c r="CH162" s="1311">
        <v>6</v>
      </c>
      <c r="CI162" s="1311">
        <v>7</v>
      </c>
      <c r="CJ162" s="1311">
        <v>8</v>
      </c>
      <c r="CK162" s="1311">
        <v>9</v>
      </c>
      <c r="CL162" s="1311">
        <v>10</v>
      </c>
      <c r="CM162" s="1311">
        <v>11</v>
      </c>
      <c r="CN162" s="1311">
        <v>12</v>
      </c>
      <c r="CO162" s="1311">
        <v>13</v>
      </c>
      <c r="CP162" s="1311">
        <v>14</v>
      </c>
      <c r="CQ162" s="1311">
        <v>15</v>
      </c>
      <c r="CR162" s="1311">
        <v>16</v>
      </c>
      <c r="CS162" s="1311">
        <v>17</v>
      </c>
      <c r="CT162" s="1311">
        <v>18</v>
      </c>
      <c r="CU162" s="1311">
        <v>19</v>
      </c>
      <c r="CV162" s="1311">
        <v>20</v>
      </c>
      <c r="CW162" s="1311">
        <v>21</v>
      </c>
      <c r="CX162" s="1311">
        <v>22</v>
      </c>
      <c r="CY162" s="1311">
        <v>23</v>
      </c>
      <c r="CZ162" s="1311">
        <v>24</v>
      </c>
      <c r="DA162" s="1311">
        <v>25</v>
      </c>
      <c r="DB162" s="1311">
        <v>26</v>
      </c>
      <c r="DC162" s="1311">
        <v>27</v>
      </c>
      <c r="DD162" s="1311">
        <v>28</v>
      </c>
      <c r="DE162" s="1311">
        <v>29</v>
      </c>
      <c r="DF162" s="1311">
        <v>30</v>
      </c>
      <c r="DG162" s="1311">
        <v>31</v>
      </c>
      <c r="DH162" s="1311">
        <v>32</v>
      </c>
      <c r="DI162" s="1311">
        <v>33</v>
      </c>
      <c r="DJ162" s="1311">
        <v>34</v>
      </c>
      <c r="DK162" s="1312">
        <v>35</v>
      </c>
      <c r="DL162" s="1312">
        <v>36</v>
      </c>
      <c r="DM162" s="1312">
        <v>37</v>
      </c>
      <c r="DN162" s="1312">
        <v>38</v>
      </c>
      <c r="DO162" s="1312">
        <v>39</v>
      </c>
      <c r="DP162" s="1312">
        <v>40</v>
      </c>
      <c r="DQ162" s="1305"/>
    </row>
    <row r="163" spans="68:121" ht="22.5" customHeight="1" thickBot="1" x14ac:dyDescent="0.35">
      <c r="BP163" s="1260"/>
      <c r="BQ163" s="1260"/>
      <c r="BR163" s="1260"/>
      <c r="BS163" s="1260"/>
      <c r="BT163" s="1260"/>
      <c r="BU163" s="1260"/>
      <c r="BV163" s="1260"/>
      <c r="BW163" s="1260"/>
      <c r="BX163" s="1231"/>
      <c r="BY163" s="1319"/>
      <c r="BZ163" s="1320"/>
      <c r="CA163" s="1320"/>
      <c r="CB163" s="1320"/>
      <c r="CC163" s="1320"/>
      <c r="CD163" s="1320"/>
      <c r="CE163" s="1320"/>
      <c r="CF163" s="1320"/>
      <c r="CG163" s="1320"/>
      <c r="CH163" s="1320"/>
      <c r="CI163" s="1320"/>
      <c r="CJ163" s="1320"/>
      <c r="CK163" s="1320"/>
      <c r="CL163" s="1320"/>
      <c r="CM163" s="1320"/>
      <c r="CN163" s="1320"/>
      <c r="CO163" s="1320"/>
      <c r="CP163" s="1320"/>
      <c r="CQ163" s="1320"/>
      <c r="CR163" s="1320"/>
      <c r="CS163" s="1320"/>
      <c r="CT163" s="1320"/>
      <c r="CU163" s="1320"/>
      <c r="CV163" s="1320"/>
      <c r="CW163" s="1320"/>
      <c r="CX163" s="1320"/>
      <c r="CY163" s="1320"/>
      <c r="CZ163" s="1320"/>
      <c r="DA163" s="1320"/>
      <c r="DB163" s="1320"/>
      <c r="DC163" s="1320"/>
      <c r="DD163" s="1320"/>
      <c r="DE163" s="1320"/>
      <c r="DF163" s="1320"/>
      <c r="DG163" s="1320"/>
      <c r="DH163" s="1320"/>
      <c r="DI163" s="1320"/>
      <c r="DJ163" s="1320"/>
      <c r="DK163" s="1320"/>
      <c r="DL163" s="1320"/>
      <c r="DM163" s="1320"/>
      <c r="DN163" s="1320"/>
      <c r="DO163" s="1320"/>
      <c r="DP163" s="1320"/>
      <c r="DQ163" s="1321"/>
    </row>
    <row r="164" spans="68:121" ht="22.5" customHeight="1" thickTop="1" x14ac:dyDescent="0.3">
      <c r="BP164" s="1260"/>
      <c r="BQ164" s="1260"/>
      <c r="BR164" s="1260"/>
      <c r="BS164" s="1260"/>
      <c r="BT164" s="1260"/>
      <c r="BU164" s="1260"/>
      <c r="BV164" s="1260"/>
      <c r="BW164" s="1260"/>
      <c r="BX164" s="1231"/>
      <c r="BY164" s="784">
        <v>0.48958333333333287</v>
      </c>
      <c r="BZ164" s="785"/>
      <c r="CA164" s="785"/>
      <c r="CB164" s="1299"/>
      <c r="CC164" s="1299"/>
      <c r="CD164" s="1299"/>
      <c r="CE164" s="1369" t="s">
        <v>46</v>
      </c>
      <c r="CF164" s="1369"/>
      <c r="CG164" s="1369"/>
      <c r="CH164" s="1369"/>
      <c r="CI164" s="1369"/>
      <c r="CJ164" s="1300" t="s">
        <v>66</v>
      </c>
      <c r="CK164" s="1299"/>
      <c r="CL164" s="1299"/>
      <c r="CM164" s="1299"/>
      <c r="CN164" s="1299"/>
      <c r="CO164" s="1299"/>
      <c r="CP164" s="1299"/>
      <c r="CQ164" s="1299"/>
      <c r="CR164" s="1299"/>
      <c r="CS164" s="1299"/>
      <c r="CT164" s="1299"/>
      <c r="CU164" s="1299"/>
      <c r="CV164" s="1299"/>
      <c r="CW164" s="1299"/>
      <c r="CX164" s="1299"/>
      <c r="CY164" s="1299"/>
      <c r="CZ164" s="1299"/>
      <c r="DA164" s="1299"/>
      <c r="DB164" s="1299"/>
      <c r="DC164" s="1299"/>
      <c r="DD164" s="1299"/>
      <c r="DE164" s="1299"/>
      <c r="DF164" s="1299"/>
      <c r="DG164" s="1299"/>
      <c r="DH164" s="1299"/>
      <c r="DI164" s="1299"/>
      <c r="DJ164" s="1299"/>
      <c r="DK164" s="1299"/>
      <c r="DL164" s="1299"/>
      <c r="DM164" s="1299"/>
      <c r="DN164" s="1299"/>
      <c r="DO164" s="1299"/>
      <c r="DP164" s="1299"/>
      <c r="DQ164" s="1301"/>
    </row>
    <row r="165" spans="68:121" ht="22.5" customHeight="1" x14ac:dyDescent="0.3">
      <c r="BP165" s="1260" t="s">
        <v>184</v>
      </c>
      <c r="BQ165" s="1260">
        <v>0.48958333333333287</v>
      </c>
      <c r="BR165" s="1260">
        <v>73</v>
      </c>
      <c r="BS165" s="1260" t="s">
        <v>45</v>
      </c>
      <c r="BT165" s="1260" t="s">
        <v>46</v>
      </c>
      <c r="BU165" s="1260">
        <v>6</v>
      </c>
      <c r="BV165" s="1260" t="s">
        <v>47</v>
      </c>
      <c r="BW165" s="1260">
        <v>27</v>
      </c>
      <c r="BX165" s="1231"/>
      <c r="BY165" s="1302"/>
      <c r="BZ165" s="1366" t="s">
        <v>184</v>
      </c>
      <c r="CA165" s="1366"/>
      <c r="CB165" s="1366"/>
      <c r="CC165" s="1366"/>
      <c r="CD165" s="1303"/>
      <c r="CE165" s="1303"/>
      <c r="CF165" s="1303"/>
      <c r="CG165" s="1303"/>
      <c r="CH165" s="1303"/>
      <c r="CI165" s="1303"/>
      <c r="CJ165" s="1303"/>
      <c r="CK165" s="1303"/>
      <c r="CL165" s="1303"/>
      <c r="CM165" s="1303"/>
      <c r="CN165" s="1303"/>
      <c r="CO165" s="1303"/>
      <c r="CP165" s="1303"/>
      <c r="CQ165" s="1303"/>
      <c r="CR165" s="1303"/>
      <c r="CS165" s="1370">
        <v>73</v>
      </c>
      <c r="CT165" s="1370"/>
      <c r="CU165" s="1365" t="s">
        <v>48</v>
      </c>
      <c r="CV165" s="1365"/>
      <c r="CW165" s="1365"/>
      <c r="CX165" s="1303"/>
      <c r="CY165" s="1303"/>
      <c r="CZ165" s="1303"/>
      <c r="DA165" s="1303"/>
      <c r="DB165" s="1303"/>
      <c r="DC165" s="1303"/>
      <c r="DD165" s="1303"/>
      <c r="DE165" s="1303"/>
      <c r="DF165" s="1303"/>
      <c r="DG165" s="1303"/>
      <c r="DH165" s="1303"/>
      <c r="DI165" s="1303"/>
      <c r="DJ165" s="1303"/>
      <c r="DK165" s="1304"/>
      <c r="DL165" s="1372" t="s">
        <v>49</v>
      </c>
      <c r="DM165" s="1372"/>
      <c r="DN165" s="1372"/>
      <c r="DO165" s="1373">
        <v>1</v>
      </c>
      <c r="DP165" s="1373"/>
      <c r="DQ165" s="1305"/>
    </row>
    <row r="166" spans="68:121" ht="22.5" customHeight="1" x14ac:dyDescent="0.3">
      <c r="BP166" s="1260">
        <v>0</v>
      </c>
      <c r="BQ166" s="1260">
        <v>0</v>
      </c>
      <c r="BR166" s="1260" t="s">
        <v>50</v>
      </c>
      <c r="BS166" s="1260">
        <v>1</v>
      </c>
      <c r="BT166" s="1260" t="s">
        <v>66</v>
      </c>
      <c r="BU166" s="1260" t="s">
        <v>196</v>
      </c>
      <c r="BV166" s="1260">
        <v>0</v>
      </c>
      <c r="BW166" s="1260" t="s">
        <v>192</v>
      </c>
      <c r="BX166" s="1231"/>
      <c r="BY166" s="1302"/>
      <c r="BZ166" s="1366"/>
      <c r="CA166" s="1366"/>
      <c r="CB166" s="1366"/>
      <c r="CC166" s="1366"/>
      <c r="CD166" s="1303"/>
      <c r="CE166" s="1303"/>
      <c r="CF166" s="1303"/>
      <c r="CG166" s="1303"/>
      <c r="CH166" s="1303"/>
      <c r="CI166" s="1303"/>
      <c r="CJ166" s="1303"/>
      <c r="CK166" s="1303"/>
      <c r="CL166" s="1303"/>
      <c r="CM166" s="1303"/>
      <c r="CN166" s="1303"/>
      <c r="CO166" s="1303"/>
      <c r="CP166" s="1303"/>
      <c r="CQ166" s="1303"/>
      <c r="CR166" s="1303"/>
      <c r="CS166" s="1370"/>
      <c r="CT166" s="1370"/>
      <c r="CU166" s="1365"/>
      <c r="CV166" s="1365"/>
      <c r="CW166" s="1365"/>
      <c r="CX166" s="1303"/>
      <c r="CY166" s="1303"/>
      <c r="CZ166" s="1303"/>
      <c r="DA166" s="1303"/>
      <c r="DB166" s="1303"/>
      <c r="DC166" s="1303"/>
      <c r="DD166" s="1303"/>
      <c r="DE166" s="1303"/>
      <c r="DF166" s="1303"/>
      <c r="DG166" s="1303"/>
      <c r="DH166" s="1303"/>
      <c r="DI166" s="1303"/>
      <c r="DJ166" s="1303"/>
      <c r="DK166" s="1304"/>
      <c r="DL166" s="1372"/>
      <c r="DM166" s="1372"/>
      <c r="DN166" s="1372"/>
      <c r="DO166" s="1373"/>
      <c r="DP166" s="1373"/>
      <c r="DQ166" s="1305"/>
    </row>
    <row r="167" spans="68:121" ht="22.5" customHeight="1" x14ac:dyDescent="0.3">
      <c r="BP167" s="1260"/>
      <c r="BQ167" s="1260"/>
      <c r="BR167" s="1260"/>
      <c r="BS167" s="1260"/>
      <c r="BT167" s="1260"/>
      <c r="BU167" s="1260"/>
      <c r="BV167" s="1260"/>
      <c r="BW167" s="1260"/>
      <c r="BX167" s="1231"/>
      <c r="BY167" s="1302"/>
      <c r="BZ167" s="1306"/>
      <c r="CA167" s="1306"/>
      <c r="CB167" s="1306"/>
      <c r="CC167" s="1306"/>
      <c r="CD167" s="1368" t="s">
        <v>52</v>
      </c>
      <c r="CE167" s="1368"/>
      <c r="CF167" s="1307">
        <v>6</v>
      </c>
      <c r="CG167" s="1308" t="s">
        <v>53</v>
      </c>
      <c r="CH167" s="1367" t="s">
        <v>196</v>
      </c>
      <c r="CI167" s="1367"/>
      <c r="CJ167" s="1367"/>
      <c r="CK167" s="1367"/>
      <c r="CL167" s="1367"/>
      <c r="CM167" s="1367"/>
      <c r="CN167" s="1367"/>
      <c r="CO167" s="1367"/>
      <c r="CP167" s="1367"/>
      <c r="CQ167" s="1367"/>
      <c r="CR167" s="1367"/>
      <c r="CS167" s="1367"/>
      <c r="CT167" s="1367"/>
      <c r="CU167" s="1306"/>
      <c r="CV167" s="1306"/>
      <c r="CW167" s="1306"/>
      <c r="CX167" s="1306"/>
      <c r="CY167" s="1306"/>
      <c r="CZ167" s="1368" t="s">
        <v>52</v>
      </c>
      <c r="DA167" s="1368"/>
      <c r="DB167" s="1307">
        <v>27</v>
      </c>
      <c r="DC167" s="1308" t="s">
        <v>53</v>
      </c>
      <c r="DD167" s="1367" t="s">
        <v>192</v>
      </c>
      <c r="DE167" s="1367"/>
      <c r="DF167" s="1367"/>
      <c r="DG167" s="1367"/>
      <c r="DH167" s="1367"/>
      <c r="DI167" s="1367"/>
      <c r="DJ167" s="1367"/>
      <c r="DK167" s="1367"/>
      <c r="DL167" s="1367"/>
      <c r="DM167" s="1367"/>
      <c r="DN167" s="1367"/>
      <c r="DO167" s="1367"/>
      <c r="DP167" s="1367"/>
      <c r="DQ167" s="1305"/>
    </row>
    <row r="168" spans="68:121" ht="22.5" customHeight="1" x14ac:dyDescent="0.3">
      <c r="BP168" s="1260"/>
      <c r="BQ168" s="1260"/>
      <c r="BR168" s="1260"/>
      <c r="BS168" s="1260"/>
      <c r="BT168" s="1260"/>
      <c r="BU168" s="1260"/>
      <c r="BV168" s="1260"/>
      <c r="BW168" s="1260"/>
      <c r="BX168" s="1231"/>
      <c r="BY168" s="1302"/>
      <c r="BZ168" s="1306"/>
      <c r="CA168" s="1306"/>
      <c r="CB168" s="1306"/>
      <c r="CC168" s="1306"/>
      <c r="CD168" s="1306"/>
      <c r="CE168" s="1306"/>
      <c r="CF168" s="1306"/>
      <c r="CG168" s="1306"/>
      <c r="CH168" s="1306"/>
      <c r="CI168" s="1306"/>
      <c r="CJ168" s="1306"/>
      <c r="CK168" s="1306"/>
      <c r="CL168" s="1306"/>
      <c r="CM168" s="1306"/>
      <c r="CN168" s="1306"/>
      <c r="CO168" s="1306"/>
      <c r="CP168" s="1306"/>
      <c r="CQ168" s="1306"/>
      <c r="CR168" s="1306"/>
      <c r="CS168" s="1306"/>
      <c r="CT168" s="1306"/>
      <c r="CU168" s="1306"/>
      <c r="CV168" s="1306"/>
      <c r="CW168" s="1306"/>
      <c r="CX168" s="1306"/>
      <c r="CY168" s="1306"/>
      <c r="CZ168" s="1306"/>
      <c r="DA168" s="1306"/>
      <c r="DB168" s="1306"/>
      <c r="DC168" s="1306"/>
      <c r="DD168" s="1306"/>
      <c r="DE168" s="1306"/>
      <c r="DF168" s="1306"/>
      <c r="DG168" s="1306"/>
      <c r="DH168" s="1306"/>
      <c r="DI168" s="1306"/>
      <c r="DJ168" s="1306"/>
      <c r="DK168" s="1309"/>
      <c r="DL168" s="1309"/>
      <c r="DM168" s="1309"/>
      <c r="DN168" s="1309"/>
      <c r="DO168" s="1309"/>
      <c r="DP168" s="1309"/>
      <c r="DQ168" s="1305"/>
    </row>
    <row r="169" spans="68:121" ht="22.5" customHeight="1" x14ac:dyDescent="0.3">
      <c r="BP169" s="1260"/>
      <c r="BQ169" s="1260"/>
      <c r="BR169" s="1260"/>
      <c r="BS169" s="1260"/>
      <c r="BT169" s="1260"/>
      <c r="BU169" s="1260"/>
      <c r="BV169" s="1260"/>
      <c r="BW169" s="1260"/>
      <c r="BX169" s="1231"/>
      <c r="BY169" s="1302"/>
      <c r="BZ169" s="1322" t="s">
        <v>56</v>
      </c>
      <c r="CA169" s="1323">
        <v>6</v>
      </c>
      <c r="CB169" s="1310" t="s">
        <v>47</v>
      </c>
      <c r="CC169" s="1311">
        <v>1</v>
      </c>
      <c r="CD169" s="1311">
        <v>2</v>
      </c>
      <c r="CE169" s="1311">
        <v>3</v>
      </c>
      <c r="CF169" s="1311">
        <v>4</v>
      </c>
      <c r="CG169" s="1311">
        <v>5</v>
      </c>
      <c r="CH169" s="1311">
        <v>6</v>
      </c>
      <c r="CI169" s="1311">
        <v>7</v>
      </c>
      <c r="CJ169" s="1311">
        <v>8</v>
      </c>
      <c r="CK169" s="1311">
        <v>9</v>
      </c>
      <c r="CL169" s="1311">
        <v>10</v>
      </c>
      <c r="CM169" s="1311">
        <v>11</v>
      </c>
      <c r="CN169" s="1311">
        <v>12</v>
      </c>
      <c r="CO169" s="1311">
        <v>13</v>
      </c>
      <c r="CP169" s="1311">
        <v>14</v>
      </c>
      <c r="CQ169" s="1311">
        <v>15</v>
      </c>
      <c r="CR169" s="1311">
        <v>16</v>
      </c>
      <c r="CS169" s="1311">
        <v>17</v>
      </c>
      <c r="CT169" s="1311">
        <v>18</v>
      </c>
      <c r="CU169" s="1311">
        <v>19</v>
      </c>
      <c r="CV169" s="1311">
        <v>20</v>
      </c>
      <c r="CW169" s="1311">
        <v>21</v>
      </c>
      <c r="CX169" s="1311">
        <v>22</v>
      </c>
      <c r="CY169" s="1311">
        <v>23</v>
      </c>
      <c r="CZ169" s="1311">
        <v>24</v>
      </c>
      <c r="DA169" s="1311">
        <v>25</v>
      </c>
      <c r="DB169" s="1311">
        <v>26</v>
      </c>
      <c r="DC169" s="1311">
        <v>27</v>
      </c>
      <c r="DD169" s="1311">
        <v>28</v>
      </c>
      <c r="DE169" s="1311">
        <v>29</v>
      </c>
      <c r="DF169" s="1311">
        <v>30</v>
      </c>
      <c r="DG169" s="1311">
        <v>31</v>
      </c>
      <c r="DH169" s="1311">
        <v>32</v>
      </c>
      <c r="DI169" s="1311">
        <v>33</v>
      </c>
      <c r="DJ169" s="1311">
        <v>34</v>
      </c>
      <c r="DK169" s="1312">
        <v>35</v>
      </c>
      <c r="DL169" s="1312">
        <v>36</v>
      </c>
      <c r="DM169" s="1312">
        <v>37</v>
      </c>
      <c r="DN169" s="1312">
        <v>38</v>
      </c>
      <c r="DO169" s="1312">
        <v>39</v>
      </c>
      <c r="DP169" s="1312">
        <v>40</v>
      </c>
      <c r="DQ169" s="1305"/>
    </row>
    <row r="170" spans="68:121" ht="22.5" customHeight="1" x14ac:dyDescent="0.3">
      <c r="BP170" s="1260"/>
      <c r="BQ170" s="1260"/>
      <c r="BR170" s="1260"/>
      <c r="BS170" s="1260"/>
      <c r="BT170" s="1260"/>
      <c r="BU170" s="1260"/>
      <c r="BV170" s="1260"/>
      <c r="BW170" s="1260"/>
      <c r="BX170" s="1231"/>
      <c r="BY170" s="1302"/>
      <c r="BZ170" s="1313"/>
      <c r="CA170" s="1314"/>
      <c r="CB170" s="1315"/>
      <c r="CC170" s="1316"/>
      <c r="CD170" s="1316"/>
      <c r="CE170" s="1316"/>
      <c r="CF170" s="1316"/>
      <c r="CG170" s="1316"/>
      <c r="CH170" s="1316"/>
      <c r="CI170" s="1316"/>
      <c r="CJ170" s="1316"/>
      <c r="CK170" s="1316"/>
      <c r="CL170" s="1316"/>
      <c r="CM170" s="1316"/>
      <c r="CN170" s="1316"/>
      <c r="CO170" s="1316"/>
      <c r="CP170" s="1316"/>
      <c r="CQ170" s="1316"/>
      <c r="CR170" s="1316"/>
      <c r="CS170" s="1316"/>
      <c r="CT170" s="1316"/>
      <c r="CU170" s="1316"/>
      <c r="CV170" s="1316"/>
      <c r="CW170" s="1316"/>
      <c r="CX170" s="1316"/>
      <c r="CY170" s="1316"/>
      <c r="CZ170" s="1316"/>
      <c r="DA170" s="1316"/>
      <c r="DB170" s="1316"/>
      <c r="DC170" s="1316"/>
      <c r="DD170" s="1316"/>
      <c r="DE170" s="1316"/>
      <c r="DF170" s="1316"/>
      <c r="DG170" s="1316"/>
      <c r="DH170" s="1316"/>
      <c r="DI170" s="1316"/>
      <c r="DJ170" s="1316"/>
      <c r="DK170" s="1317"/>
      <c r="DL170" s="1317"/>
      <c r="DM170" s="1317"/>
      <c r="DN170" s="1317"/>
      <c r="DO170" s="1317"/>
      <c r="DP170" s="1317"/>
      <c r="DQ170" s="1305"/>
    </row>
    <row r="171" spans="68:121" ht="22.5" customHeight="1" x14ac:dyDescent="0.3">
      <c r="BP171" s="1260"/>
      <c r="BQ171" s="1260"/>
      <c r="BR171" s="1260"/>
      <c r="BS171" s="1260"/>
      <c r="BT171" s="1260"/>
      <c r="BU171" s="1260"/>
      <c r="BV171" s="1260"/>
      <c r="BW171" s="1260"/>
      <c r="BX171" s="1231"/>
      <c r="BY171" s="1302"/>
      <c r="BZ171" s="1324" t="s">
        <v>56</v>
      </c>
      <c r="CA171" s="1325">
        <v>27</v>
      </c>
      <c r="CB171" s="1318" t="s">
        <v>47</v>
      </c>
      <c r="CC171" s="1311">
        <v>1</v>
      </c>
      <c r="CD171" s="1311">
        <v>2</v>
      </c>
      <c r="CE171" s="1311">
        <v>3</v>
      </c>
      <c r="CF171" s="1311">
        <v>4</v>
      </c>
      <c r="CG171" s="1311">
        <v>5</v>
      </c>
      <c r="CH171" s="1311">
        <v>6</v>
      </c>
      <c r="CI171" s="1311">
        <v>7</v>
      </c>
      <c r="CJ171" s="1311">
        <v>8</v>
      </c>
      <c r="CK171" s="1311">
        <v>9</v>
      </c>
      <c r="CL171" s="1311">
        <v>10</v>
      </c>
      <c r="CM171" s="1311">
        <v>11</v>
      </c>
      <c r="CN171" s="1311">
        <v>12</v>
      </c>
      <c r="CO171" s="1311">
        <v>13</v>
      </c>
      <c r="CP171" s="1311">
        <v>14</v>
      </c>
      <c r="CQ171" s="1311">
        <v>15</v>
      </c>
      <c r="CR171" s="1311">
        <v>16</v>
      </c>
      <c r="CS171" s="1311">
        <v>17</v>
      </c>
      <c r="CT171" s="1311">
        <v>18</v>
      </c>
      <c r="CU171" s="1311">
        <v>19</v>
      </c>
      <c r="CV171" s="1311">
        <v>20</v>
      </c>
      <c r="CW171" s="1311">
        <v>21</v>
      </c>
      <c r="CX171" s="1311">
        <v>22</v>
      </c>
      <c r="CY171" s="1311">
        <v>23</v>
      </c>
      <c r="CZ171" s="1311">
        <v>24</v>
      </c>
      <c r="DA171" s="1311">
        <v>25</v>
      </c>
      <c r="DB171" s="1311">
        <v>26</v>
      </c>
      <c r="DC171" s="1311">
        <v>27</v>
      </c>
      <c r="DD171" s="1311">
        <v>28</v>
      </c>
      <c r="DE171" s="1311">
        <v>29</v>
      </c>
      <c r="DF171" s="1311">
        <v>30</v>
      </c>
      <c r="DG171" s="1311">
        <v>31</v>
      </c>
      <c r="DH171" s="1311">
        <v>32</v>
      </c>
      <c r="DI171" s="1311">
        <v>33</v>
      </c>
      <c r="DJ171" s="1311">
        <v>34</v>
      </c>
      <c r="DK171" s="1312">
        <v>35</v>
      </c>
      <c r="DL171" s="1312">
        <v>36</v>
      </c>
      <c r="DM171" s="1312">
        <v>37</v>
      </c>
      <c r="DN171" s="1312">
        <v>38</v>
      </c>
      <c r="DO171" s="1312">
        <v>39</v>
      </c>
      <c r="DP171" s="1312">
        <v>40</v>
      </c>
      <c r="DQ171" s="1305"/>
    </row>
    <row r="172" spans="68:121" ht="22.5" customHeight="1" thickBot="1" x14ac:dyDescent="0.35">
      <c r="BP172" s="1260"/>
      <c r="BQ172" s="1260"/>
      <c r="BR172" s="1260"/>
      <c r="BS172" s="1260"/>
      <c r="BT172" s="1260"/>
      <c r="BU172" s="1260"/>
      <c r="BV172" s="1260"/>
      <c r="BW172" s="1260"/>
      <c r="BX172" s="1231"/>
      <c r="BY172" s="1319"/>
      <c r="BZ172" s="1320"/>
      <c r="CA172" s="1320"/>
      <c r="CB172" s="1320"/>
      <c r="CC172" s="1320"/>
      <c r="CD172" s="1320"/>
      <c r="CE172" s="1320"/>
      <c r="CF172" s="1320"/>
      <c r="CG172" s="1320"/>
      <c r="CH172" s="1320"/>
      <c r="CI172" s="1320"/>
      <c r="CJ172" s="1320"/>
      <c r="CK172" s="1320"/>
      <c r="CL172" s="1320"/>
      <c r="CM172" s="1320"/>
      <c r="CN172" s="1320"/>
      <c r="CO172" s="1320"/>
      <c r="CP172" s="1320"/>
      <c r="CQ172" s="1320"/>
      <c r="CR172" s="1320"/>
      <c r="CS172" s="1320"/>
      <c r="CT172" s="1320"/>
      <c r="CU172" s="1320"/>
      <c r="CV172" s="1320"/>
      <c r="CW172" s="1320"/>
      <c r="CX172" s="1320"/>
      <c r="CY172" s="1320"/>
      <c r="CZ172" s="1320"/>
      <c r="DA172" s="1320"/>
      <c r="DB172" s="1320"/>
      <c r="DC172" s="1320"/>
      <c r="DD172" s="1320"/>
      <c r="DE172" s="1320"/>
      <c r="DF172" s="1320"/>
      <c r="DG172" s="1320"/>
      <c r="DH172" s="1320"/>
      <c r="DI172" s="1320"/>
      <c r="DJ172" s="1320"/>
      <c r="DK172" s="1320"/>
      <c r="DL172" s="1320"/>
      <c r="DM172" s="1320"/>
      <c r="DN172" s="1320"/>
      <c r="DO172" s="1320"/>
      <c r="DP172" s="1320"/>
      <c r="DQ172" s="1321"/>
    </row>
    <row r="173" spans="68:121" ht="22.5" customHeight="1" thickTop="1" x14ac:dyDescent="0.3">
      <c r="BP173" s="1260"/>
      <c r="BQ173" s="1260"/>
      <c r="BR173" s="1260"/>
      <c r="BS173" s="1260"/>
      <c r="BT173" s="1260"/>
      <c r="BU173" s="1260"/>
      <c r="BV173" s="1260"/>
      <c r="BW173" s="1260"/>
      <c r="BX173" s="1231"/>
      <c r="BY173" s="784">
        <v>0.49652777777777729</v>
      </c>
      <c r="BZ173" s="785"/>
      <c r="CA173" s="785"/>
      <c r="CB173" s="1299"/>
      <c r="CC173" s="1299"/>
      <c r="CD173" s="1299"/>
      <c r="CE173" s="1369" t="s">
        <v>46</v>
      </c>
      <c r="CF173" s="1369"/>
      <c r="CG173" s="1369"/>
      <c r="CH173" s="1369"/>
      <c r="CI173" s="1369"/>
      <c r="CJ173" s="1300" t="s">
        <v>67</v>
      </c>
      <c r="CK173" s="1299"/>
      <c r="CL173" s="1299"/>
      <c r="CM173" s="1299"/>
      <c r="CN173" s="1299"/>
      <c r="CO173" s="1299"/>
      <c r="CP173" s="1299"/>
      <c r="CQ173" s="1299"/>
      <c r="CR173" s="1299"/>
      <c r="CS173" s="1299"/>
      <c r="CT173" s="1299"/>
      <c r="CU173" s="1299"/>
      <c r="CV173" s="1299"/>
      <c r="CW173" s="1299"/>
      <c r="CX173" s="1299"/>
      <c r="CY173" s="1299"/>
      <c r="CZ173" s="1299"/>
      <c r="DA173" s="1299"/>
      <c r="DB173" s="1299"/>
      <c r="DC173" s="1299"/>
      <c r="DD173" s="1299"/>
      <c r="DE173" s="1299"/>
      <c r="DF173" s="1299"/>
      <c r="DG173" s="1299"/>
      <c r="DH173" s="1299"/>
      <c r="DI173" s="1299"/>
      <c r="DJ173" s="1299"/>
      <c r="DK173" s="1299"/>
      <c r="DL173" s="1299"/>
      <c r="DM173" s="1299"/>
      <c r="DN173" s="1299"/>
      <c r="DO173" s="1299"/>
      <c r="DP173" s="1299"/>
      <c r="DQ173" s="1301"/>
    </row>
    <row r="174" spans="68:121" ht="22.5" customHeight="1" x14ac:dyDescent="0.3">
      <c r="BP174" s="1260" t="s">
        <v>185</v>
      </c>
      <c r="BQ174" s="1260">
        <v>0.49652777777777729</v>
      </c>
      <c r="BR174" s="1260">
        <v>76</v>
      </c>
      <c r="BS174" s="1260" t="s">
        <v>45</v>
      </c>
      <c r="BT174" s="1260" t="s">
        <v>46</v>
      </c>
      <c r="BU174" s="1260">
        <v>5</v>
      </c>
      <c r="BV174" s="1260" t="s">
        <v>47</v>
      </c>
      <c r="BW174" s="1260">
        <v>29</v>
      </c>
      <c r="BX174" s="1231"/>
      <c r="BY174" s="1302"/>
      <c r="BZ174" s="1366" t="s">
        <v>185</v>
      </c>
      <c r="CA174" s="1366"/>
      <c r="CB174" s="1366"/>
      <c r="CC174" s="1366"/>
      <c r="CD174" s="1303"/>
      <c r="CE174" s="1303"/>
      <c r="CF174" s="1303"/>
      <c r="CG174" s="1303"/>
      <c r="CH174" s="1303"/>
      <c r="CI174" s="1303"/>
      <c r="CJ174" s="1303"/>
      <c r="CK174" s="1303"/>
      <c r="CL174" s="1303"/>
      <c r="CM174" s="1303"/>
      <c r="CN174" s="1303"/>
      <c r="CO174" s="1303"/>
      <c r="CP174" s="1303"/>
      <c r="CQ174" s="1303"/>
      <c r="CR174" s="1303"/>
      <c r="CS174" s="1370">
        <v>76</v>
      </c>
      <c r="CT174" s="1370"/>
      <c r="CU174" s="1365" t="s">
        <v>48</v>
      </c>
      <c r="CV174" s="1365"/>
      <c r="CW174" s="1365"/>
      <c r="CX174" s="1303"/>
      <c r="CY174" s="1303"/>
      <c r="CZ174" s="1303"/>
      <c r="DA174" s="1303"/>
      <c r="DB174" s="1303"/>
      <c r="DC174" s="1303"/>
      <c r="DD174" s="1303"/>
      <c r="DE174" s="1303"/>
      <c r="DF174" s="1303"/>
      <c r="DG174" s="1303"/>
      <c r="DH174" s="1303"/>
      <c r="DI174" s="1303"/>
      <c r="DJ174" s="1303"/>
      <c r="DK174" s="1304"/>
      <c r="DL174" s="1372" t="s">
        <v>49</v>
      </c>
      <c r="DM174" s="1372"/>
      <c r="DN174" s="1372"/>
      <c r="DO174" s="1373">
        <v>1</v>
      </c>
      <c r="DP174" s="1373"/>
      <c r="DQ174" s="1305"/>
    </row>
    <row r="175" spans="68:121" ht="22.5" customHeight="1" x14ac:dyDescent="0.3">
      <c r="BP175" s="1260">
        <v>0</v>
      </c>
      <c r="BQ175" s="1260">
        <v>0</v>
      </c>
      <c r="BR175" s="1260" t="s">
        <v>50</v>
      </c>
      <c r="BS175" s="1260">
        <v>1</v>
      </c>
      <c r="BT175" s="1260" t="s">
        <v>67</v>
      </c>
      <c r="BU175" s="1260" t="s">
        <v>137</v>
      </c>
      <c r="BV175" s="1260">
        <v>0</v>
      </c>
      <c r="BW175" s="1260" t="s">
        <v>168</v>
      </c>
      <c r="BX175" s="1231"/>
      <c r="BY175" s="1302"/>
      <c r="BZ175" s="1366"/>
      <c r="CA175" s="1366"/>
      <c r="CB175" s="1366"/>
      <c r="CC175" s="1366"/>
      <c r="CD175" s="1303"/>
      <c r="CE175" s="1303"/>
      <c r="CF175" s="1303"/>
      <c r="CG175" s="1303"/>
      <c r="CH175" s="1303"/>
      <c r="CI175" s="1303"/>
      <c r="CJ175" s="1303"/>
      <c r="CK175" s="1303"/>
      <c r="CL175" s="1303"/>
      <c r="CM175" s="1303"/>
      <c r="CN175" s="1303"/>
      <c r="CO175" s="1303"/>
      <c r="CP175" s="1303"/>
      <c r="CQ175" s="1303"/>
      <c r="CR175" s="1303"/>
      <c r="CS175" s="1370"/>
      <c r="CT175" s="1370"/>
      <c r="CU175" s="1365"/>
      <c r="CV175" s="1365"/>
      <c r="CW175" s="1365"/>
      <c r="CX175" s="1303"/>
      <c r="CY175" s="1303"/>
      <c r="CZ175" s="1303"/>
      <c r="DA175" s="1303"/>
      <c r="DB175" s="1303"/>
      <c r="DC175" s="1303"/>
      <c r="DD175" s="1303"/>
      <c r="DE175" s="1303"/>
      <c r="DF175" s="1303"/>
      <c r="DG175" s="1303"/>
      <c r="DH175" s="1303"/>
      <c r="DI175" s="1303"/>
      <c r="DJ175" s="1303"/>
      <c r="DK175" s="1304"/>
      <c r="DL175" s="1372"/>
      <c r="DM175" s="1372"/>
      <c r="DN175" s="1372"/>
      <c r="DO175" s="1373"/>
      <c r="DP175" s="1373"/>
      <c r="DQ175" s="1305"/>
    </row>
    <row r="176" spans="68:121" ht="22.5" customHeight="1" x14ac:dyDescent="0.3">
      <c r="BP176" s="1260"/>
      <c r="BQ176" s="1260"/>
      <c r="BR176" s="1260"/>
      <c r="BS176" s="1260"/>
      <c r="BT176" s="1260"/>
      <c r="BU176" s="1260"/>
      <c r="BV176" s="1260"/>
      <c r="BW176" s="1260"/>
      <c r="BX176" s="1231"/>
      <c r="BY176" s="1302"/>
      <c r="BZ176" s="1306"/>
      <c r="CA176" s="1306"/>
      <c r="CB176" s="1306"/>
      <c r="CC176" s="1306"/>
      <c r="CD176" s="1368" t="s">
        <v>52</v>
      </c>
      <c r="CE176" s="1368"/>
      <c r="CF176" s="1307">
        <v>5</v>
      </c>
      <c r="CG176" s="1308" t="s">
        <v>53</v>
      </c>
      <c r="CH176" s="1367" t="s">
        <v>137</v>
      </c>
      <c r="CI176" s="1367"/>
      <c r="CJ176" s="1367"/>
      <c r="CK176" s="1367"/>
      <c r="CL176" s="1367"/>
      <c r="CM176" s="1367"/>
      <c r="CN176" s="1367"/>
      <c r="CO176" s="1367"/>
      <c r="CP176" s="1367"/>
      <c r="CQ176" s="1367"/>
      <c r="CR176" s="1367"/>
      <c r="CS176" s="1367"/>
      <c r="CT176" s="1367"/>
      <c r="CU176" s="1306"/>
      <c r="CV176" s="1306"/>
      <c r="CW176" s="1306"/>
      <c r="CX176" s="1306"/>
      <c r="CY176" s="1306"/>
      <c r="CZ176" s="1368" t="s">
        <v>52</v>
      </c>
      <c r="DA176" s="1368"/>
      <c r="DB176" s="1307">
        <v>29</v>
      </c>
      <c r="DC176" s="1308" t="s">
        <v>53</v>
      </c>
      <c r="DD176" s="1367" t="s">
        <v>168</v>
      </c>
      <c r="DE176" s="1367"/>
      <c r="DF176" s="1367"/>
      <c r="DG176" s="1367"/>
      <c r="DH176" s="1367"/>
      <c r="DI176" s="1367"/>
      <c r="DJ176" s="1367"/>
      <c r="DK176" s="1367"/>
      <c r="DL176" s="1367"/>
      <c r="DM176" s="1367"/>
      <c r="DN176" s="1367"/>
      <c r="DO176" s="1367"/>
      <c r="DP176" s="1367"/>
      <c r="DQ176" s="1305"/>
    </row>
    <row r="177" spans="16:121" ht="22.5" customHeight="1" x14ac:dyDescent="0.3">
      <c r="P177" s="1231"/>
      <c r="Q177" s="1231"/>
      <c r="R177" s="1231"/>
      <c r="S177" s="1231"/>
      <c r="T177" s="1231"/>
      <c r="U177" s="1231"/>
      <c r="V177" s="1231"/>
      <c r="W177" s="1231"/>
      <c r="X177" s="1231"/>
      <c r="Y177" s="1231"/>
      <c r="Z177" s="1231"/>
      <c r="AA177" s="1231"/>
      <c r="AB177" s="1231"/>
      <c r="AC177" s="1231"/>
      <c r="AD177" s="1231"/>
      <c r="AE177" s="1231"/>
      <c r="AF177" s="1231"/>
      <c r="AG177" s="1231"/>
      <c r="AH177" s="1231"/>
      <c r="AI177" s="1231"/>
      <c r="AJ177" s="1231"/>
      <c r="AK177" s="1231"/>
      <c r="AL177" s="1231"/>
      <c r="AM177" s="1231"/>
      <c r="AN177" s="1231"/>
      <c r="AO177" s="1231"/>
      <c r="AP177" s="1231"/>
      <c r="AQ177" s="1231"/>
      <c r="AR177" s="1231"/>
      <c r="AS177" s="1231"/>
      <c r="AT177" s="1231"/>
      <c r="AU177" s="1231"/>
      <c r="AV177" s="1231"/>
      <c r="AW177" s="1231"/>
      <c r="AX177" s="1231"/>
      <c r="AY177" s="1231"/>
      <c r="AZ177" s="1231"/>
      <c r="BA177" s="1231"/>
      <c r="BB177" s="1231"/>
      <c r="BC177" s="1231"/>
      <c r="BD177" s="1231"/>
      <c r="BE177" s="1231"/>
      <c r="BF177" s="1231"/>
      <c r="BG177" s="1231"/>
      <c r="BH177" s="1231"/>
      <c r="BI177" s="1231"/>
      <c r="BJ177" s="1231"/>
      <c r="BK177" s="1231"/>
      <c r="BL177" s="1231"/>
      <c r="BM177" s="1231"/>
      <c r="BN177" s="1231"/>
      <c r="BO177" s="1231"/>
      <c r="BP177" s="1260"/>
      <c r="BQ177" s="1260"/>
      <c r="BR177" s="1260"/>
      <c r="BS177" s="1260"/>
      <c r="BT177" s="1260"/>
      <c r="BU177" s="1260"/>
      <c r="BV177" s="1260"/>
      <c r="BW177" s="1260"/>
      <c r="BX177" s="1231"/>
      <c r="BY177" s="1302"/>
      <c r="BZ177" s="1306"/>
      <c r="CA177" s="1306"/>
      <c r="CB177" s="1306"/>
      <c r="CC177" s="1306"/>
      <c r="CD177" s="1306"/>
      <c r="CE177" s="1306"/>
      <c r="CF177" s="1306"/>
      <c r="CG177" s="1306"/>
      <c r="CH177" s="1306"/>
      <c r="CI177" s="1306"/>
      <c r="CJ177" s="1306"/>
      <c r="CK177" s="1306"/>
      <c r="CL177" s="1306"/>
      <c r="CM177" s="1306"/>
      <c r="CN177" s="1306"/>
      <c r="CO177" s="1306"/>
      <c r="CP177" s="1306"/>
      <c r="CQ177" s="1306"/>
      <c r="CR177" s="1306"/>
      <c r="CS177" s="1306"/>
      <c r="CT177" s="1306"/>
      <c r="CU177" s="1306"/>
      <c r="CV177" s="1306"/>
      <c r="CW177" s="1306"/>
      <c r="CX177" s="1306"/>
      <c r="CY177" s="1306"/>
      <c r="CZ177" s="1306"/>
      <c r="DA177" s="1306"/>
      <c r="DB177" s="1306"/>
      <c r="DC177" s="1306"/>
      <c r="DD177" s="1306"/>
      <c r="DE177" s="1306"/>
      <c r="DF177" s="1306"/>
      <c r="DG177" s="1306"/>
      <c r="DH177" s="1306"/>
      <c r="DI177" s="1306"/>
      <c r="DJ177" s="1306"/>
      <c r="DK177" s="1309"/>
      <c r="DL177" s="1309"/>
      <c r="DM177" s="1309"/>
      <c r="DN177" s="1309"/>
      <c r="DO177" s="1309"/>
      <c r="DP177" s="1309"/>
      <c r="DQ177" s="1305"/>
    </row>
    <row r="178" spans="16:121" ht="22.5" customHeight="1" x14ac:dyDescent="0.3">
      <c r="P178" s="1231"/>
      <c r="Q178" s="1231"/>
      <c r="R178" s="1231"/>
      <c r="S178" s="1231"/>
      <c r="T178" s="1231"/>
      <c r="U178" s="1231"/>
      <c r="V178" s="1231"/>
      <c r="W178" s="1231"/>
      <c r="X178" s="1231"/>
      <c r="Y178" s="1231"/>
      <c r="Z178" s="1231"/>
      <c r="AA178" s="1231"/>
      <c r="AB178" s="1231"/>
      <c r="AC178" s="1231"/>
      <c r="AD178" s="1231"/>
      <c r="AE178" s="1231"/>
      <c r="AF178" s="1231"/>
      <c r="AG178" s="1231"/>
      <c r="AH178" s="1231"/>
      <c r="AI178" s="1231"/>
      <c r="AJ178" s="1231"/>
      <c r="AK178" s="1231"/>
      <c r="AL178" s="1231"/>
      <c r="AM178" s="1231"/>
      <c r="AN178" s="1231"/>
      <c r="AO178" s="1231"/>
      <c r="AP178" s="1231"/>
      <c r="AQ178" s="1231"/>
      <c r="AR178" s="1231"/>
      <c r="AS178" s="1231"/>
      <c r="AT178" s="1231"/>
      <c r="AU178" s="1231"/>
      <c r="AV178" s="1231"/>
      <c r="AW178" s="1231"/>
      <c r="AX178" s="1231"/>
      <c r="AY178" s="1231"/>
      <c r="AZ178" s="1231"/>
      <c r="BA178" s="1231"/>
      <c r="BB178" s="1231"/>
      <c r="BC178" s="1231"/>
      <c r="BD178" s="1231"/>
      <c r="BE178" s="1231"/>
      <c r="BF178" s="1231"/>
      <c r="BG178" s="1231"/>
      <c r="BH178" s="1231"/>
      <c r="BI178" s="1231"/>
      <c r="BJ178" s="1231"/>
      <c r="BK178" s="1231"/>
      <c r="BL178" s="1231"/>
      <c r="BM178" s="1231"/>
      <c r="BN178" s="1231"/>
      <c r="BO178" s="1231"/>
      <c r="BP178" s="1260"/>
      <c r="BQ178" s="1260"/>
      <c r="BR178" s="1260"/>
      <c r="BS178" s="1260"/>
      <c r="BT178" s="1260"/>
      <c r="BU178" s="1260"/>
      <c r="BV178" s="1260"/>
      <c r="BW178" s="1260"/>
      <c r="BX178" s="1231"/>
      <c r="BY178" s="1302"/>
      <c r="BZ178" s="1322" t="s">
        <v>56</v>
      </c>
      <c r="CA178" s="1323">
        <v>5</v>
      </c>
      <c r="CB178" s="1310" t="s">
        <v>47</v>
      </c>
      <c r="CC178" s="1311">
        <v>1</v>
      </c>
      <c r="CD178" s="1311">
        <v>2</v>
      </c>
      <c r="CE178" s="1311">
        <v>3</v>
      </c>
      <c r="CF178" s="1311">
        <v>4</v>
      </c>
      <c r="CG178" s="1311">
        <v>5</v>
      </c>
      <c r="CH178" s="1311">
        <v>6</v>
      </c>
      <c r="CI178" s="1311">
        <v>7</v>
      </c>
      <c r="CJ178" s="1311">
        <v>8</v>
      </c>
      <c r="CK178" s="1311">
        <v>9</v>
      </c>
      <c r="CL178" s="1311">
        <v>10</v>
      </c>
      <c r="CM178" s="1311">
        <v>11</v>
      </c>
      <c r="CN178" s="1311">
        <v>12</v>
      </c>
      <c r="CO178" s="1311">
        <v>13</v>
      </c>
      <c r="CP178" s="1311">
        <v>14</v>
      </c>
      <c r="CQ178" s="1311">
        <v>15</v>
      </c>
      <c r="CR178" s="1311">
        <v>16</v>
      </c>
      <c r="CS178" s="1311">
        <v>17</v>
      </c>
      <c r="CT178" s="1311">
        <v>18</v>
      </c>
      <c r="CU178" s="1311">
        <v>19</v>
      </c>
      <c r="CV178" s="1311">
        <v>20</v>
      </c>
      <c r="CW178" s="1311">
        <v>21</v>
      </c>
      <c r="CX178" s="1311">
        <v>22</v>
      </c>
      <c r="CY178" s="1311">
        <v>23</v>
      </c>
      <c r="CZ178" s="1311">
        <v>24</v>
      </c>
      <c r="DA178" s="1311">
        <v>25</v>
      </c>
      <c r="DB178" s="1311">
        <v>26</v>
      </c>
      <c r="DC178" s="1311">
        <v>27</v>
      </c>
      <c r="DD178" s="1311">
        <v>28</v>
      </c>
      <c r="DE178" s="1311">
        <v>29</v>
      </c>
      <c r="DF178" s="1311">
        <v>30</v>
      </c>
      <c r="DG178" s="1311">
        <v>31</v>
      </c>
      <c r="DH178" s="1311">
        <v>32</v>
      </c>
      <c r="DI178" s="1311">
        <v>33</v>
      </c>
      <c r="DJ178" s="1311">
        <v>34</v>
      </c>
      <c r="DK178" s="1312">
        <v>35</v>
      </c>
      <c r="DL178" s="1312">
        <v>36</v>
      </c>
      <c r="DM178" s="1312">
        <v>37</v>
      </c>
      <c r="DN178" s="1312">
        <v>38</v>
      </c>
      <c r="DO178" s="1312">
        <v>39</v>
      </c>
      <c r="DP178" s="1312">
        <v>40</v>
      </c>
      <c r="DQ178" s="1305"/>
    </row>
    <row r="179" spans="16:121" ht="22.5" customHeight="1" x14ac:dyDescent="0.3">
      <c r="P179" s="1231"/>
      <c r="Q179" s="1231"/>
      <c r="R179" s="1231"/>
      <c r="S179" s="1231"/>
      <c r="T179" s="1231"/>
      <c r="U179" s="1231"/>
      <c r="V179" s="1231"/>
      <c r="W179" s="1231"/>
      <c r="X179" s="1231"/>
      <c r="Y179" s="1231"/>
      <c r="Z179" s="1231"/>
      <c r="AA179" s="1231"/>
      <c r="AB179" s="1231"/>
      <c r="AC179" s="1231"/>
      <c r="AD179" s="1231"/>
      <c r="AE179" s="1231"/>
      <c r="AF179" s="1231"/>
      <c r="AG179" s="1231"/>
      <c r="AH179" s="1231"/>
      <c r="AI179" s="1231"/>
      <c r="AJ179" s="1231"/>
      <c r="AK179" s="1231"/>
      <c r="AL179" s="1231"/>
      <c r="AM179" s="1231"/>
      <c r="AN179" s="1231"/>
      <c r="AO179" s="1231"/>
      <c r="AP179" s="1231"/>
      <c r="AQ179" s="1231"/>
      <c r="AR179" s="1231"/>
      <c r="AS179" s="1231"/>
      <c r="AT179" s="1231"/>
      <c r="AU179" s="1231"/>
      <c r="AV179" s="1231"/>
      <c r="AW179" s="1231"/>
      <c r="AX179" s="1231"/>
      <c r="AY179" s="1231"/>
      <c r="AZ179" s="1231"/>
      <c r="BA179" s="1231"/>
      <c r="BB179" s="1231"/>
      <c r="BC179" s="1231"/>
      <c r="BD179" s="1231"/>
      <c r="BE179" s="1231"/>
      <c r="BF179" s="1231"/>
      <c r="BG179" s="1231"/>
      <c r="BH179" s="1231"/>
      <c r="BI179" s="1231"/>
      <c r="BJ179" s="1231"/>
      <c r="BK179" s="1231"/>
      <c r="BL179" s="1231"/>
      <c r="BM179" s="1231"/>
      <c r="BN179" s="1231"/>
      <c r="BO179" s="1231"/>
      <c r="BP179" s="1260"/>
      <c r="BQ179" s="1260"/>
      <c r="BR179" s="1260"/>
      <c r="BS179" s="1260"/>
      <c r="BT179" s="1260"/>
      <c r="BU179" s="1260"/>
      <c r="BV179" s="1260"/>
      <c r="BW179" s="1260"/>
      <c r="BX179" s="1231"/>
      <c r="BY179" s="1302"/>
      <c r="BZ179" s="1313"/>
      <c r="CA179" s="1314"/>
      <c r="CB179" s="1315"/>
      <c r="CC179" s="1316"/>
      <c r="CD179" s="1316"/>
      <c r="CE179" s="1316"/>
      <c r="CF179" s="1316"/>
      <c r="CG179" s="1316"/>
      <c r="CH179" s="1316"/>
      <c r="CI179" s="1316"/>
      <c r="CJ179" s="1316"/>
      <c r="CK179" s="1316"/>
      <c r="CL179" s="1316"/>
      <c r="CM179" s="1316"/>
      <c r="CN179" s="1316"/>
      <c r="CO179" s="1316"/>
      <c r="CP179" s="1316"/>
      <c r="CQ179" s="1316"/>
      <c r="CR179" s="1316"/>
      <c r="CS179" s="1316"/>
      <c r="CT179" s="1316"/>
      <c r="CU179" s="1316"/>
      <c r="CV179" s="1316"/>
      <c r="CW179" s="1316"/>
      <c r="CX179" s="1316"/>
      <c r="CY179" s="1316"/>
      <c r="CZ179" s="1316"/>
      <c r="DA179" s="1316"/>
      <c r="DB179" s="1316"/>
      <c r="DC179" s="1316"/>
      <c r="DD179" s="1316"/>
      <c r="DE179" s="1316"/>
      <c r="DF179" s="1316"/>
      <c r="DG179" s="1316"/>
      <c r="DH179" s="1316"/>
      <c r="DI179" s="1316"/>
      <c r="DJ179" s="1316"/>
      <c r="DK179" s="1317"/>
      <c r="DL179" s="1317"/>
      <c r="DM179" s="1317"/>
      <c r="DN179" s="1317"/>
      <c r="DO179" s="1317"/>
      <c r="DP179" s="1317"/>
      <c r="DQ179" s="1305"/>
    </row>
    <row r="180" spans="16:121" ht="22.5" customHeight="1" x14ac:dyDescent="0.3">
      <c r="P180" s="1231"/>
      <c r="Q180" s="1231"/>
      <c r="R180" s="1231"/>
      <c r="S180" s="1231"/>
      <c r="T180" s="1231"/>
      <c r="U180" s="1231"/>
      <c r="V180" s="1231"/>
      <c r="W180" s="1231"/>
      <c r="X180" s="1231"/>
      <c r="Y180" s="1231"/>
      <c r="Z180" s="1231"/>
      <c r="AA180" s="1231"/>
      <c r="AB180" s="1231"/>
      <c r="AC180" s="1231"/>
      <c r="AD180" s="1231"/>
      <c r="AE180" s="1231"/>
      <c r="AF180" s="1231"/>
      <c r="AG180" s="1231"/>
      <c r="AH180" s="1231"/>
      <c r="AI180" s="1231"/>
      <c r="AJ180" s="1231"/>
      <c r="AK180" s="1231"/>
      <c r="AL180" s="1231"/>
      <c r="AM180" s="1231"/>
      <c r="AN180" s="1231"/>
      <c r="AO180" s="1231"/>
      <c r="AP180" s="1231"/>
      <c r="AQ180" s="1231"/>
      <c r="AR180" s="1231"/>
      <c r="AS180" s="1231"/>
      <c r="AT180" s="1231"/>
      <c r="AU180" s="1231"/>
      <c r="AV180" s="1231"/>
      <c r="AW180" s="1231"/>
      <c r="AX180" s="1231"/>
      <c r="AY180" s="1231"/>
      <c r="AZ180" s="1231"/>
      <c r="BA180" s="1231"/>
      <c r="BB180" s="1231"/>
      <c r="BC180" s="1231"/>
      <c r="BD180" s="1231"/>
      <c r="BE180" s="1231"/>
      <c r="BF180" s="1231"/>
      <c r="BG180" s="1231"/>
      <c r="BH180" s="1231"/>
      <c r="BI180" s="1231"/>
      <c r="BJ180" s="1231"/>
      <c r="BK180" s="1231"/>
      <c r="BL180" s="1231"/>
      <c r="BM180" s="1231"/>
      <c r="BN180" s="1231"/>
      <c r="BO180" s="1231"/>
      <c r="BP180" s="1260"/>
      <c r="BQ180" s="1260"/>
      <c r="BR180" s="1260"/>
      <c r="BS180" s="1260"/>
      <c r="BT180" s="1260"/>
      <c r="BU180" s="1260"/>
      <c r="BV180" s="1260"/>
      <c r="BW180" s="1260"/>
      <c r="BX180" s="1231"/>
      <c r="BY180" s="1302"/>
      <c r="BZ180" s="1324" t="s">
        <v>56</v>
      </c>
      <c r="CA180" s="1325">
        <v>29</v>
      </c>
      <c r="CB180" s="1318" t="s">
        <v>47</v>
      </c>
      <c r="CC180" s="1311">
        <v>1</v>
      </c>
      <c r="CD180" s="1311">
        <v>2</v>
      </c>
      <c r="CE180" s="1311">
        <v>3</v>
      </c>
      <c r="CF180" s="1311">
        <v>4</v>
      </c>
      <c r="CG180" s="1311">
        <v>5</v>
      </c>
      <c r="CH180" s="1311">
        <v>6</v>
      </c>
      <c r="CI180" s="1311">
        <v>7</v>
      </c>
      <c r="CJ180" s="1311">
        <v>8</v>
      </c>
      <c r="CK180" s="1311">
        <v>9</v>
      </c>
      <c r="CL180" s="1311">
        <v>10</v>
      </c>
      <c r="CM180" s="1311">
        <v>11</v>
      </c>
      <c r="CN180" s="1311">
        <v>12</v>
      </c>
      <c r="CO180" s="1311">
        <v>13</v>
      </c>
      <c r="CP180" s="1311">
        <v>14</v>
      </c>
      <c r="CQ180" s="1311">
        <v>15</v>
      </c>
      <c r="CR180" s="1311">
        <v>16</v>
      </c>
      <c r="CS180" s="1311">
        <v>17</v>
      </c>
      <c r="CT180" s="1311">
        <v>18</v>
      </c>
      <c r="CU180" s="1311">
        <v>19</v>
      </c>
      <c r="CV180" s="1311">
        <v>20</v>
      </c>
      <c r="CW180" s="1311">
        <v>21</v>
      </c>
      <c r="CX180" s="1311">
        <v>22</v>
      </c>
      <c r="CY180" s="1311">
        <v>23</v>
      </c>
      <c r="CZ180" s="1311">
        <v>24</v>
      </c>
      <c r="DA180" s="1311">
        <v>25</v>
      </c>
      <c r="DB180" s="1311">
        <v>26</v>
      </c>
      <c r="DC180" s="1311">
        <v>27</v>
      </c>
      <c r="DD180" s="1311">
        <v>28</v>
      </c>
      <c r="DE180" s="1311">
        <v>29</v>
      </c>
      <c r="DF180" s="1311">
        <v>30</v>
      </c>
      <c r="DG180" s="1311">
        <v>31</v>
      </c>
      <c r="DH180" s="1311">
        <v>32</v>
      </c>
      <c r="DI180" s="1311">
        <v>33</v>
      </c>
      <c r="DJ180" s="1311">
        <v>34</v>
      </c>
      <c r="DK180" s="1312">
        <v>35</v>
      </c>
      <c r="DL180" s="1312">
        <v>36</v>
      </c>
      <c r="DM180" s="1312">
        <v>37</v>
      </c>
      <c r="DN180" s="1312">
        <v>38</v>
      </c>
      <c r="DO180" s="1312">
        <v>39</v>
      </c>
      <c r="DP180" s="1312">
        <v>40</v>
      </c>
      <c r="DQ180" s="1305"/>
    </row>
    <row r="181" spans="16:121" ht="22.5" customHeight="1" thickBot="1" x14ac:dyDescent="0.35">
      <c r="P181" s="1231"/>
      <c r="Q181" s="1231"/>
      <c r="R181" s="1231"/>
      <c r="S181" s="1231"/>
      <c r="T181" s="1231"/>
      <c r="U181" s="1231"/>
      <c r="V181" s="1231"/>
      <c r="W181" s="1231"/>
      <c r="X181" s="1231"/>
      <c r="Y181" s="1231"/>
      <c r="Z181" s="1231"/>
      <c r="AA181" s="1231"/>
      <c r="AB181" s="1231"/>
      <c r="AC181" s="1231"/>
      <c r="AD181" s="1231"/>
      <c r="AE181" s="1231"/>
      <c r="AF181" s="1231"/>
      <c r="AG181" s="1231"/>
      <c r="AH181" s="1231"/>
      <c r="AI181" s="1231"/>
      <c r="AJ181" s="1231"/>
      <c r="AK181" s="1231"/>
      <c r="AL181" s="1231"/>
      <c r="AM181" s="1231"/>
      <c r="AN181" s="1231"/>
      <c r="AO181" s="1231"/>
      <c r="AP181" s="1231"/>
      <c r="AQ181" s="1231"/>
      <c r="AR181" s="1231"/>
      <c r="AS181" s="1231"/>
      <c r="AT181" s="1231"/>
      <c r="AU181" s="1231"/>
      <c r="AV181" s="1231"/>
      <c r="AW181" s="1231"/>
      <c r="AX181" s="1231"/>
      <c r="AY181" s="1231"/>
      <c r="AZ181" s="1231"/>
      <c r="BA181" s="1231"/>
      <c r="BB181" s="1231"/>
      <c r="BC181" s="1231"/>
      <c r="BD181" s="1231"/>
      <c r="BE181" s="1231"/>
      <c r="BF181" s="1231"/>
      <c r="BG181" s="1231"/>
      <c r="BH181" s="1231"/>
      <c r="BI181" s="1231"/>
      <c r="BJ181" s="1231"/>
      <c r="BK181" s="1231"/>
      <c r="BL181" s="1231"/>
      <c r="BM181" s="1231"/>
      <c r="BN181" s="1231"/>
      <c r="BO181" s="1231"/>
      <c r="BP181" s="1260"/>
      <c r="BQ181" s="1260"/>
      <c r="BR181" s="1260"/>
      <c r="BS181" s="1260"/>
      <c r="BT181" s="1260"/>
      <c r="BU181" s="1260"/>
      <c r="BV181" s="1260"/>
      <c r="BW181" s="1260"/>
      <c r="BX181" s="1231"/>
      <c r="BY181" s="1319"/>
      <c r="BZ181" s="1320"/>
      <c r="CA181" s="1320"/>
      <c r="CB181" s="1320"/>
      <c r="CC181" s="1320"/>
      <c r="CD181" s="1320"/>
      <c r="CE181" s="1320"/>
      <c r="CF181" s="1320"/>
      <c r="CG181" s="1320"/>
      <c r="CH181" s="1320"/>
      <c r="CI181" s="1320"/>
      <c r="CJ181" s="1320"/>
      <c r="CK181" s="1320"/>
      <c r="CL181" s="1320"/>
      <c r="CM181" s="1320"/>
      <c r="CN181" s="1320"/>
      <c r="CO181" s="1320"/>
      <c r="CP181" s="1320"/>
      <c r="CQ181" s="1320"/>
      <c r="CR181" s="1320"/>
      <c r="CS181" s="1320"/>
      <c r="CT181" s="1320"/>
      <c r="CU181" s="1320"/>
      <c r="CV181" s="1320"/>
      <c r="CW181" s="1320"/>
      <c r="CX181" s="1320"/>
      <c r="CY181" s="1320"/>
      <c r="CZ181" s="1320"/>
      <c r="DA181" s="1320"/>
      <c r="DB181" s="1320"/>
      <c r="DC181" s="1320"/>
      <c r="DD181" s="1320"/>
      <c r="DE181" s="1320"/>
      <c r="DF181" s="1320"/>
      <c r="DG181" s="1320"/>
      <c r="DH181" s="1320"/>
      <c r="DI181" s="1320"/>
      <c r="DJ181" s="1320"/>
      <c r="DK181" s="1320"/>
      <c r="DL181" s="1320"/>
      <c r="DM181" s="1320"/>
      <c r="DN181" s="1320"/>
      <c r="DO181" s="1320"/>
      <c r="DP181" s="1320"/>
      <c r="DQ181" s="1321"/>
    </row>
    <row r="182" spans="16:121" ht="22.5" customHeight="1" thickTop="1" thickBot="1" x14ac:dyDescent="0.35">
      <c r="P182" s="1231"/>
      <c r="Q182" s="1231"/>
      <c r="R182" s="1231"/>
      <c r="S182" s="1231"/>
      <c r="T182" s="1231"/>
      <c r="U182" s="1231"/>
      <c r="V182" s="1231"/>
      <c r="W182" s="1231"/>
      <c r="X182" s="1231"/>
      <c r="Y182" s="1231"/>
      <c r="Z182" s="1231"/>
      <c r="AA182" s="1231"/>
      <c r="AB182" s="1231"/>
      <c r="AC182" s="1231"/>
      <c r="AD182" s="1231"/>
      <c r="AE182" s="1231"/>
      <c r="AF182" s="1231"/>
      <c r="AG182" s="1231"/>
      <c r="AH182" s="1231"/>
      <c r="AI182" s="1231"/>
      <c r="AJ182" s="1231"/>
      <c r="AK182" s="1231"/>
      <c r="AL182" s="1231"/>
      <c r="AM182" s="1231"/>
      <c r="AN182" s="1231"/>
      <c r="AO182" s="1231"/>
      <c r="AP182" s="1231"/>
      <c r="AQ182" s="1231"/>
      <c r="AR182" s="1231"/>
      <c r="AS182" s="1231"/>
      <c r="AT182" s="1231"/>
      <c r="AU182" s="1231"/>
      <c r="AV182" s="1231"/>
      <c r="AW182" s="1231"/>
      <c r="AX182" s="1231"/>
      <c r="AY182" s="1231"/>
      <c r="AZ182" s="1231"/>
      <c r="BA182" s="1231"/>
      <c r="BB182" s="1231"/>
      <c r="BC182" s="1231"/>
      <c r="BD182" s="1231"/>
      <c r="BE182" s="1231"/>
      <c r="BF182" s="1231"/>
      <c r="BG182" s="1231"/>
      <c r="BH182" s="1231"/>
      <c r="BI182" s="1231"/>
      <c r="BJ182" s="1231"/>
      <c r="BK182" s="1231"/>
      <c r="BL182" s="1231"/>
      <c r="BM182" s="1231"/>
      <c r="BN182" s="1231"/>
      <c r="BO182" s="1231"/>
      <c r="BP182" s="1260"/>
      <c r="BQ182" s="1260"/>
      <c r="BR182" s="1260"/>
      <c r="BS182" s="1260"/>
      <c r="BT182" s="1260"/>
      <c r="BU182" s="1260"/>
      <c r="BV182" s="1260"/>
      <c r="BW182" s="1260"/>
      <c r="BX182" s="1231"/>
      <c r="BY182" s="1243"/>
      <c r="BZ182" s="1243"/>
      <c r="CA182" s="1243"/>
      <c r="CB182" s="1243"/>
      <c r="CC182" s="1243"/>
      <c r="CD182" s="1243"/>
      <c r="CE182" s="1243"/>
      <c r="CF182" s="1243"/>
      <c r="CG182" s="1243"/>
      <c r="CH182" s="1243"/>
      <c r="CI182" s="1243"/>
      <c r="CJ182" s="1243"/>
      <c r="CK182" s="1243"/>
      <c r="CL182" s="1243"/>
      <c r="CM182" s="1243"/>
      <c r="CN182" s="1243"/>
      <c r="CO182" s="1243"/>
      <c r="CP182" s="1243"/>
      <c r="CQ182" s="1243"/>
      <c r="CR182" s="1243"/>
      <c r="CS182" s="1243"/>
      <c r="CT182" s="1243"/>
      <c r="CU182" s="1243"/>
      <c r="CV182" s="1243"/>
      <c r="CW182" s="1243"/>
      <c r="CX182" s="1243"/>
      <c r="CY182" s="1243"/>
      <c r="CZ182" s="1243"/>
      <c r="DA182" s="1243"/>
      <c r="DB182" s="1243"/>
      <c r="DC182" s="1243"/>
      <c r="DD182" s="1243"/>
      <c r="DE182" s="1243"/>
      <c r="DF182" s="1243"/>
      <c r="DG182" s="1243"/>
      <c r="DH182" s="1243"/>
      <c r="DI182" s="1243"/>
      <c r="DJ182" s="1243"/>
      <c r="DK182" s="1243"/>
      <c r="DL182" s="1243"/>
      <c r="DM182" s="1243"/>
      <c r="DN182" s="1243"/>
      <c r="DO182" s="1243"/>
      <c r="DP182" s="1243"/>
      <c r="DQ182" s="1243"/>
    </row>
    <row r="183" spans="16:121" ht="22.5" customHeight="1" thickTop="1" x14ac:dyDescent="0.3">
      <c r="P183" s="1231"/>
      <c r="Q183" s="1231"/>
      <c r="R183" s="1231"/>
      <c r="S183" s="1231"/>
      <c r="T183" s="1231"/>
      <c r="U183" s="1231"/>
      <c r="V183" s="1231"/>
      <c r="W183" s="1231"/>
      <c r="X183" s="1231"/>
      <c r="Y183" s="1231"/>
      <c r="Z183" s="1231"/>
      <c r="AA183" s="1231"/>
      <c r="AB183" s="1231"/>
      <c r="AC183" s="1231"/>
      <c r="AD183" s="1231"/>
      <c r="AE183" s="1231"/>
      <c r="AF183" s="1231"/>
      <c r="AG183" s="1231"/>
      <c r="AH183" s="1231"/>
      <c r="AI183" s="1231"/>
      <c r="AJ183" s="1231"/>
      <c r="AK183" s="1231"/>
      <c r="AL183" s="1231"/>
      <c r="AM183" s="1231"/>
      <c r="AN183" s="1231"/>
      <c r="AO183" s="1231"/>
      <c r="AP183" s="1231"/>
      <c r="AQ183" s="1231"/>
      <c r="AR183" s="1231"/>
      <c r="AS183" s="1231"/>
      <c r="AT183" s="1231"/>
      <c r="AU183" s="1231"/>
      <c r="AV183" s="1231"/>
      <c r="AW183" s="1231"/>
      <c r="AX183" s="1231"/>
      <c r="AY183" s="1231"/>
      <c r="AZ183" s="1231"/>
      <c r="BA183" s="1231"/>
      <c r="BB183" s="1231"/>
      <c r="BC183" s="1231"/>
      <c r="BD183" s="1231"/>
      <c r="BE183" s="1231"/>
      <c r="BF183" s="1231"/>
      <c r="BG183" s="1231"/>
      <c r="BH183" s="1231"/>
      <c r="BI183" s="1231"/>
      <c r="BJ183" s="1231"/>
      <c r="BK183" s="1231"/>
      <c r="BL183" s="1231"/>
      <c r="BM183" s="1231"/>
      <c r="BN183" s="1231"/>
      <c r="BO183" s="1231"/>
      <c r="BP183" s="1260"/>
      <c r="BQ183" s="1260"/>
      <c r="BR183" s="1260"/>
      <c r="BS183" s="1260"/>
      <c r="BT183" s="1260"/>
      <c r="BU183" s="1260"/>
      <c r="BV183" s="1260"/>
      <c r="BW183" s="1260"/>
      <c r="BX183" s="1231"/>
      <c r="BY183" s="784" t="e">
        <v>#REF!</v>
      </c>
      <c r="BZ183" s="785"/>
      <c r="CA183" s="785"/>
      <c r="CB183" s="1299"/>
      <c r="CC183" s="1299"/>
      <c r="CD183" s="1299"/>
      <c r="CE183" s="1369" t="e">
        <v>#REF!</v>
      </c>
      <c r="CF183" s="1369"/>
      <c r="CG183" s="1369"/>
      <c r="CH183" s="1369"/>
      <c r="CI183" s="1369"/>
      <c r="CJ183" s="1300" t="e">
        <v>#REF!</v>
      </c>
      <c r="CK183" s="1299"/>
      <c r="CL183" s="1299"/>
      <c r="CM183" s="1299"/>
      <c r="CN183" s="1299"/>
      <c r="CO183" s="1299"/>
      <c r="CP183" s="1299"/>
      <c r="CQ183" s="1299"/>
      <c r="CR183" s="1299"/>
      <c r="CS183" s="1299"/>
      <c r="CT183" s="1299"/>
      <c r="CU183" s="1299"/>
      <c r="CV183" s="1299"/>
      <c r="CW183" s="1299"/>
      <c r="CX183" s="1299"/>
      <c r="CY183" s="1299"/>
      <c r="CZ183" s="1299"/>
      <c r="DA183" s="1299"/>
      <c r="DB183" s="1299"/>
      <c r="DC183" s="1299"/>
      <c r="DD183" s="1299"/>
      <c r="DE183" s="1299"/>
      <c r="DF183" s="1299"/>
      <c r="DG183" s="1299"/>
      <c r="DH183" s="1299"/>
      <c r="DI183" s="1299"/>
      <c r="DJ183" s="1299"/>
      <c r="DK183" s="1299"/>
      <c r="DL183" s="1299"/>
      <c r="DM183" s="1299"/>
      <c r="DN183" s="1299"/>
      <c r="DO183" s="1299"/>
      <c r="DP183" s="1299"/>
      <c r="DQ183" s="1301"/>
    </row>
    <row r="184" spans="16:121" ht="22.5" customHeight="1" x14ac:dyDescent="0.3">
      <c r="P184" s="1231"/>
      <c r="Q184" s="1231"/>
      <c r="R184" s="1231"/>
      <c r="S184" s="1231"/>
      <c r="T184" s="1231"/>
      <c r="U184" s="1231"/>
      <c r="V184" s="1231"/>
      <c r="W184" s="1231"/>
      <c r="X184" s="1231"/>
      <c r="Y184" s="1231"/>
      <c r="Z184" s="1231"/>
      <c r="AA184" s="1231"/>
      <c r="AB184" s="1231"/>
      <c r="AC184" s="1231"/>
      <c r="AD184" s="1231"/>
      <c r="AE184" s="1231"/>
      <c r="AF184" s="1231"/>
      <c r="AG184" s="1231"/>
      <c r="AH184" s="1231"/>
      <c r="AI184" s="1231"/>
      <c r="AJ184" s="1231"/>
      <c r="AK184" s="1231"/>
      <c r="AL184" s="1231"/>
      <c r="AM184" s="1231"/>
      <c r="AN184" s="1231"/>
      <c r="AO184" s="1231"/>
      <c r="AP184" s="1231"/>
      <c r="AQ184" s="1231"/>
      <c r="AR184" s="1231"/>
      <c r="AS184" s="1231"/>
      <c r="AT184" s="1231"/>
      <c r="AU184" s="1231"/>
      <c r="AV184" s="1231"/>
      <c r="AW184" s="1231"/>
      <c r="AX184" s="1231"/>
      <c r="AY184" s="1231"/>
      <c r="AZ184" s="1231"/>
      <c r="BA184" s="1231"/>
      <c r="BB184" s="1231"/>
      <c r="BC184" s="1231"/>
      <c r="BD184" s="1231"/>
      <c r="BE184" s="1231"/>
      <c r="BF184" s="1231"/>
      <c r="BG184" s="1231"/>
      <c r="BH184" s="1231"/>
      <c r="BI184" s="1231"/>
      <c r="BJ184" s="1231"/>
      <c r="BK184" s="1231"/>
      <c r="BL184" s="1231"/>
      <c r="BM184" s="1231"/>
      <c r="BN184" s="1231"/>
      <c r="BO184" s="1231"/>
      <c r="BP184" s="1260" t="e">
        <v>#REF!</v>
      </c>
      <c r="BQ184" s="1260" t="e">
        <v>#REF!</v>
      </c>
      <c r="BR184" s="1260" t="e">
        <v>#REF!</v>
      </c>
      <c r="BS184" s="1260" t="e">
        <v>#REF!</v>
      </c>
      <c r="BT184" s="1260" t="e">
        <v>#REF!</v>
      </c>
      <c r="BU184" s="1260" t="e">
        <v>#REF!</v>
      </c>
      <c r="BV184" s="1260" t="e">
        <v>#REF!</v>
      </c>
      <c r="BW184" s="1260" t="e">
        <v>#REF!</v>
      </c>
      <c r="BX184" s="1242"/>
      <c r="BY184" s="1302"/>
      <c r="BZ184" s="1366" t="e">
        <v>#REF!</v>
      </c>
      <c r="CA184" s="1366"/>
      <c r="CB184" s="1366"/>
      <c r="CC184" s="1366"/>
      <c r="CD184" s="1303"/>
      <c r="CE184" s="1303"/>
      <c r="CF184" s="1303"/>
      <c r="CG184" s="1303"/>
      <c r="CH184" s="1303"/>
      <c r="CI184" s="1303"/>
      <c r="CJ184" s="1303"/>
      <c r="CK184" s="1303"/>
      <c r="CL184" s="1303"/>
      <c r="CM184" s="1303"/>
      <c r="CN184" s="1303"/>
      <c r="CO184" s="1303"/>
      <c r="CP184" s="1303"/>
      <c r="CQ184" s="1303"/>
      <c r="CR184" s="1303"/>
      <c r="CS184" s="1370" t="e">
        <v>#REF!</v>
      </c>
      <c r="CT184" s="1370"/>
      <c r="CU184" s="1365" t="s">
        <v>48</v>
      </c>
      <c r="CV184" s="1365"/>
      <c r="CW184" s="1365"/>
      <c r="CX184" s="1303"/>
      <c r="CY184" s="1303"/>
      <c r="CZ184" s="1303"/>
      <c r="DA184" s="1303"/>
      <c r="DB184" s="1303"/>
      <c r="DC184" s="1303"/>
      <c r="DD184" s="1303"/>
      <c r="DE184" s="1303"/>
      <c r="DF184" s="1303"/>
      <c r="DG184" s="1303"/>
      <c r="DH184" s="1303"/>
      <c r="DI184" s="1303"/>
      <c r="DJ184" s="1303"/>
      <c r="DK184" s="1304"/>
      <c r="DL184" s="1372" t="s">
        <v>49</v>
      </c>
      <c r="DM184" s="1372"/>
      <c r="DN184" s="1372"/>
      <c r="DO184" s="1373" t="e">
        <v>#REF!</v>
      </c>
      <c r="DP184" s="1373"/>
      <c r="DQ184" s="1305"/>
    </row>
    <row r="185" spans="16:121" ht="22.5" customHeight="1" x14ac:dyDescent="0.3">
      <c r="P185" s="1231"/>
      <c r="Q185" s="1231"/>
      <c r="R185" s="1231"/>
      <c r="S185" s="1231"/>
      <c r="T185" s="1231"/>
      <c r="U185" s="1231"/>
      <c r="V185" s="1231"/>
      <c r="W185" s="1231"/>
      <c r="X185" s="1231"/>
      <c r="Y185" s="1231"/>
      <c r="Z185" s="1231"/>
      <c r="AA185" s="1231"/>
      <c r="AB185" s="1231"/>
      <c r="AC185" s="1231"/>
      <c r="AD185" s="1231"/>
      <c r="AE185" s="1231"/>
      <c r="AF185" s="1231"/>
      <c r="AG185" s="1231"/>
      <c r="AH185" s="1231"/>
      <c r="AI185" s="1231"/>
      <c r="AJ185" s="1231"/>
      <c r="AK185" s="1231"/>
      <c r="AL185" s="1231"/>
      <c r="AM185" s="1231"/>
      <c r="AN185" s="1231"/>
      <c r="AO185" s="1231"/>
      <c r="AP185" s="1231"/>
      <c r="AQ185" s="1231"/>
      <c r="AR185" s="1231"/>
      <c r="AS185" s="1231"/>
      <c r="AT185" s="1231"/>
      <c r="AU185" s="1231"/>
      <c r="AV185" s="1231"/>
      <c r="AW185" s="1231"/>
      <c r="AX185" s="1231"/>
      <c r="AY185" s="1231"/>
      <c r="AZ185" s="1231"/>
      <c r="BA185" s="1231"/>
      <c r="BB185" s="1231"/>
      <c r="BC185" s="1231"/>
      <c r="BD185" s="1231"/>
      <c r="BE185" s="1231"/>
      <c r="BF185" s="1231"/>
      <c r="BG185" s="1231"/>
      <c r="BH185" s="1231"/>
      <c r="BI185" s="1231"/>
      <c r="BJ185" s="1231"/>
      <c r="BK185" s="1231"/>
      <c r="BL185" s="1231"/>
      <c r="BM185" s="1231"/>
      <c r="BN185" s="1231"/>
      <c r="BO185" s="1231"/>
      <c r="BP185" s="1260" t="e">
        <v>#REF!</v>
      </c>
      <c r="BQ185" s="1260" t="e">
        <v>#REF!</v>
      </c>
      <c r="BR185" s="1260" t="e">
        <v>#REF!</v>
      </c>
      <c r="BS185" s="1260" t="e">
        <v>#REF!</v>
      </c>
      <c r="BT185" s="1260" t="e">
        <v>#REF!</v>
      </c>
      <c r="BU185" s="1260" t="e">
        <v>#REF!</v>
      </c>
      <c r="BV185" s="1260" t="e">
        <v>#REF!</v>
      </c>
      <c r="BW185" s="1260" t="e">
        <v>#REF!</v>
      </c>
      <c r="BX185" s="1231"/>
      <c r="BY185" s="1302"/>
      <c r="BZ185" s="1366"/>
      <c r="CA185" s="1366"/>
      <c r="CB185" s="1366"/>
      <c r="CC185" s="1366"/>
      <c r="CD185" s="1303"/>
      <c r="CE185" s="1303"/>
      <c r="CF185" s="1303"/>
      <c r="CG185" s="1303"/>
      <c r="CH185" s="1303"/>
      <c r="CI185" s="1303"/>
      <c r="CJ185" s="1303"/>
      <c r="CK185" s="1303"/>
      <c r="CL185" s="1303"/>
      <c r="CM185" s="1303"/>
      <c r="CN185" s="1303"/>
      <c r="CO185" s="1303"/>
      <c r="CP185" s="1303"/>
      <c r="CQ185" s="1303"/>
      <c r="CR185" s="1303"/>
      <c r="CS185" s="1370"/>
      <c r="CT185" s="1370"/>
      <c r="CU185" s="1365"/>
      <c r="CV185" s="1365"/>
      <c r="CW185" s="1365"/>
      <c r="CX185" s="1303"/>
      <c r="CY185" s="1303"/>
      <c r="CZ185" s="1303"/>
      <c r="DA185" s="1303"/>
      <c r="DB185" s="1303"/>
      <c r="DC185" s="1303"/>
      <c r="DD185" s="1303"/>
      <c r="DE185" s="1303"/>
      <c r="DF185" s="1303"/>
      <c r="DG185" s="1303"/>
      <c r="DH185" s="1303"/>
      <c r="DI185" s="1303"/>
      <c r="DJ185" s="1303"/>
      <c r="DK185" s="1304"/>
      <c r="DL185" s="1372"/>
      <c r="DM185" s="1372"/>
      <c r="DN185" s="1372"/>
      <c r="DO185" s="1373"/>
      <c r="DP185" s="1373"/>
      <c r="DQ185" s="1305"/>
    </row>
    <row r="186" spans="16:121" ht="22.5" customHeight="1" x14ac:dyDescent="0.3">
      <c r="P186" s="1231"/>
      <c r="Q186" s="1231"/>
      <c r="R186" s="1231"/>
      <c r="S186" s="1231"/>
      <c r="T186" s="1231"/>
      <c r="U186" s="1231"/>
      <c r="V186" s="1231"/>
      <c r="W186" s="1231"/>
      <c r="X186" s="1231"/>
      <c r="Y186" s="1231"/>
      <c r="Z186" s="1231"/>
      <c r="AA186" s="1231"/>
      <c r="AB186" s="1231"/>
      <c r="AC186" s="1231"/>
      <c r="AD186" s="1231"/>
      <c r="AE186" s="1231"/>
      <c r="AF186" s="1231"/>
      <c r="AG186" s="1231"/>
      <c r="AH186" s="1231"/>
      <c r="AI186" s="1231"/>
      <c r="AJ186" s="1231"/>
      <c r="AK186" s="1231"/>
      <c r="AL186" s="1231"/>
      <c r="AM186" s="1231"/>
      <c r="AN186" s="1231"/>
      <c r="AO186" s="1231"/>
      <c r="AP186" s="1231"/>
      <c r="AQ186" s="1231"/>
      <c r="AR186" s="1231"/>
      <c r="AS186" s="1231"/>
      <c r="AT186" s="1231"/>
      <c r="AU186" s="1231"/>
      <c r="AV186" s="1231"/>
      <c r="AW186" s="1231"/>
      <c r="AX186" s="1231"/>
      <c r="AY186" s="1231"/>
      <c r="AZ186" s="1231"/>
      <c r="BA186" s="1231"/>
      <c r="BB186" s="1231"/>
      <c r="BC186" s="1231"/>
      <c r="BD186" s="1231"/>
      <c r="BE186" s="1231"/>
      <c r="BF186" s="1231"/>
      <c r="BG186" s="1231"/>
      <c r="BH186" s="1231"/>
      <c r="BI186" s="1231"/>
      <c r="BJ186" s="1231"/>
      <c r="BK186" s="1231"/>
      <c r="BL186" s="1231"/>
      <c r="BM186" s="1231"/>
      <c r="BN186" s="1231"/>
      <c r="BO186" s="1231"/>
      <c r="BP186" s="1260"/>
      <c r="BQ186" s="1260"/>
      <c r="BR186" s="1260"/>
      <c r="BS186" s="1260"/>
      <c r="BT186" s="1260"/>
      <c r="BU186" s="1260"/>
      <c r="BV186" s="1260"/>
      <c r="BW186" s="1260"/>
      <c r="BX186" s="1231"/>
      <c r="BY186" s="1302"/>
      <c r="BZ186" s="1306"/>
      <c r="CA186" s="1306"/>
      <c r="CB186" s="1306"/>
      <c r="CC186" s="1306"/>
      <c r="CD186" s="1368" t="s">
        <v>52</v>
      </c>
      <c r="CE186" s="1368"/>
      <c r="CF186" s="1307" t="e">
        <v>#REF!</v>
      </c>
      <c r="CG186" s="1308" t="s">
        <v>53</v>
      </c>
      <c r="CH186" s="1367" t="e">
        <v>#REF!</v>
      </c>
      <c r="CI186" s="1367"/>
      <c r="CJ186" s="1367"/>
      <c r="CK186" s="1367"/>
      <c r="CL186" s="1367"/>
      <c r="CM186" s="1367"/>
      <c r="CN186" s="1367"/>
      <c r="CO186" s="1367"/>
      <c r="CP186" s="1367"/>
      <c r="CQ186" s="1367"/>
      <c r="CR186" s="1367"/>
      <c r="CS186" s="1367"/>
      <c r="CT186" s="1367"/>
      <c r="CU186" s="1306"/>
      <c r="CV186" s="1306"/>
      <c r="CW186" s="1306"/>
      <c r="CX186" s="1306"/>
      <c r="CY186" s="1306"/>
      <c r="CZ186" s="1368" t="s">
        <v>52</v>
      </c>
      <c r="DA186" s="1368"/>
      <c r="DB186" s="1307" t="e">
        <v>#REF!</v>
      </c>
      <c r="DC186" s="1308" t="s">
        <v>53</v>
      </c>
      <c r="DD186" s="1367" t="e">
        <v>#REF!</v>
      </c>
      <c r="DE186" s="1367"/>
      <c r="DF186" s="1367"/>
      <c r="DG186" s="1367"/>
      <c r="DH186" s="1367"/>
      <c r="DI186" s="1367"/>
      <c r="DJ186" s="1367"/>
      <c r="DK186" s="1367"/>
      <c r="DL186" s="1367"/>
      <c r="DM186" s="1367"/>
      <c r="DN186" s="1367"/>
      <c r="DO186" s="1367"/>
      <c r="DP186" s="1367"/>
      <c r="DQ186" s="1305"/>
    </row>
    <row r="187" spans="16:121" ht="22.5" customHeight="1" x14ac:dyDescent="0.3">
      <c r="P187" s="1231"/>
      <c r="Q187" s="1231"/>
      <c r="R187" s="1231"/>
      <c r="S187" s="1231"/>
      <c r="T187" s="1231"/>
      <c r="U187" s="1231"/>
      <c r="V187" s="1231"/>
      <c r="W187" s="1231"/>
      <c r="X187" s="1231"/>
      <c r="Y187" s="1231"/>
      <c r="Z187" s="1231"/>
      <c r="AA187" s="1231"/>
      <c r="AB187" s="1231"/>
      <c r="AC187" s="1231"/>
      <c r="AD187" s="1231"/>
      <c r="AE187" s="1231"/>
      <c r="AF187" s="1231"/>
      <c r="AG187" s="1231"/>
      <c r="AH187" s="1231"/>
      <c r="AI187" s="1231"/>
      <c r="AJ187" s="1231"/>
      <c r="AK187" s="1231"/>
      <c r="AL187" s="1231"/>
      <c r="AM187" s="1231"/>
      <c r="AN187" s="1231"/>
      <c r="AO187" s="1231"/>
      <c r="AP187" s="1231"/>
      <c r="AQ187" s="1231"/>
      <c r="AR187" s="1231"/>
      <c r="AS187" s="1231"/>
      <c r="AT187" s="1231"/>
      <c r="AU187" s="1231"/>
      <c r="AV187" s="1231"/>
      <c r="AW187" s="1231"/>
      <c r="AX187" s="1231"/>
      <c r="AY187" s="1231"/>
      <c r="AZ187" s="1231"/>
      <c r="BA187" s="1231"/>
      <c r="BB187" s="1231"/>
      <c r="BC187" s="1231"/>
      <c r="BD187" s="1231"/>
      <c r="BE187" s="1231"/>
      <c r="BF187" s="1231"/>
      <c r="BG187" s="1231"/>
      <c r="BH187" s="1231"/>
      <c r="BI187" s="1231"/>
      <c r="BJ187" s="1231"/>
      <c r="BK187" s="1231"/>
      <c r="BL187" s="1231"/>
      <c r="BM187" s="1231"/>
      <c r="BN187" s="1231"/>
      <c r="BO187" s="1231"/>
      <c r="BP187" s="1260"/>
      <c r="BQ187" s="1260"/>
      <c r="BR187" s="1260"/>
      <c r="BS187" s="1260"/>
      <c r="BT187" s="1260"/>
      <c r="BU187" s="1260"/>
      <c r="BV187" s="1260"/>
      <c r="BW187" s="1260"/>
      <c r="BX187" s="1231"/>
      <c r="BY187" s="1302"/>
      <c r="BZ187" s="1306"/>
      <c r="CA187" s="1306"/>
      <c r="CB187" s="1306"/>
      <c r="CC187" s="1306"/>
      <c r="CD187" s="1306"/>
      <c r="CE187" s="1306"/>
      <c r="CF187" s="1306"/>
      <c r="CG187" s="1306"/>
      <c r="CH187" s="1306"/>
      <c r="CI187" s="1306"/>
      <c r="CJ187" s="1306"/>
      <c r="CK187" s="1306"/>
      <c r="CL187" s="1306"/>
      <c r="CM187" s="1306"/>
      <c r="CN187" s="1306"/>
      <c r="CO187" s="1306"/>
      <c r="CP187" s="1306"/>
      <c r="CQ187" s="1306"/>
      <c r="CR187" s="1306"/>
      <c r="CS187" s="1306"/>
      <c r="CT187" s="1306"/>
      <c r="CU187" s="1306"/>
      <c r="CV187" s="1306"/>
      <c r="CW187" s="1306"/>
      <c r="CX187" s="1306"/>
      <c r="CY187" s="1306"/>
      <c r="CZ187" s="1306"/>
      <c r="DA187" s="1306"/>
      <c r="DB187" s="1306"/>
      <c r="DC187" s="1306"/>
      <c r="DD187" s="1306"/>
      <c r="DE187" s="1306"/>
      <c r="DF187" s="1306"/>
      <c r="DG187" s="1306"/>
      <c r="DH187" s="1306"/>
      <c r="DI187" s="1306"/>
      <c r="DJ187" s="1306"/>
      <c r="DK187" s="1309"/>
      <c r="DL187" s="1309"/>
      <c r="DM187" s="1309"/>
      <c r="DN187" s="1309"/>
      <c r="DO187" s="1309"/>
      <c r="DP187" s="1309"/>
      <c r="DQ187" s="1305"/>
    </row>
    <row r="188" spans="16:121" ht="22.5" customHeight="1" x14ac:dyDescent="0.3">
      <c r="P188" s="1241"/>
      <c r="Q188" s="1231"/>
      <c r="R188" s="1231"/>
      <c r="S188" s="1231"/>
      <c r="T188" s="1231"/>
      <c r="U188" s="1231"/>
      <c r="V188" s="1231"/>
      <c r="W188" s="1231"/>
      <c r="X188" s="1231"/>
      <c r="Y188" s="1231"/>
      <c r="Z188" s="1231"/>
      <c r="AA188" s="1231"/>
      <c r="AB188" s="1231"/>
      <c r="AC188" s="1231"/>
      <c r="AD188" s="1231"/>
      <c r="AE188" s="1231"/>
      <c r="AF188" s="1231"/>
      <c r="AG188" s="1231"/>
      <c r="AH188" s="1231"/>
      <c r="AI188" s="1231"/>
      <c r="AJ188" s="1231"/>
      <c r="AK188" s="1231"/>
      <c r="AL188" s="1231"/>
      <c r="AM188" s="1231"/>
      <c r="AN188" s="1231"/>
      <c r="AO188" s="1231"/>
      <c r="AP188" s="1231"/>
      <c r="AQ188" s="1231"/>
      <c r="AR188" s="1231"/>
      <c r="AS188" s="1231"/>
      <c r="AT188" s="1231"/>
      <c r="AU188" s="1231"/>
      <c r="AV188" s="1231"/>
      <c r="AW188" s="1231"/>
      <c r="AX188" s="1231"/>
      <c r="AY188" s="1231"/>
      <c r="AZ188" s="1231"/>
      <c r="BA188" s="1231"/>
      <c r="BB188" s="1231"/>
      <c r="BC188" s="1231"/>
      <c r="BD188" s="1231"/>
      <c r="BE188" s="1231"/>
      <c r="BF188" s="1231"/>
      <c r="BG188" s="1231"/>
      <c r="BH188" s="1231"/>
      <c r="BI188" s="1231"/>
      <c r="BJ188" s="1231"/>
      <c r="BK188" s="1231"/>
      <c r="BL188" s="1231"/>
      <c r="BM188" s="1231"/>
      <c r="BN188" s="1231"/>
      <c r="BO188" s="1231"/>
      <c r="BP188" s="1260"/>
      <c r="BQ188" s="1260"/>
      <c r="BR188" s="1260"/>
      <c r="BS188" s="1260"/>
      <c r="BT188" s="1260"/>
      <c r="BU188" s="1260"/>
      <c r="BV188" s="1260"/>
      <c r="BW188" s="1260"/>
      <c r="BX188" s="1231"/>
      <c r="BY188" s="1302"/>
      <c r="BZ188" s="1322" t="s">
        <v>56</v>
      </c>
      <c r="CA188" s="1323" t="e">
        <v>#REF!</v>
      </c>
      <c r="CB188" s="1310" t="s">
        <v>47</v>
      </c>
      <c r="CC188" s="1311">
        <v>1</v>
      </c>
      <c r="CD188" s="1311">
        <v>2</v>
      </c>
      <c r="CE188" s="1311">
        <v>3</v>
      </c>
      <c r="CF188" s="1311">
        <v>4</v>
      </c>
      <c r="CG188" s="1311">
        <v>5</v>
      </c>
      <c r="CH188" s="1311">
        <v>6</v>
      </c>
      <c r="CI188" s="1311">
        <v>7</v>
      </c>
      <c r="CJ188" s="1311">
        <v>8</v>
      </c>
      <c r="CK188" s="1311">
        <v>9</v>
      </c>
      <c r="CL188" s="1311">
        <v>10</v>
      </c>
      <c r="CM188" s="1311">
        <v>11</v>
      </c>
      <c r="CN188" s="1311">
        <v>12</v>
      </c>
      <c r="CO188" s="1311">
        <v>13</v>
      </c>
      <c r="CP188" s="1311">
        <v>14</v>
      </c>
      <c r="CQ188" s="1311">
        <v>15</v>
      </c>
      <c r="CR188" s="1311">
        <v>16</v>
      </c>
      <c r="CS188" s="1311">
        <v>17</v>
      </c>
      <c r="CT188" s="1311">
        <v>18</v>
      </c>
      <c r="CU188" s="1311">
        <v>19</v>
      </c>
      <c r="CV188" s="1311">
        <v>20</v>
      </c>
      <c r="CW188" s="1311">
        <v>21</v>
      </c>
      <c r="CX188" s="1311">
        <v>22</v>
      </c>
      <c r="CY188" s="1311">
        <v>23</v>
      </c>
      <c r="CZ188" s="1311">
        <v>24</v>
      </c>
      <c r="DA188" s="1311">
        <v>25</v>
      </c>
      <c r="DB188" s="1311">
        <v>26</v>
      </c>
      <c r="DC188" s="1311">
        <v>27</v>
      </c>
      <c r="DD188" s="1311">
        <v>28</v>
      </c>
      <c r="DE188" s="1311">
        <v>29</v>
      </c>
      <c r="DF188" s="1311">
        <v>30</v>
      </c>
      <c r="DG188" s="1311">
        <v>31</v>
      </c>
      <c r="DH188" s="1311">
        <v>32</v>
      </c>
      <c r="DI188" s="1311">
        <v>33</v>
      </c>
      <c r="DJ188" s="1311">
        <v>34</v>
      </c>
      <c r="DK188" s="1312">
        <v>35</v>
      </c>
      <c r="DL188" s="1312">
        <v>36</v>
      </c>
      <c r="DM188" s="1312">
        <v>37</v>
      </c>
      <c r="DN188" s="1312">
        <v>38</v>
      </c>
      <c r="DO188" s="1312">
        <v>39</v>
      </c>
      <c r="DP188" s="1312">
        <v>40</v>
      </c>
      <c r="DQ188" s="1305"/>
    </row>
    <row r="189" spans="16:121" ht="22.5" customHeight="1" x14ac:dyDescent="0.3">
      <c r="P189" s="1241"/>
      <c r="Q189" s="1231"/>
      <c r="R189" s="1231"/>
      <c r="S189" s="1231"/>
      <c r="T189" s="1231"/>
      <c r="U189" s="1231"/>
      <c r="V189" s="1231"/>
      <c r="W189" s="1231"/>
      <c r="X189" s="1231"/>
      <c r="Y189" s="1231"/>
      <c r="Z189" s="1231"/>
      <c r="AA189" s="1231"/>
      <c r="AB189" s="1231"/>
      <c r="AC189" s="1231"/>
      <c r="AD189" s="1231"/>
      <c r="AE189" s="1231"/>
      <c r="AF189" s="1231"/>
      <c r="AG189" s="1231"/>
      <c r="AH189" s="1231"/>
      <c r="AI189" s="1231"/>
      <c r="AJ189" s="1231"/>
      <c r="AK189" s="1231"/>
      <c r="AL189" s="1231"/>
      <c r="AM189" s="1231"/>
      <c r="AN189" s="1231"/>
      <c r="AO189" s="1231"/>
      <c r="AP189" s="1231"/>
      <c r="AQ189" s="1231"/>
      <c r="AR189" s="1231"/>
      <c r="AS189" s="1231"/>
      <c r="AT189" s="1231"/>
      <c r="AU189" s="1231"/>
      <c r="AV189" s="1231"/>
      <c r="AW189" s="1231"/>
      <c r="AX189" s="1231"/>
      <c r="AY189" s="1231"/>
      <c r="AZ189" s="1231"/>
      <c r="BA189" s="1231"/>
      <c r="BB189" s="1231"/>
      <c r="BC189" s="1231"/>
      <c r="BD189" s="1231"/>
      <c r="BE189" s="1231"/>
      <c r="BF189" s="1231"/>
      <c r="BG189" s="1231"/>
      <c r="BH189" s="1231"/>
      <c r="BI189" s="1231"/>
      <c r="BJ189" s="1231"/>
      <c r="BK189" s="1231"/>
      <c r="BL189" s="1231"/>
      <c r="BM189" s="1231"/>
      <c r="BN189" s="1231"/>
      <c r="BO189" s="1231"/>
      <c r="BP189" s="1260"/>
      <c r="BQ189" s="1260"/>
      <c r="BR189" s="1260"/>
      <c r="BS189" s="1260"/>
      <c r="BT189" s="1260"/>
      <c r="BU189" s="1260"/>
      <c r="BV189" s="1260"/>
      <c r="BW189" s="1260"/>
      <c r="BX189" s="1231"/>
      <c r="BY189" s="1302"/>
      <c r="BZ189" s="1313"/>
      <c r="CA189" s="1314"/>
      <c r="CB189" s="1315"/>
      <c r="CC189" s="1316"/>
      <c r="CD189" s="1316"/>
      <c r="CE189" s="1316"/>
      <c r="CF189" s="1316"/>
      <c r="CG189" s="1316"/>
      <c r="CH189" s="1316"/>
      <c r="CI189" s="1316"/>
      <c r="CJ189" s="1316"/>
      <c r="CK189" s="1316"/>
      <c r="CL189" s="1316"/>
      <c r="CM189" s="1316"/>
      <c r="CN189" s="1316"/>
      <c r="CO189" s="1316"/>
      <c r="CP189" s="1316"/>
      <c r="CQ189" s="1316"/>
      <c r="CR189" s="1316"/>
      <c r="CS189" s="1316"/>
      <c r="CT189" s="1316"/>
      <c r="CU189" s="1316"/>
      <c r="CV189" s="1316"/>
      <c r="CW189" s="1316"/>
      <c r="CX189" s="1316"/>
      <c r="CY189" s="1316"/>
      <c r="CZ189" s="1316"/>
      <c r="DA189" s="1316"/>
      <c r="DB189" s="1316"/>
      <c r="DC189" s="1316"/>
      <c r="DD189" s="1316"/>
      <c r="DE189" s="1316"/>
      <c r="DF189" s="1316"/>
      <c r="DG189" s="1316"/>
      <c r="DH189" s="1316"/>
      <c r="DI189" s="1316"/>
      <c r="DJ189" s="1316"/>
      <c r="DK189" s="1317"/>
      <c r="DL189" s="1317"/>
      <c r="DM189" s="1317"/>
      <c r="DN189" s="1317"/>
      <c r="DO189" s="1317"/>
      <c r="DP189" s="1317"/>
      <c r="DQ189" s="1305"/>
    </row>
    <row r="190" spans="16:121" ht="22.5" customHeight="1" x14ac:dyDescent="0.3">
      <c r="P190" s="1241"/>
      <c r="Q190" s="1231"/>
      <c r="R190" s="1231"/>
      <c r="S190" s="1231"/>
      <c r="T190" s="1231"/>
      <c r="U190" s="1231"/>
      <c r="V190" s="1231"/>
      <c r="W190" s="1231"/>
      <c r="X190" s="1231"/>
      <c r="Y190" s="1231"/>
      <c r="Z190" s="1231"/>
      <c r="AA190" s="1231"/>
      <c r="AB190" s="1231"/>
      <c r="AC190" s="1231"/>
      <c r="AD190" s="1231"/>
      <c r="AE190" s="1231"/>
      <c r="AF190" s="1231"/>
      <c r="AG190" s="1231"/>
      <c r="AH190" s="1231"/>
      <c r="AI190" s="1231"/>
      <c r="AJ190" s="1231"/>
      <c r="AK190" s="1231"/>
      <c r="AL190" s="1231"/>
      <c r="AM190" s="1231"/>
      <c r="AN190" s="1231"/>
      <c r="AO190" s="1231"/>
      <c r="AP190" s="1231"/>
      <c r="AQ190" s="1231"/>
      <c r="AR190" s="1231"/>
      <c r="AS190" s="1231"/>
      <c r="AT190" s="1231"/>
      <c r="AU190" s="1231"/>
      <c r="AV190" s="1231"/>
      <c r="AW190" s="1231"/>
      <c r="AX190" s="1231"/>
      <c r="AY190" s="1231"/>
      <c r="AZ190" s="1231"/>
      <c r="BA190" s="1231"/>
      <c r="BB190" s="1231"/>
      <c r="BC190" s="1231"/>
      <c r="BD190" s="1231"/>
      <c r="BE190" s="1231"/>
      <c r="BF190" s="1231"/>
      <c r="BG190" s="1231"/>
      <c r="BH190" s="1231"/>
      <c r="BI190" s="1231"/>
      <c r="BJ190" s="1231"/>
      <c r="BK190" s="1231"/>
      <c r="BL190" s="1231"/>
      <c r="BM190" s="1231"/>
      <c r="BN190" s="1231"/>
      <c r="BO190" s="1231"/>
      <c r="BP190" s="1260"/>
      <c r="BQ190" s="1260"/>
      <c r="BR190" s="1260"/>
      <c r="BS190" s="1260"/>
      <c r="BT190" s="1260"/>
      <c r="BU190" s="1260"/>
      <c r="BV190" s="1260"/>
      <c r="BW190" s="1260"/>
      <c r="BX190" s="1231"/>
      <c r="BY190" s="1302"/>
      <c r="BZ190" s="1324" t="s">
        <v>56</v>
      </c>
      <c r="CA190" s="1325" t="e">
        <v>#REF!</v>
      </c>
      <c r="CB190" s="1318" t="s">
        <v>47</v>
      </c>
      <c r="CC190" s="1311">
        <v>1</v>
      </c>
      <c r="CD190" s="1311">
        <v>2</v>
      </c>
      <c r="CE190" s="1311">
        <v>3</v>
      </c>
      <c r="CF190" s="1311">
        <v>4</v>
      </c>
      <c r="CG190" s="1311">
        <v>5</v>
      </c>
      <c r="CH190" s="1311">
        <v>6</v>
      </c>
      <c r="CI190" s="1311">
        <v>7</v>
      </c>
      <c r="CJ190" s="1311">
        <v>8</v>
      </c>
      <c r="CK190" s="1311">
        <v>9</v>
      </c>
      <c r="CL190" s="1311">
        <v>10</v>
      </c>
      <c r="CM190" s="1311">
        <v>11</v>
      </c>
      <c r="CN190" s="1311">
        <v>12</v>
      </c>
      <c r="CO190" s="1311">
        <v>13</v>
      </c>
      <c r="CP190" s="1311">
        <v>14</v>
      </c>
      <c r="CQ190" s="1311">
        <v>15</v>
      </c>
      <c r="CR190" s="1311">
        <v>16</v>
      </c>
      <c r="CS190" s="1311">
        <v>17</v>
      </c>
      <c r="CT190" s="1311">
        <v>18</v>
      </c>
      <c r="CU190" s="1311">
        <v>19</v>
      </c>
      <c r="CV190" s="1311">
        <v>20</v>
      </c>
      <c r="CW190" s="1311">
        <v>21</v>
      </c>
      <c r="CX190" s="1311">
        <v>22</v>
      </c>
      <c r="CY190" s="1311">
        <v>23</v>
      </c>
      <c r="CZ190" s="1311">
        <v>24</v>
      </c>
      <c r="DA190" s="1311">
        <v>25</v>
      </c>
      <c r="DB190" s="1311">
        <v>26</v>
      </c>
      <c r="DC190" s="1311">
        <v>27</v>
      </c>
      <c r="DD190" s="1311">
        <v>28</v>
      </c>
      <c r="DE190" s="1311">
        <v>29</v>
      </c>
      <c r="DF190" s="1311">
        <v>30</v>
      </c>
      <c r="DG190" s="1311">
        <v>31</v>
      </c>
      <c r="DH190" s="1311">
        <v>32</v>
      </c>
      <c r="DI190" s="1311">
        <v>33</v>
      </c>
      <c r="DJ190" s="1311">
        <v>34</v>
      </c>
      <c r="DK190" s="1312">
        <v>35</v>
      </c>
      <c r="DL190" s="1312">
        <v>36</v>
      </c>
      <c r="DM190" s="1312">
        <v>37</v>
      </c>
      <c r="DN190" s="1312">
        <v>38</v>
      </c>
      <c r="DO190" s="1312">
        <v>39</v>
      </c>
      <c r="DP190" s="1312">
        <v>40</v>
      </c>
      <c r="DQ190" s="1305"/>
    </row>
    <row r="191" spans="16:121" ht="22.5" customHeight="1" thickBot="1" x14ac:dyDescent="0.35">
      <c r="P191" s="1241"/>
      <c r="Q191" s="1231"/>
      <c r="R191" s="1231"/>
      <c r="S191" s="1231"/>
      <c r="T191" s="1231"/>
      <c r="U191" s="1231"/>
      <c r="V191" s="1231"/>
      <c r="W191" s="1231"/>
      <c r="X191" s="1231"/>
      <c r="Y191" s="1231"/>
      <c r="Z191" s="1231"/>
      <c r="AA191" s="1231"/>
      <c r="AB191" s="1231"/>
      <c r="AC191" s="1231"/>
      <c r="AD191" s="1231"/>
      <c r="AE191" s="1231"/>
      <c r="AF191" s="1231"/>
      <c r="AG191" s="1231"/>
      <c r="AH191" s="1231"/>
      <c r="AI191" s="1231"/>
      <c r="AJ191" s="1231"/>
      <c r="AK191" s="1231"/>
      <c r="AL191" s="1231"/>
      <c r="AM191" s="1231"/>
      <c r="AN191" s="1231"/>
      <c r="AO191" s="1231"/>
      <c r="AP191" s="1231"/>
      <c r="AQ191" s="1231"/>
      <c r="AR191" s="1231"/>
      <c r="AS191" s="1231"/>
      <c r="AT191" s="1231"/>
      <c r="AU191" s="1231"/>
      <c r="AV191" s="1231"/>
      <c r="AW191" s="1231"/>
      <c r="AX191" s="1231"/>
      <c r="AY191" s="1231"/>
      <c r="AZ191" s="1231"/>
      <c r="BA191" s="1231"/>
      <c r="BB191" s="1231"/>
      <c r="BC191" s="1231"/>
      <c r="BD191" s="1231"/>
      <c r="BE191" s="1231"/>
      <c r="BF191" s="1231"/>
      <c r="BG191" s="1231"/>
      <c r="BH191" s="1231"/>
      <c r="BI191" s="1231"/>
      <c r="BJ191" s="1231"/>
      <c r="BK191" s="1231"/>
      <c r="BL191" s="1231"/>
      <c r="BM191" s="1231"/>
      <c r="BN191" s="1231"/>
      <c r="BO191" s="1231"/>
      <c r="BP191" s="1260"/>
      <c r="BQ191" s="1260"/>
      <c r="BR191" s="1260"/>
      <c r="BS191" s="1260"/>
      <c r="BT191" s="1260"/>
      <c r="BU191" s="1260"/>
      <c r="BV191" s="1260"/>
      <c r="BW191" s="1260"/>
      <c r="BX191" s="1231"/>
      <c r="BY191" s="1319"/>
      <c r="BZ191" s="1320"/>
      <c r="CA191" s="1320"/>
      <c r="CB191" s="1320"/>
      <c r="CC191" s="1320"/>
      <c r="CD191" s="1320"/>
      <c r="CE191" s="1320"/>
      <c r="CF191" s="1320"/>
      <c r="CG191" s="1320"/>
      <c r="CH191" s="1320"/>
      <c r="CI191" s="1320"/>
      <c r="CJ191" s="1320"/>
      <c r="CK191" s="1320"/>
      <c r="CL191" s="1320"/>
      <c r="CM191" s="1320"/>
      <c r="CN191" s="1320"/>
      <c r="CO191" s="1320"/>
      <c r="CP191" s="1320"/>
      <c r="CQ191" s="1320"/>
      <c r="CR191" s="1320"/>
      <c r="CS191" s="1320"/>
      <c r="CT191" s="1320"/>
      <c r="CU191" s="1320"/>
      <c r="CV191" s="1320"/>
      <c r="CW191" s="1320"/>
      <c r="CX191" s="1320"/>
      <c r="CY191" s="1320"/>
      <c r="CZ191" s="1320"/>
      <c r="DA191" s="1320"/>
      <c r="DB191" s="1320"/>
      <c r="DC191" s="1320"/>
      <c r="DD191" s="1320"/>
      <c r="DE191" s="1320"/>
      <c r="DF191" s="1320"/>
      <c r="DG191" s="1320"/>
      <c r="DH191" s="1320"/>
      <c r="DI191" s="1320"/>
      <c r="DJ191" s="1320"/>
      <c r="DK191" s="1320"/>
      <c r="DL191" s="1320"/>
      <c r="DM191" s="1320"/>
      <c r="DN191" s="1320"/>
      <c r="DO191" s="1320"/>
      <c r="DP191" s="1320"/>
      <c r="DQ191" s="1321"/>
    </row>
    <row r="192" spans="16:121" ht="22.5" customHeight="1" thickTop="1" x14ac:dyDescent="0.3">
      <c r="P192" s="1241"/>
      <c r="Q192" s="1231"/>
      <c r="R192" s="1231"/>
      <c r="S192" s="1231"/>
      <c r="T192" s="1231"/>
      <c r="U192" s="1231"/>
      <c r="V192" s="1231"/>
      <c r="W192" s="1231"/>
      <c r="X192" s="1231"/>
      <c r="Y192" s="1231"/>
      <c r="Z192" s="1231"/>
      <c r="AA192" s="1231"/>
      <c r="AB192" s="1231"/>
      <c r="AC192" s="1231"/>
      <c r="AD192" s="1231"/>
      <c r="AE192" s="1231"/>
      <c r="AF192" s="1231"/>
      <c r="AG192" s="1231"/>
      <c r="AH192" s="1231"/>
      <c r="AI192" s="1231"/>
      <c r="AJ192" s="1231"/>
      <c r="AK192" s="1231"/>
      <c r="AL192" s="1231"/>
      <c r="AM192" s="1231"/>
      <c r="AN192" s="1231"/>
      <c r="AO192" s="1231"/>
      <c r="AP192" s="1231"/>
      <c r="AQ192" s="1231"/>
      <c r="AR192" s="1231"/>
      <c r="AS192" s="1231"/>
      <c r="AT192" s="1231"/>
      <c r="AU192" s="1231"/>
      <c r="AV192" s="1231"/>
      <c r="AW192" s="1231"/>
      <c r="AX192" s="1231"/>
      <c r="AY192" s="1231"/>
      <c r="AZ192" s="1231"/>
      <c r="BA192" s="1231"/>
      <c r="BB192" s="1231"/>
      <c r="BC192" s="1231"/>
      <c r="BD192" s="1231"/>
      <c r="BE192" s="1231"/>
      <c r="BF192" s="1231"/>
      <c r="BG192" s="1231"/>
      <c r="BH192" s="1231"/>
      <c r="BI192" s="1231"/>
      <c r="BJ192" s="1231"/>
      <c r="BK192" s="1231"/>
      <c r="BL192" s="1231"/>
      <c r="BM192" s="1231"/>
      <c r="BN192" s="1231"/>
      <c r="BO192" s="1231"/>
      <c r="BP192" s="1260"/>
      <c r="BQ192" s="1260"/>
      <c r="BR192" s="1260"/>
      <c r="BS192" s="1260"/>
      <c r="BT192" s="1260"/>
      <c r="BU192" s="1260"/>
      <c r="BV192" s="1260"/>
      <c r="BW192" s="1260"/>
      <c r="BX192" s="1231"/>
      <c r="BY192" s="784" t="e">
        <v>#REF!</v>
      </c>
      <c r="BZ192" s="785"/>
      <c r="CA192" s="785"/>
      <c r="CB192" s="1299"/>
      <c r="CC192" s="1299"/>
      <c r="CD192" s="1299"/>
      <c r="CE192" s="1369" t="e">
        <v>#REF!</v>
      </c>
      <c r="CF192" s="1369"/>
      <c r="CG192" s="1369"/>
      <c r="CH192" s="1369"/>
      <c r="CI192" s="1369"/>
      <c r="CJ192" s="1300" t="e">
        <v>#REF!</v>
      </c>
      <c r="CK192" s="1299"/>
      <c r="CL192" s="1299"/>
      <c r="CM192" s="1299"/>
      <c r="CN192" s="1299"/>
      <c r="CO192" s="1299"/>
      <c r="CP192" s="1299"/>
      <c r="CQ192" s="1299"/>
      <c r="CR192" s="1299"/>
      <c r="CS192" s="1299"/>
      <c r="CT192" s="1299"/>
      <c r="CU192" s="1299"/>
      <c r="CV192" s="1299"/>
      <c r="CW192" s="1299"/>
      <c r="CX192" s="1299"/>
      <c r="CY192" s="1299"/>
      <c r="CZ192" s="1299"/>
      <c r="DA192" s="1299"/>
      <c r="DB192" s="1299"/>
      <c r="DC192" s="1299"/>
      <c r="DD192" s="1299"/>
      <c r="DE192" s="1299"/>
      <c r="DF192" s="1299"/>
      <c r="DG192" s="1299"/>
      <c r="DH192" s="1299"/>
      <c r="DI192" s="1299"/>
      <c r="DJ192" s="1299"/>
      <c r="DK192" s="1299"/>
      <c r="DL192" s="1299"/>
      <c r="DM192" s="1299"/>
      <c r="DN192" s="1299"/>
      <c r="DO192" s="1299"/>
      <c r="DP192" s="1299"/>
      <c r="DQ192" s="1301"/>
    </row>
    <row r="193" spans="16:121" ht="22.5" customHeight="1" x14ac:dyDescent="0.3">
      <c r="P193" s="1241"/>
      <c r="Q193" s="1231"/>
      <c r="R193" s="1231"/>
      <c r="S193" s="1231"/>
      <c r="T193" s="1231"/>
      <c r="U193" s="1231"/>
      <c r="V193" s="1231"/>
      <c r="W193" s="1231"/>
      <c r="X193" s="1231"/>
      <c r="Y193" s="1231"/>
      <c r="Z193" s="1231"/>
      <c r="AA193" s="1231"/>
      <c r="AB193" s="1231"/>
      <c r="AC193" s="1231"/>
      <c r="AD193" s="1231"/>
      <c r="AE193" s="1231"/>
      <c r="AF193" s="1231"/>
      <c r="AG193" s="1231"/>
      <c r="AH193" s="1231"/>
      <c r="AI193" s="1231"/>
      <c r="AJ193" s="1231"/>
      <c r="AK193" s="1231"/>
      <c r="AL193" s="1231"/>
      <c r="AM193" s="1231"/>
      <c r="AN193" s="1231"/>
      <c r="AO193" s="1231"/>
      <c r="AP193" s="1231"/>
      <c r="AQ193" s="1231"/>
      <c r="AR193" s="1231"/>
      <c r="AS193" s="1231"/>
      <c r="AT193" s="1231"/>
      <c r="AU193" s="1231"/>
      <c r="AV193" s="1231"/>
      <c r="AW193" s="1231"/>
      <c r="AX193" s="1231"/>
      <c r="AY193" s="1231"/>
      <c r="AZ193" s="1231"/>
      <c r="BA193" s="1231"/>
      <c r="BB193" s="1231"/>
      <c r="BC193" s="1231"/>
      <c r="BD193" s="1231"/>
      <c r="BE193" s="1231"/>
      <c r="BF193" s="1231"/>
      <c r="BG193" s="1231"/>
      <c r="BH193" s="1231"/>
      <c r="BI193" s="1231"/>
      <c r="BJ193" s="1231"/>
      <c r="BK193" s="1231"/>
      <c r="BL193" s="1231"/>
      <c r="BM193" s="1231"/>
      <c r="BN193" s="1231"/>
      <c r="BO193" s="1231"/>
      <c r="BP193" s="1260" t="e">
        <v>#REF!</v>
      </c>
      <c r="BQ193" s="1260" t="e">
        <v>#REF!</v>
      </c>
      <c r="BR193" s="1260" t="e">
        <v>#REF!</v>
      </c>
      <c r="BS193" s="1260" t="e">
        <v>#REF!</v>
      </c>
      <c r="BT193" s="1260" t="e">
        <v>#REF!</v>
      </c>
      <c r="BU193" s="1260" t="e">
        <v>#REF!</v>
      </c>
      <c r="BV193" s="1260" t="e">
        <v>#REF!</v>
      </c>
      <c r="BW193" s="1260" t="e">
        <v>#REF!</v>
      </c>
      <c r="BX193" s="1231"/>
      <c r="BY193" s="1302"/>
      <c r="BZ193" s="1366" t="e">
        <v>#REF!</v>
      </c>
      <c r="CA193" s="1366"/>
      <c r="CB193" s="1366"/>
      <c r="CC193" s="1366"/>
      <c r="CD193" s="1303"/>
      <c r="CE193" s="1303"/>
      <c r="CF193" s="1303"/>
      <c r="CG193" s="1303"/>
      <c r="CH193" s="1303"/>
      <c r="CI193" s="1303"/>
      <c r="CJ193" s="1303"/>
      <c r="CK193" s="1303"/>
      <c r="CL193" s="1303"/>
      <c r="CM193" s="1303"/>
      <c r="CN193" s="1303"/>
      <c r="CO193" s="1303"/>
      <c r="CP193" s="1303"/>
      <c r="CQ193" s="1303"/>
      <c r="CR193" s="1303"/>
      <c r="CS193" s="1370" t="e">
        <v>#REF!</v>
      </c>
      <c r="CT193" s="1370"/>
      <c r="CU193" s="1365" t="s">
        <v>48</v>
      </c>
      <c r="CV193" s="1365"/>
      <c r="CW193" s="1365"/>
      <c r="CX193" s="1303"/>
      <c r="CY193" s="1303"/>
      <c r="CZ193" s="1303"/>
      <c r="DA193" s="1303"/>
      <c r="DB193" s="1303"/>
      <c r="DC193" s="1303"/>
      <c r="DD193" s="1303"/>
      <c r="DE193" s="1303"/>
      <c r="DF193" s="1303"/>
      <c r="DG193" s="1303"/>
      <c r="DH193" s="1303"/>
      <c r="DI193" s="1303"/>
      <c r="DJ193" s="1303"/>
      <c r="DK193" s="1304"/>
      <c r="DL193" s="1372" t="s">
        <v>49</v>
      </c>
      <c r="DM193" s="1372"/>
      <c r="DN193" s="1372"/>
      <c r="DO193" s="1373" t="e">
        <v>#REF!</v>
      </c>
      <c r="DP193" s="1373"/>
      <c r="DQ193" s="1305"/>
    </row>
    <row r="194" spans="16:121" ht="22.5" customHeight="1" x14ac:dyDescent="0.3">
      <c r="P194" s="1241"/>
      <c r="Q194" s="1231"/>
      <c r="R194" s="1231"/>
      <c r="S194" s="1231"/>
      <c r="T194" s="1231"/>
      <c r="U194" s="1231"/>
      <c r="V194" s="1231"/>
      <c r="W194" s="1231"/>
      <c r="X194" s="1231"/>
      <c r="Y194" s="1231"/>
      <c r="Z194" s="1231"/>
      <c r="AA194" s="1231"/>
      <c r="AB194" s="1231"/>
      <c r="AC194" s="1231"/>
      <c r="AD194" s="1231"/>
      <c r="AE194" s="1231"/>
      <c r="AF194" s="1231"/>
      <c r="AG194" s="1231"/>
      <c r="AH194" s="1231"/>
      <c r="AI194" s="1231"/>
      <c r="AJ194" s="1231"/>
      <c r="AK194" s="1231"/>
      <c r="AL194" s="1231"/>
      <c r="AM194" s="1231"/>
      <c r="AN194" s="1231"/>
      <c r="AO194" s="1231"/>
      <c r="AP194" s="1231"/>
      <c r="AQ194" s="1231"/>
      <c r="AR194" s="1231"/>
      <c r="AS194" s="1231"/>
      <c r="AT194" s="1231"/>
      <c r="AU194" s="1231"/>
      <c r="AV194" s="1231"/>
      <c r="AW194" s="1231"/>
      <c r="AX194" s="1231"/>
      <c r="AY194" s="1231"/>
      <c r="AZ194" s="1231"/>
      <c r="BA194" s="1231"/>
      <c r="BB194" s="1231"/>
      <c r="BC194" s="1231"/>
      <c r="BD194" s="1231"/>
      <c r="BE194" s="1231"/>
      <c r="BF194" s="1231"/>
      <c r="BG194" s="1231"/>
      <c r="BH194" s="1231"/>
      <c r="BI194" s="1231"/>
      <c r="BJ194" s="1231"/>
      <c r="BK194" s="1231"/>
      <c r="BL194" s="1231"/>
      <c r="BM194" s="1231"/>
      <c r="BN194" s="1231"/>
      <c r="BO194" s="1231"/>
      <c r="BP194" s="1260" t="e">
        <v>#REF!</v>
      </c>
      <c r="BQ194" s="1260" t="e">
        <v>#REF!</v>
      </c>
      <c r="BR194" s="1260" t="e">
        <v>#REF!</v>
      </c>
      <c r="BS194" s="1260" t="e">
        <v>#REF!</v>
      </c>
      <c r="BT194" s="1260" t="e">
        <v>#REF!</v>
      </c>
      <c r="BU194" s="1260" t="e">
        <v>#REF!</v>
      </c>
      <c r="BV194" s="1260" t="e">
        <v>#REF!</v>
      </c>
      <c r="BW194" s="1260" t="e">
        <v>#REF!</v>
      </c>
      <c r="BX194" s="1231"/>
      <c r="BY194" s="1302"/>
      <c r="BZ194" s="1366"/>
      <c r="CA194" s="1366"/>
      <c r="CB194" s="1366"/>
      <c r="CC194" s="1366"/>
      <c r="CD194" s="1303"/>
      <c r="CE194" s="1303"/>
      <c r="CF194" s="1303"/>
      <c r="CG194" s="1303"/>
      <c r="CH194" s="1303"/>
      <c r="CI194" s="1303"/>
      <c r="CJ194" s="1303"/>
      <c r="CK194" s="1303"/>
      <c r="CL194" s="1303"/>
      <c r="CM194" s="1303"/>
      <c r="CN194" s="1303"/>
      <c r="CO194" s="1303"/>
      <c r="CP194" s="1303"/>
      <c r="CQ194" s="1303"/>
      <c r="CR194" s="1303"/>
      <c r="CS194" s="1370"/>
      <c r="CT194" s="1370"/>
      <c r="CU194" s="1365"/>
      <c r="CV194" s="1365"/>
      <c r="CW194" s="1365"/>
      <c r="CX194" s="1303"/>
      <c r="CY194" s="1303"/>
      <c r="CZ194" s="1303"/>
      <c r="DA194" s="1303"/>
      <c r="DB194" s="1303"/>
      <c r="DC194" s="1303"/>
      <c r="DD194" s="1303"/>
      <c r="DE194" s="1303"/>
      <c r="DF194" s="1303"/>
      <c r="DG194" s="1303"/>
      <c r="DH194" s="1303"/>
      <c r="DI194" s="1303"/>
      <c r="DJ194" s="1303"/>
      <c r="DK194" s="1304"/>
      <c r="DL194" s="1372"/>
      <c r="DM194" s="1372"/>
      <c r="DN194" s="1372"/>
      <c r="DO194" s="1373"/>
      <c r="DP194" s="1373"/>
      <c r="DQ194" s="1305"/>
    </row>
    <row r="195" spans="16:121" ht="22.5" customHeight="1" x14ac:dyDescent="0.3">
      <c r="P195" s="1241"/>
      <c r="Q195" s="1231"/>
      <c r="R195" s="1231"/>
      <c r="S195" s="1231"/>
      <c r="T195" s="1231"/>
      <c r="U195" s="1231"/>
      <c r="V195" s="1231"/>
      <c r="W195" s="1231"/>
      <c r="X195" s="1231"/>
      <c r="Y195" s="1231"/>
      <c r="Z195" s="1231"/>
      <c r="AA195" s="1231"/>
      <c r="AB195" s="1231"/>
      <c r="AC195" s="1231"/>
      <c r="AD195" s="1231"/>
      <c r="AE195" s="1231"/>
      <c r="AF195" s="1231"/>
      <c r="AG195" s="1231"/>
      <c r="AH195" s="1231"/>
      <c r="AI195" s="1231"/>
      <c r="AJ195" s="1231"/>
      <c r="AK195" s="1231"/>
      <c r="AL195" s="1231"/>
      <c r="AM195" s="1231"/>
      <c r="AN195" s="1231"/>
      <c r="AO195" s="1231"/>
      <c r="AP195" s="1231"/>
      <c r="AQ195" s="1231"/>
      <c r="AR195" s="1231"/>
      <c r="AS195" s="1231"/>
      <c r="AT195" s="1231"/>
      <c r="AU195" s="1231"/>
      <c r="AV195" s="1231"/>
      <c r="AW195" s="1231"/>
      <c r="AX195" s="1231"/>
      <c r="AY195" s="1231"/>
      <c r="AZ195" s="1231"/>
      <c r="BA195" s="1231"/>
      <c r="BB195" s="1231"/>
      <c r="BC195" s="1231"/>
      <c r="BD195" s="1231"/>
      <c r="BE195" s="1231"/>
      <c r="BF195" s="1231"/>
      <c r="BG195" s="1231"/>
      <c r="BH195" s="1231"/>
      <c r="BI195" s="1231"/>
      <c r="BJ195" s="1231"/>
      <c r="BK195" s="1231"/>
      <c r="BL195" s="1231"/>
      <c r="BM195" s="1231"/>
      <c r="BN195" s="1231"/>
      <c r="BO195" s="1231"/>
      <c r="BP195" s="1260"/>
      <c r="BQ195" s="1260"/>
      <c r="BR195" s="1260"/>
      <c r="BS195" s="1260"/>
      <c r="BT195" s="1260"/>
      <c r="BU195" s="1260"/>
      <c r="BV195" s="1260"/>
      <c r="BW195" s="1260"/>
      <c r="BX195" s="1231"/>
      <c r="BY195" s="1302"/>
      <c r="BZ195" s="1306"/>
      <c r="CA195" s="1306"/>
      <c r="CB195" s="1306"/>
      <c r="CC195" s="1306"/>
      <c r="CD195" s="1368" t="s">
        <v>52</v>
      </c>
      <c r="CE195" s="1368"/>
      <c r="CF195" s="1307" t="e">
        <v>#REF!</v>
      </c>
      <c r="CG195" s="1308" t="s">
        <v>53</v>
      </c>
      <c r="CH195" s="1367" t="e">
        <v>#REF!</v>
      </c>
      <c r="CI195" s="1367"/>
      <c r="CJ195" s="1367"/>
      <c r="CK195" s="1367"/>
      <c r="CL195" s="1367"/>
      <c r="CM195" s="1367"/>
      <c r="CN195" s="1367"/>
      <c r="CO195" s="1367"/>
      <c r="CP195" s="1367"/>
      <c r="CQ195" s="1367"/>
      <c r="CR195" s="1367"/>
      <c r="CS195" s="1367"/>
      <c r="CT195" s="1367"/>
      <c r="CU195" s="1306"/>
      <c r="CV195" s="1306"/>
      <c r="CW195" s="1306"/>
      <c r="CX195" s="1306"/>
      <c r="CY195" s="1306"/>
      <c r="CZ195" s="1368" t="s">
        <v>52</v>
      </c>
      <c r="DA195" s="1368"/>
      <c r="DB195" s="1307" t="e">
        <v>#REF!</v>
      </c>
      <c r="DC195" s="1308" t="s">
        <v>53</v>
      </c>
      <c r="DD195" s="1367" t="e">
        <v>#REF!</v>
      </c>
      <c r="DE195" s="1367"/>
      <c r="DF195" s="1367"/>
      <c r="DG195" s="1367"/>
      <c r="DH195" s="1367"/>
      <c r="DI195" s="1367"/>
      <c r="DJ195" s="1367"/>
      <c r="DK195" s="1367"/>
      <c r="DL195" s="1367"/>
      <c r="DM195" s="1367"/>
      <c r="DN195" s="1367"/>
      <c r="DO195" s="1367"/>
      <c r="DP195" s="1367"/>
      <c r="DQ195" s="1305"/>
    </row>
    <row r="196" spans="16:121" ht="22.5" customHeight="1" x14ac:dyDescent="0.3">
      <c r="P196" s="1241"/>
      <c r="Q196" s="1231"/>
      <c r="R196" s="1231"/>
      <c r="S196" s="1231"/>
      <c r="T196" s="1231"/>
      <c r="U196" s="1231"/>
      <c r="V196" s="1231"/>
      <c r="W196" s="1231"/>
      <c r="X196" s="1231"/>
      <c r="Y196" s="1231"/>
      <c r="Z196" s="1231"/>
      <c r="AA196" s="1231"/>
      <c r="AB196" s="1231"/>
      <c r="AC196" s="1231"/>
      <c r="AD196" s="1231"/>
      <c r="AE196" s="1231"/>
      <c r="AF196" s="1231"/>
      <c r="AG196" s="1231"/>
      <c r="AH196" s="1231"/>
      <c r="AI196" s="1231"/>
      <c r="AJ196" s="1231"/>
      <c r="AK196" s="1231"/>
      <c r="AL196" s="1231"/>
      <c r="AM196" s="1231"/>
      <c r="AN196" s="1231"/>
      <c r="AO196" s="1231"/>
      <c r="AP196" s="1231"/>
      <c r="AQ196" s="1231"/>
      <c r="AR196" s="1231"/>
      <c r="AS196" s="1231"/>
      <c r="AT196" s="1231"/>
      <c r="AU196" s="1231"/>
      <c r="AV196" s="1231"/>
      <c r="AW196" s="1231"/>
      <c r="AX196" s="1231"/>
      <c r="AY196" s="1231"/>
      <c r="AZ196" s="1231"/>
      <c r="BA196" s="1231"/>
      <c r="BB196" s="1231"/>
      <c r="BC196" s="1231"/>
      <c r="BD196" s="1231"/>
      <c r="BE196" s="1231"/>
      <c r="BF196" s="1231"/>
      <c r="BG196" s="1231"/>
      <c r="BH196" s="1231"/>
      <c r="BI196" s="1231"/>
      <c r="BJ196" s="1231"/>
      <c r="BK196" s="1231"/>
      <c r="BL196" s="1231"/>
      <c r="BM196" s="1231"/>
      <c r="BN196" s="1231"/>
      <c r="BO196" s="1231"/>
      <c r="BP196" s="1260"/>
      <c r="BQ196" s="1260"/>
      <c r="BR196" s="1260"/>
      <c r="BS196" s="1260"/>
      <c r="BT196" s="1260"/>
      <c r="BU196" s="1260"/>
      <c r="BV196" s="1260"/>
      <c r="BW196" s="1260"/>
      <c r="BX196" s="1231"/>
      <c r="BY196" s="1302"/>
      <c r="BZ196" s="1306"/>
      <c r="CA196" s="1306"/>
      <c r="CB196" s="1306"/>
      <c r="CC196" s="1306"/>
      <c r="CD196" s="1306"/>
      <c r="CE196" s="1306"/>
      <c r="CF196" s="1306"/>
      <c r="CG196" s="1306"/>
      <c r="CH196" s="1306"/>
      <c r="CI196" s="1306"/>
      <c r="CJ196" s="1306"/>
      <c r="CK196" s="1306"/>
      <c r="CL196" s="1306"/>
      <c r="CM196" s="1306"/>
      <c r="CN196" s="1306"/>
      <c r="CO196" s="1306"/>
      <c r="CP196" s="1306"/>
      <c r="CQ196" s="1306"/>
      <c r="CR196" s="1306"/>
      <c r="CS196" s="1306"/>
      <c r="CT196" s="1306"/>
      <c r="CU196" s="1306"/>
      <c r="CV196" s="1306"/>
      <c r="CW196" s="1306"/>
      <c r="CX196" s="1306"/>
      <c r="CY196" s="1306"/>
      <c r="CZ196" s="1306"/>
      <c r="DA196" s="1306"/>
      <c r="DB196" s="1306"/>
      <c r="DC196" s="1306"/>
      <c r="DD196" s="1306"/>
      <c r="DE196" s="1306"/>
      <c r="DF196" s="1306"/>
      <c r="DG196" s="1306"/>
      <c r="DH196" s="1306"/>
      <c r="DI196" s="1306"/>
      <c r="DJ196" s="1306"/>
      <c r="DK196" s="1309"/>
      <c r="DL196" s="1309"/>
      <c r="DM196" s="1309"/>
      <c r="DN196" s="1309"/>
      <c r="DO196" s="1309"/>
      <c r="DP196" s="1309"/>
      <c r="DQ196" s="1305"/>
    </row>
    <row r="197" spans="16:121" ht="22.5" customHeight="1" x14ac:dyDescent="0.3">
      <c r="P197" s="1241"/>
      <c r="Q197" s="1231"/>
      <c r="R197" s="1231"/>
      <c r="S197" s="1231"/>
      <c r="T197" s="1231"/>
      <c r="U197" s="1231"/>
      <c r="V197" s="1231"/>
      <c r="W197" s="1231"/>
      <c r="X197" s="1231"/>
      <c r="Y197" s="1231"/>
      <c r="Z197" s="1231"/>
      <c r="AA197" s="1231"/>
      <c r="AB197" s="1231"/>
      <c r="AC197" s="1231"/>
      <c r="AD197" s="1231"/>
      <c r="AE197" s="1231"/>
      <c r="AF197" s="1231"/>
      <c r="AG197" s="1231"/>
      <c r="AH197" s="1231"/>
      <c r="AI197" s="1231"/>
      <c r="AJ197" s="1231"/>
      <c r="AK197" s="1231"/>
      <c r="AL197" s="1231"/>
      <c r="AM197" s="1231"/>
      <c r="AN197" s="1231"/>
      <c r="AO197" s="1231"/>
      <c r="AP197" s="1231"/>
      <c r="AQ197" s="1231"/>
      <c r="AR197" s="1231"/>
      <c r="AS197" s="1231"/>
      <c r="AT197" s="1231"/>
      <c r="AU197" s="1231"/>
      <c r="AV197" s="1231"/>
      <c r="AW197" s="1231"/>
      <c r="AX197" s="1231"/>
      <c r="AY197" s="1231"/>
      <c r="AZ197" s="1231"/>
      <c r="BA197" s="1231"/>
      <c r="BB197" s="1231"/>
      <c r="BC197" s="1231"/>
      <c r="BD197" s="1231"/>
      <c r="BE197" s="1231"/>
      <c r="BF197" s="1231"/>
      <c r="BG197" s="1231"/>
      <c r="BH197" s="1231"/>
      <c r="BI197" s="1231"/>
      <c r="BJ197" s="1231"/>
      <c r="BK197" s="1231"/>
      <c r="BL197" s="1231"/>
      <c r="BM197" s="1231"/>
      <c r="BN197" s="1231"/>
      <c r="BO197" s="1231"/>
      <c r="BP197" s="1260"/>
      <c r="BQ197" s="1260"/>
      <c r="BR197" s="1260"/>
      <c r="BS197" s="1260"/>
      <c r="BT197" s="1260"/>
      <c r="BU197" s="1260"/>
      <c r="BV197" s="1260"/>
      <c r="BW197" s="1260"/>
      <c r="BX197" s="1231"/>
      <c r="BY197" s="1302"/>
      <c r="BZ197" s="1322" t="s">
        <v>56</v>
      </c>
      <c r="CA197" s="1323" t="e">
        <v>#REF!</v>
      </c>
      <c r="CB197" s="1310" t="s">
        <v>47</v>
      </c>
      <c r="CC197" s="1311">
        <v>1</v>
      </c>
      <c r="CD197" s="1311">
        <v>2</v>
      </c>
      <c r="CE197" s="1311">
        <v>3</v>
      </c>
      <c r="CF197" s="1311">
        <v>4</v>
      </c>
      <c r="CG197" s="1311">
        <v>5</v>
      </c>
      <c r="CH197" s="1311">
        <v>6</v>
      </c>
      <c r="CI197" s="1311">
        <v>7</v>
      </c>
      <c r="CJ197" s="1311">
        <v>8</v>
      </c>
      <c r="CK197" s="1311">
        <v>9</v>
      </c>
      <c r="CL197" s="1311">
        <v>10</v>
      </c>
      <c r="CM197" s="1311">
        <v>11</v>
      </c>
      <c r="CN197" s="1311">
        <v>12</v>
      </c>
      <c r="CO197" s="1311">
        <v>13</v>
      </c>
      <c r="CP197" s="1311">
        <v>14</v>
      </c>
      <c r="CQ197" s="1311">
        <v>15</v>
      </c>
      <c r="CR197" s="1311">
        <v>16</v>
      </c>
      <c r="CS197" s="1311">
        <v>17</v>
      </c>
      <c r="CT197" s="1311">
        <v>18</v>
      </c>
      <c r="CU197" s="1311">
        <v>19</v>
      </c>
      <c r="CV197" s="1311">
        <v>20</v>
      </c>
      <c r="CW197" s="1311">
        <v>21</v>
      </c>
      <c r="CX197" s="1311">
        <v>22</v>
      </c>
      <c r="CY197" s="1311">
        <v>23</v>
      </c>
      <c r="CZ197" s="1311">
        <v>24</v>
      </c>
      <c r="DA197" s="1311">
        <v>25</v>
      </c>
      <c r="DB197" s="1311">
        <v>26</v>
      </c>
      <c r="DC197" s="1311">
        <v>27</v>
      </c>
      <c r="DD197" s="1311">
        <v>28</v>
      </c>
      <c r="DE197" s="1311">
        <v>29</v>
      </c>
      <c r="DF197" s="1311">
        <v>30</v>
      </c>
      <c r="DG197" s="1311">
        <v>31</v>
      </c>
      <c r="DH197" s="1311">
        <v>32</v>
      </c>
      <c r="DI197" s="1311">
        <v>33</v>
      </c>
      <c r="DJ197" s="1311">
        <v>34</v>
      </c>
      <c r="DK197" s="1312">
        <v>35</v>
      </c>
      <c r="DL197" s="1312">
        <v>36</v>
      </c>
      <c r="DM197" s="1312">
        <v>37</v>
      </c>
      <c r="DN197" s="1312">
        <v>38</v>
      </c>
      <c r="DO197" s="1312">
        <v>39</v>
      </c>
      <c r="DP197" s="1312">
        <v>40</v>
      </c>
      <c r="DQ197" s="1305"/>
    </row>
    <row r="198" spans="16:121" ht="22.5" customHeight="1" x14ac:dyDescent="0.3">
      <c r="P198" s="1241"/>
      <c r="Q198" s="1231"/>
      <c r="R198" s="1231"/>
      <c r="S198" s="1231"/>
      <c r="T198" s="1231"/>
      <c r="U198" s="1231"/>
      <c r="V198" s="1231"/>
      <c r="W198" s="1231"/>
      <c r="X198" s="1231"/>
      <c r="Y198" s="1231"/>
      <c r="Z198" s="1231"/>
      <c r="AA198" s="1231"/>
      <c r="AB198" s="1231"/>
      <c r="AC198" s="1231"/>
      <c r="AD198" s="1231"/>
      <c r="AE198" s="1231"/>
      <c r="AF198" s="1231"/>
      <c r="AG198" s="1231"/>
      <c r="AH198" s="1231"/>
      <c r="AI198" s="1231"/>
      <c r="AJ198" s="1231"/>
      <c r="AK198" s="1231"/>
      <c r="AL198" s="1231"/>
      <c r="AM198" s="1231"/>
      <c r="AN198" s="1231"/>
      <c r="AO198" s="1231"/>
      <c r="AP198" s="1231"/>
      <c r="AQ198" s="1231"/>
      <c r="AR198" s="1231"/>
      <c r="AS198" s="1231"/>
      <c r="AT198" s="1231"/>
      <c r="AU198" s="1231"/>
      <c r="AV198" s="1231"/>
      <c r="AW198" s="1231"/>
      <c r="AX198" s="1231"/>
      <c r="AY198" s="1231"/>
      <c r="AZ198" s="1231"/>
      <c r="BA198" s="1231"/>
      <c r="BB198" s="1231"/>
      <c r="BC198" s="1231"/>
      <c r="BD198" s="1231"/>
      <c r="BE198" s="1231"/>
      <c r="BF198" s="1231"/>
      <c r="BG198" s="1231"/>
      <c r="BH198" s="1231"/>
      <c r="BI198" s="1231"/>
      <c r="BJ198" s="1231"/>
      <c r="BK198" s="1231"/>
      <c r="BL198" s="1231"/>
      <c r="BM198" s="1231"/>
      <c r="BN198" s="1231"/>
      <c r="BO198" s="1231"/>
      <c r="BP198" s="1260"/>
      <c r="BQ198" s="1260"/>
      <c r="BR198" s="1260"/>
      <c r="BS198" s="1260"/>
      <c r="BT198" s="1260"/>
      <c r="BU198" s="1260"/>
      <c r="BV198" s="1260"/>
      <c r="BW198" s="1260"/>
      <c r="BX198" s="1231"/>
      <c r="BY198" s="1302"/>
      <c r="BZ198" s="1313"/>
      <c r="CA198" s="1314"/>
      <c r="CB198" s="1315"/>
      <c r="CC198" s="1316"/>
      <c r="CD198" s="1316"/>
      <c r="CE198" s="1316"/>
      <c r="CF198" s="1316"/>
      <c r="CG198" s="1316"/>
      <c r="CH198" s="1316"/>
      <c r="CI198" s="1316"/>
      <c r="CJ198" s="1316"/>
      <c r="CK198" s="1316"/>
      <c r="CL198" s="1316"/>
      <c r="CM198" s="1316"/>
      <c r="CN198" s="1316"/>
      <c r="CO198" s="1316"/>
      <c r="CP198" s="1316"/>
      <c r="CQ198" s="1316"/>
      <c r="CR198" s="1316"/>
      <c r="CS198" s="1316"/>
      <c r="CT198" s="1316"/>
      <c r="CU198" s="1316"/>
      <c r="CV198" s="1316"/>
      <c r="CW198" s="1316"/>
      <c r="CX198" s="1316"/>
      <c r="CY198" s="1316"/>
      <c r="CZ198" s="1316"/>
      <c r="DA198" s="1316"/>
      <c r="DB198" s="1316"/>
      <c r="DC198" s="1316"/>
      <c r="DD198" s="1316"/>
      <c r="DE198" s="1316"/>
      <c r="DF198" s="1316"/>
      <c r="DG198" s="1316"/>
      <c r="DH198" s="1316"/>
      <c r="DI198" s="1316"/>
      <c r="DJ198" s="1316"/>
      <c r="DK198" s="1317"/>
      <c r="DL198" s="1317"/>
      <c r="DM198" s="1317"/>
      <c r="DN198" s="1317"/>
      <c r="DO198" s="1317"/>
      <c r="DP198" s="1317"/>
      <c r="DQ198" s="1305"/>
    </row>
    <row r="199" spans="16:121" ht="22.5" customHeight="1" x14ac:dyDescent="0.3">
      <c r="P199" s="1241"/>
      <c r="Q199" s="1231"/>
      <c r="R199" s="1231"/>
      <c r="S199" s="1231"/>
      <c r="T199" s="1231"/>
      <c r="U199" s="1231"/>
      <c r="V199" s="1231"/>
      <c r="W199" s="1231"/>
      <c r="X199" s="1231"/>
      <c r="Y199" s="1231"/>
      <c r="Z199" s="1231"/>
      <c r="AA199" s="1231"/>
      <c r="AB199" s="1231"/>
      <c r="AC199" s="1231"/>
      <c r="AD199" s="1231"/>
      <c r="AE199" s="1231"/>
      <c r="AF199" s="1231"/>
      <c r="AG199" s="1231"/>
      <c r="AH199" s="1231"/>
      <c r="AI199" s="1231"/>
      <c r="AJ199" s="1231"/>
      <c r="AK199" s="1231"/>
      <c r="AL199" s="1231"/>
      <c r="AM199" s="1231"/>
      <c r="AN199" s="1231"/>
      <c r="AO199" s="1231"/>
      <c r="AP199" s="1231"/>
      <c r="AQ199" s="1231"/>
      <c r="AR199" s="1231"/>
      <c r="AS199" s="1231"/>
      <c r="AT199" s="1231"/>
      <c r="AU199" s="1231"/>
      <c r="AV199" s="1231"/>
      <c r="AW199" s="1231"/>
      <c r="AX199" s="1231"/>
      <c r="AY199" s="1231"/>
      <c r="AZ199" s="1231"/>
      <c r="BA199" s="1231"/>
      <c r="BB199" s="1231"/>
      <c r="BC199" s="1231"/>
      <c r="BD199" s="1231"/>
      <c r="BE199" s="1231"/>
      <c r="BF199" s="1231"/>
      <c r="BG199" s="1231"/>
      <c r="BH199" s="1231"/>
      <c r="BI199" s="1231"/>
      <c r="BJ199" s="1231"/>
      <c r="BK199" s="1231"/>
      <c r="BL199" s="1231"/>
      <c r="BM199" s="1231"/>
      <c r="BN199" s="1231"/>
      <c r="BO199" s="1231"/>
      <c r="BP199" s="1260"/>
      <c r="BQ199" s="1260"/>
      <c r="BR199" s="1260"/>
      <c r="BS199" s="1260"/>
      <c r="BT199" s="1260"/>
      <c r="BU199" s="1260"/>
      <c r="BV199" s="1260"/>
      <c r="BW199" s="1260"/>
      <c r="BX199" s="1231"/>
      <c r="BY199" s="1302"/>
      <c r="BZ199" s="1324" t="s">
        <v>56</v>
      </c>
      <c r="CA199" s="1325" t="e">
        <v>#REF!</v>
      </c>
      <c r="CB199" s="1318" t="s">
        <v>47</v>
      </c>
      <c r="CC199" s="1311">
        <v>1</v>
      </c>
      <c r="CD199" s="1311">
        <v>2</v>
      </c>
      <c r="CE199" s="1311">
        <v>3</v>
      </c>
      <c r="CF199" s="1311">
        <v>4</v>
      </c>
      <c r="CG199" s="1311">
        <v>5</v>
      </c>
      <c r="CH199" s="1311">
        <v>6</v>
      </c>
      <c r="CI199" s="1311">
        <v>7</v>
      </c>
      <c r="CJ199" s="1311">
        <v>8</v>
      </c>
      <c r="CK199" s="1311">
        <v>9</v>
      </c>
      <c r="CL199" s="1311">
        <v>10</v>
      </c>
      <c r="CM199" s="1311">
        <v>11</v>
      </c>
      <c r="CN199" s="1311">
        <v>12</v>
      </c>
      <c r="CO199" s="1311">
        <v>13</v>
      </c>
      <c r="CP199" s="1311">
        <v>14</v>
      </c>
      <c r="CQ199" s="1311">
        <v>15</v>
      </c>
      <c r="CR199" s="1311">
        <v>16</v>
      </c>
      <c r="CS199" s="1311">
        <v>17</v>
      </c>
      <c r="CT199" s="1311">
        <v>18</v>
      </c>
      <c r="CU199" s="1311">
        <v>19</v>
      </c>
      <c r="CV199" s="1311">
        <v>20</v>
      </c>
      <c r="CW199" s="1311">
        <v>21</v>
      </c>
      <c r="CX199" s="1311">
        <v>22</v>
      </c>
      <c r="CY199" s="1311">
        <v>23</v>
      </c>
      <c r="CZ199" s="1311">
        <v>24</v>
      </c>
      <c r="DA199" s="1311">
        <v>25</v>
      </c>
      <c r="DB199" s="1311">
        <v>26</v>
      </c>
      <c r="DC199" s="1311">
        <v>27</v>
      </c>
      <c r="DD199" s="1311">
        <v>28</v>
      </c>
      <c r="DE199" s="1311">
        <v>29</v>
      </c>
      <c r="DF199" s="1311">
        <v>30</v>
      </c>
      <c r="DG199" s="1311">
        <v>31</v>
      </c>
      <c r="DH199" s="1311">
        <v>32</v>
      </c>
      <c r="DI199" s="1311">
        <v>33</v>
      </c>
      <c r="DJ199" s="1311">
        <v>34</v>
      </c>
      <c r="DK199" s="1312">
        <v>35</v>
      </c>
      <c r="DL199" s="1312">
        <v>36</v>
      </c>
      <c r="DM199" s="1312">
        <v>37</v>
      </c>
      <c r="DN199" s="1312">
        <v>38</v>
      </c>
      <c r="DO199" s="1312">
        <v>39</v>
      </c>
      <c r="DP199" s="1312">
        <v>40</v>
      </c>
      <c r="DQ199" s="1305"/>
    </row>
    <row r="200" spans="16:121" ht="22.5" customHeight="1" thickBot="1" x14ac:dyDescent="0.35">
      <c r="P200" s="1241"/>
      <c r="Q200" s="1231"/>
      <c r="R200" s="1231"/>
      <c r="S200" s="1231"/>
      <c r="T200" s="1231"/>
      <c r="U200" s="1231"/>
      <c r="V200" s="1231"/>
      <c r="W200" s="1231"/>
      <c r="X200" s="1231"/>
      <c r="Y200" s="1231"/>
      <c r="Z200" s="1231"/>
      <c r="AA200" s="1231"/>
      <c r="AB200" s="1231"/>
      <c r="AC200" s="1231"/>
      <c r="AD200" s="1231"/>
      <c r="AE200" s="1231"/>
      <c r="AF200" s="1231"/>
      <c r="AG200" s="1231"/>
      <c r="AH200" s="1231"/>
      <c r="AI200" s="1231"/>
      <c r="AJ200" s="1231"/>
      <c r="AK200" s="1231"/>
      <c r="AL200" s="1231"/>
      <c r="AM200" s="1231"/>
      <c r="AN200" s="1231"/>
      <c r="AO200" s="1231"/>
      <c r="AP200" s="1231"/>
      <c r="AQ200" s="1231"/>
      <c r="AR200" s="1231"/>
      <c r="AS200" s="1231"/>
      <c r="AT200" s="1231"/>
      <c r="AU200" s="1231"/>
      <c r="AV200" s="1231"/>
      <c r="AW200" s="1231"/>
      <c r="AX200" s="1231"/>
      <c r="AY200" s="1231"/>
      <c r="AZ200" s="1231"/>
      <c r="BA200" s="1231"/>
      <c r="BB200" s="1231"/>
      <c r="BC200" s="1231"/>
      <c r="BD200" s="1231"/>
      <c r="BE200" s="1231"/>
      <c r="BF200" s="1231"/>
      <c r="BG200" s="1231"/>
      <c r="BH200" s="1231"/>
      <c r="BI200" s="1231"/>
      <c r="BJ200" s="1231"/>
      <c r="BK200" s="1231"/>
      <c r="BL200" s="1231"/>
      <c r="BM200" s="1231"/>
      <c r="BN200" s="1231"/>
      <c r="BO200" s="1231"/>
      <c r="BP200" s="1260"/>
      <c r="BQ200" s="1260"/>
      <c r="BR200" s="1260"/>
      <c r="BS200" s="1260"/>
      <c r="BT200" s="1260"/>
      <c r="BU200" s="1260"/>
      <c r="BV200" s="1260"/>
      <c r="BW200" s="1260"/>
      <c r="BX200" s="1231"/>
      <c r="BY200" s="1319"/>
      <c r="BZ200" s="1320"/>
      <c r="CA200" s="1320"/>
      <c r="CB200" s="1320"/>
      <c r="CC200" s="1320"/>
      <c r="CD200" s="1320"/>
      <c r="CE200" s="1320"/>
      <c r="CF200" s="1320"/>
      <c r="CG200" s="1320"/>
      <c r="CH200" s="1320"/>
      <c r="CI200" s="1320"/>
      <c r="CJ200" s="1320"/>
      <c r="CK200" s="1320"/>
      <c r="CL200" s="1320"/>
      <c r="CM200" s="1320"/>
      <c r="CN200" s="1320"/>
      <c r="CO200" s="1320"/>
      <c r="CP200" s="1320"/>
      <c r="CQ200" s="1320"/>
      <c r="CR200" s="1320"/>
      <c r="CS200" s="1320"/>
      <c r="CT200" s="1320"/>
      <c r="CU200" s="1320"/>
      <c r="CV200" s="1320"/>
      <c r="CW200" s="1320"/>
      <c r="CX200" s="1320"/>
      <c r="CY200" s="1320"/>
      <c r="CZ200" s="1320"/>
      <c r="DA200" s="1320"/>
      <c r="DB200" s="1320"/>
      <c r="DC200" s="1320"/>
      <c r="DD200" s="1320"/>
      <c r="DE200" s="1320"/>
      <c r="DF200" s="1320"/>
      <c r="DG200" s="1320"/>
      <c r="DH200" s="1320"/>
      <c r="DI200" s="1320"/>
      <c r="DJ200" s="1320"/>
      <c r="DK200" s="1320"/>
      <c r="DL200" s="1320"/>
      <c r="DM200" s="1320"/>
      <c r="DN200" s="1320"/>
      <c r="DO200" s="1320"/>
      <c r="DP200" s="1320"/>
      <c r="DQ200" s="1321"/>
    </row>
    <row r="201" spans="16:121" ht="22.5" customHeight="1" thickTop="1" x14ac:dyDescent="0.3">
      <c r="P201" s="1241"/>
      <c r="Q201" s="1231"/>
      <c r="R201" s="1231"/>
      <c r="S201" s="1231"/>
      <c r="T201" s="1231"/>
      <c r="U201" s="1231"/>
      <c r="V201" s="1231"/>
      <c r="W201" s="1231"/>
      <c r="X201" s="1231"/>
      <c r="Y201" s="1231"/>
      <c r="Z201" s="1231"/>
      <c r="AA201" s="1231"/>
      <c r="AB201" s="1231"/>
      <c r="AC201" s="1231"/>
      <c r="AD201" s="1231"/>
      <c r="AE201" s="1231"/>
      <c r="AF201" s="1231"/>
      <c r="AG201" s="1231"/>
      <c r="AH201" s="1231"/>
      <c r="AI201" s="1231"/>
      <c r="AJ201" s="1231"/>
      <c r="AK201" s="1231"/>
      <c r="AL201" s="1231"/>
      <c r="AM201" s="1231"/>
      <c r="AN201" s="1231"/>
      <c r="AO201" s="1231"/>
      <c r="AP201" s="1231"/>
      <c r="AQ201" s="1231"/>
      <c r="AR201" s="1231"/>
      <c r="AS201" s="1231"/>
      <c r="AT201" s="1231"/>
      <c r="AU201" s="1231"/>
      <c r="AV201" s="1231"/>
      <c r="AW201" s="1231"/>
      <c r="AX201" s="1231"/>
      <c r="AY201" s="1231"/>
      <c r="AZ201" s="1231"/>
      <c r="BA201" s="1231"/>
      <c r="BB201" s="1231"/>
      <c r="BC201" s="1231"/>
      <c r="BD201" s="1231"/>
      <c r="BE201" s="1231"/>
      <c r="BF201" s="1231"/>
      <c r="BG201" s="1231"/>
      <c r="BH201" s="1231"/>
      <c r="BI201" s="1231"/>
      <c r="BJ201" s="1231"/>
      <c r="BK201" s="1231"/>
      <c r="BL201" s="1231"/>
      <c r="BM201" s="1231"/>
      <c r="BN201" s="1231"/>
      <c r="BO201" s="1231"/>
      <c r="BP201" s="1260"/>
      <c r="BQ201" s="1260"/>
      <c r="BR201" s="1260"/>
      <c r="BS201" s="1260"/>
      <c r="BT201" s="1260"/>
      <c r="BU201" s="1260"/>
      <c r="BV201" s="1260"/>
      <c r="BW201" s="1260"/>
      <c r="BX201" s="1231"/>
      <c r="BY201" s="784" t="e">
        <v>#REF!</v>
      </c>
      <c r="BZ201" s="785"/>
      <c r="CA201" s="785"/>
      <c r="CB201" s="1299"/>
      <c r="CC201" s="1299"/>
      <c r="CD201" s="1299"/>
      <c r="CE201" s="1369" t="e">
        <v>#REF!</v>
      </c>
      <c r="CF201" s="1369"/>
      <c r="CG201" s="1369"/>
      <c r="CH201" s="1369"/>
      <c r="CI201" s="1369"/>
      <c r="CJ201" s="1300" t="e">
        <v>#REF!</v>
      </c>
      <c r="CK201" s="1299"/>
      <c r="CL201" s="1299"/>
      <c r="CM201" s="1299"/>
      <c r="CN201" s="1299"/>
      <c r="CO201" s="1299"/>
      <c r="CP201" s="1299"/>
      <c r="CQ201" s="1299"/>
      <c r="CR201" s="1299"/>
      <c r="CS201" s="1299"/>
      <c r="CT201" s="1299"/>
      <c r="CU201" s="1299"/>
      <c r="CV201" s="1299"/>
      <c r="CW201" s="1299"/>
      <c r="CX201" s="1299"/>
      <c r="CY201" s="1299"/>
      <c r="CZ201" s="1299"/>
      <c r="DA201" s="1299"/>
      <c r="DB201" s="1299"/>
      <c r="DC201" s="1299"/>
      <c r="DD201" s="1299"/>
      <c r="DE201" s="1299"/>
      <c r="DF201" s="1299"/>
      <c r="DG201" s="1299"/>
      <c r="DH201" s="1299"/>
      <c r="DI201" s="1299"/>
      <c r="DJ201" s="1299"/>
      <c r="DK201" s="1299"/>
      <c r="DL201" s="1299"/>
      <c r="DM201" s="1299"/>
      <c r="DN201" s="1299"/>
      <c r="DO201" s="1299"/>
      <c r="DP201" s="1299"/>
      <c r="DQ201" s="1301"/>
    </row>
    <row r="202" spans="16:121" ht="22.5" customHeight="1" x14ac:dyDescent="0.3">
      <c r="P202" s="1241"/>
      <c r="Q202" s="1231"/>
      <c r="R202" s="1231"/>
      <c r="S202" s="1231"/>
      <c r="T202" s="1231"/>
      <c r="U202" s="1231"/>
      <c r="V202" s="1231"/>
      <c r="W202" s="1231"/>
      <c r="X202" s="1231"/>
      <c r="Y202" s="1231"/>
      <c r="Z202" s="1231"/>
      <c r="AA202" s="1231"/>
      <c r="AB202" s="1231"/>
      <c r="AC202" s="1231"/>
      <c r="AD202" s="1231"/>
      <c r="AE202" s="1231"/>
      <c r="AF202" s="1231"/>
      <c r="AG202" s="1231"/>
      <c r="AH202" s="1231"/>
      <c r="AI202" s="1231"/>
      <c r="AJ202" s="1231"/>
      <c r="AK202" s="1231"/>
      <c r="AL202" s="1231"/>
      <c r="AM202" s="1231"/>
      <c r="AN202" s="1231"/>
      <c r="AO202" s="1231"/>
      <c r="AP202" s="1231"/>
      <c r="AQ202" s="1231"/>
      <c r="AR202" s="1231"/>
      <c r="AS202" s="1231"/>
      <c r="AT202" s="1231"/>
      <c r="AU202" s="1231"/>
      <c r="AV202" s="1231"/>
      <c r="AW202" s="1231"/>
      <c r="AX202" s="1231"/>
      <c r="AY202" s="1231"/>
      <c r="AZ202" s="1231"/>
      <c r="BA202" s="1231"/>
      <c r="BB202" s="1231"/>
      <c r="BC202" s="1231"/>
      <c r="BD202" s="1231"/>
      <c r="BE202" s="1231"/>
      <c r="BF202" s="1231"/>
      <c r="BG202" s="1231"/>
      <c r="BH202" s="1231"/>
      <c r="BI202" s="1231"/>
      <c r="BJ202" s="1231"/>
      <c r="BK202" s="1231"/>
      <c r="BL202" s="1231"/>
      <c r="BM202" s="1231"/>
      <c r="BN202" s="1231"/>
      <c r="BO202" s="1231"/>
      <c r="BP202" s="1260" t="e">
        <v>#REF!</v>
      </c>
      <c r="BQ202" s="1260" t="e">
        <v>#REF!</v>
      </c>
      <c r="BR202" s="1260" t="e">
        <v>#REF!</v>
      </c>
      <c r="BS202" s="1260" t="e">
        <v>#REF!</v>
      </c>
      <c r="BT202" s="1260" t="e">
        <v>#REF!</v>
      </c>
      <c r="BU202" s="1260" t="e">
        <v>#REF!</v>
      </c>
      <c r="BV202" s="1260" t="e">
        <v>#REF!</v>
      </c>
      <c r="BW202" s="1260" t="e">
        <v>#REF!</v>
      </c>
      <c r="BX202" s="1231"/>
      <c r="BY202" s="1302"/>
      <c r="BZ202" s="1366" t="e">
        <v>#REF!</v>
      </c>
      <c r="CA202" s="1366"/>
      <c r="CB202" s="1366"/>
      <c r="CC202" s="1366"/>
      <c r="CD202" s="1303"/>
      <c r="CE202" s="1303"/>
      <c r="CF202" s="1303"/>
      <c r="CG202" s="1303"/>
      <c r="CH202" s="1303"/>
      <c r="CI202" s="1303"/>
      <c r="CJ202" s="1303"/>
      <c r="CK202" s="1303"/>
      <c r="CL202" s="1303"/>
      <c r="CM202" s="1303"/>
      <c r="CN202" s="1303"/>
      <c r="CO202" s="1303"/>
      <c r="CP202" s="1303"/>
      <c r="CQ202" s="1303"/>
      <c r="CR202" s="1303"/>
      <c r="CS202" s="1370" t="e">
        <v>#REF!</v>
      </c>
      <c r="CT202" s="1370"/>
      <c r="CU202" s="1365" t="s">
        <v>48</v>
      </c>
      <c r="CV202" s="1365"/>
      <c r="CW202" s="1365"/>
      <c r="CX202" s="1303"/>
      <c r="CY202" s="1303"/>
      <c r="CZ202" s="1303"/>
      <c r="DA202" s="1303"/>
      <c r="DB202" s="1303"/>
      <c r="DC202" s="1303"/>
      <c r="DD202" s="1303"/>
      <c r="DE202" s="1303"/>
      <c r="DF202" s="1303"/>
      <c r="DG202" s="1303"/>
      <c r="DH202" s="1303"/>
      <c r="DI202" s="1303"/>
      <c r="DJ202" s="1303"/>
      <c r="DK202" s="1304"/>
      <c r="DL202" s="1372" t="s">
        <v>49</v>
      </c>
      <c r="DM202" s="1372"/>
      <c r="DN202" s="1372"/>
      <c r="DO202" s="1373" t="e">
        <v>#REF!</v>
      </c>
      <c r="DP202" s="1373"/>
      <c r="DQ202" s="1305"/>
    </row>
    <row r="203" spans="16:121" ht="22.5" customHeight="1" x14ac:dyDescent="0.3">
      <c r="P203" s="1241"/>
      <c r="Q203" s="1231"/>
      <c r="R203" s="1231"/>
      <c r="S203" s="1231"/>
      <c r="T203" s="1231"/>
      <c r="U203" s="1231"/>
      <c r="V203" s="1231"/>
      <c r="W203" s="1231"/>
      <c r="X203" s="1231"/>
      <c r="Y203" s="1231"/>
      <c r="Z203" s="1231"/>
      <c r="AA203" s="1231"/>
      <c r="AB203" s="1231"/>
      <c r="AC203" s="1231"/>
      <c r="AD203" s="1231"/>
      <c r="AE203" s="1231"/>
      <c r="AF203" s="1231"/>
      <c r="AG203" s="1231"/>
      <c r="AH203" s="1231"/>
      <c r="AI203" s="1231"/>
      <c r="AJ203" s="1231"/>
      <c r="AK203" s="1231"/>
      <c r="AL203" s="1231"/>
      <c r="AM203" s="1231"/>
      <c r="AN203" s="1231"/>
      <c r="AO203" s="1231"/>
      <c r="AP203" s="1231"/>
      <c r="AQ203" s="1231"/>
      <c r="AR203" s="1231"/>
      <c r="AS203" s="1231"/>
      <c r="AT203" s="1231"/>
      <c r="AU203" s="1231"/>
      <c r="AV203" s="1231"/>
      <c r="AW203" s="1231"/>
      <c r="AX203" s="1231"/>
      <c r="AY203" s="1231"/>
      <c r="AZ203" s="1231"/>
      <c r="BA203" s="1231"/>
      <c r="BB203" s="1231"/>
      <c r="BC203" s="1231"/>
      <c r="BD203" s="1231"/>
      <c r="BE203" s="1231"/>
      <c r="BF203" s="1231"/>
      <c r="BG203" s="1231"/>
      <c r="BH203" s="1231"/>
      <c r="BI203" s="1231"/>
      <c r="BJ203" s="1231"/>
      <c r="BK203" s="1231"/>
      <c r="BL203" s="1231"/>
      <c r="BM203" s="1231"/>
      <c r="BN203" s="1231"/>
      <c r="BO203" s="1231"/>
      <c r="BP203" s="1260" t="e">
        <v>#REF!</v>
      </c>
      <c r="BQ203" s="1260" t="e">
        <v>#REF!</v>
      </c>
      <c r="BR203" s="1260" t="e">
        <v>#REF!</v>
      </c>
      <c r="BS203" s="1260" t="e">
        <v>#REF!</v>
      </c>
      <c r="BT203" s="1260" t="e">
        <v>#REF!</v>
      </c>
      <c r="BU203" s="1260" t="e">
        <v>#REF!</v>
      </c>
      <c r="BV203" s="1260" t="e">
        <v>#REF!</v>
      </c>
      <c r="BW203" s="1260" t="e">
        <v>#REF!</v>
      </c>
      <c r="BX203" s="1231"/>
      <c r="BY203" s="1302"/>
      <c r="BZ203" s="1366"/>
      <c r="CA203" s="1366"/>
      <c r="CB203" s="1366"/>
      <c r="CC203" s="1366"/>
      <c r="CD203" s="1303"/>
      <c r="CE203" s="1303"/>
      <c r="CF203" s="1303"/>
      <c r="CG203" s="1303"/>
      <c r="CH203" s="1303"/>
      <c r="CI203" s="1303"/>
      <c r="CJ203" s="1303"/>
      <c r="CK203" s="1303"/>
      <c r="CL203" s="1303"/>
      <c r="CM203" s="1303"/>
      <c r="CN203" s="1303"/>
      <c r="CO203" s="1303"/>
      <c r="CP203" s="1303"/>
      <c r="CQ203" s="1303"/>
      <c r="CR203" s="1303"/>
      <c r="CS203" s="1370"/>
      <c r="CT203" s="1370"/>
      <c r="CU203" s="1365"/>
      <c r="CV203" s="1365"/>
      <c r="CW203" s="1365"/>
      <c r="CX203" s="1303"/>
      <c r="CY203" s="1303"/>
      <c r="CZ203" s="1303"/>
      <c r="DA203" s="1303"/>
      <c r="DB203" s="1303"/>
      <c r="DC203" s="1303"/>
      <c r="DD203" s="1303"/>
      <c r="DE203" s="1303"/>
      <c r="DF203" s="1303"/>
      <c r="DG203" s="1303"/>
      <c r="DH203" s="1303"/>
      <c r="DI203" s="1303"/>
      <c r="DJ203" s="1303"/>
      <c r="DK203" s="1304"/>
      <c r="DL203" s="1372"/>
      <c r="DM203" s="1372"/>
      <c r="DN203" s="1372"/>
      <c r="DO203" s="1373"/>
      <c r="DP203" s="1373"/>
      <c r="DQ203" s="1305"/>
    </row>
    <row r="204" spans="16:121" ht="22.5" customHeight="1" x14ac:dyDescent="0.3">
      <c r="P204" s="1241"/>
      <c r="Q204" s="1231"/>
      <c r="R204" s="1231"/>
      <c r="S204" s="1231"/>
      <c r="T204" s="1231"/>
      <c r="U204" s="1231"/>
      <c r="V204" s="1231"/>
      <c r="W204" s="1231"/>
      <c r="X204" s="1231"/>
      <c r="Y204" s="1231"/>
      <c r="Z204" s="1231"/>
      <c r="AA204" s="1231"/>
      <c r="AB204" s="1231"/>
      <c r="AC204" s="1231"/>
      <c r="AD204" s="1231"/>
      <c r="AE204" s="1231"/>
      <c r="AF204" s="1231"/>
      <c r="AG204" s="1231"/>
      <c r="AH204" s="1231"/>
      <c r="AI204" s="1231"/>
      <c r="AJ204" s="1231"/>
      <c r="AK204" s="1231"/>
      <c r="AL204" s="1231"/>
      <c r="AM204" s="1231"/>
      <c r="AN204" s="1231"/>
      <c r="AO204" s="1231"/>
      <c r="AP204" s="1231"/>
      <c r="AQ204" s="1231"/>
      <c r="AR204" s="1231"/>
      <c r="AS204" s="1231"/>
      <c r="AT204" s="1231"/>
      <c r="AU204" s="1231"/>
      <c r="AV204" s="1231"/>
      <c r="AW204" s="1231"/>
      <c r="AX204" s="1231"/>
      <c r="AY204" s="1231"/>
      <c r="AZ204" s="1231"/>
      <c r="BA204" s="1231"/>
      <c r="BB204" s="1231"/>
      <c r="BC204" s="1231"/>
      <c r="BD204" s="1231"/>
      <c r="BE204" s="1231"/>
      <c r="BF204" s="1231"/>
      <c r="BG204" s="1231"/>
      <c r="BH204" s="1231"/>
      <c r="BI204" s="1231"/>
      <c r="BJ204" s="1231"/>
      <c r="BK204" s="1231"/>
      <c r="BL204" s="1231"/>
      <c r="BM204" s="1231"/>
      <c r="BN204" s="1231"/>
      <c r="BO204" s="1231"/>
      <c r="BP204" s="1260"/>
      <c r="BQ204" s="1260"/>
      <c r="BR204" s="1260"/>
      <c r="BS204" s="1260"/>
      <c r="BT204" s="1260"/>
      <c r="BU204" s="1260"/>
      <c r="BV204" s="1260"/>
      <c r="BW204" s="1260"/>
      <c r="BX204" s="1231"/>
      <c r="BY204" s="1302"/>
      <c r="BZ204" s="1306"/>
      <c r="CA204" s="1306"/>
      <c r="CB204" s="1306"/>
      <c r="CC204" s="1306"/>
      <c r="CD204" s="1368" t="s">
        <v>52</v>
      </c>
      <c r="CE204" s="1368"/>
      <c r="CF204" s="1307" t="e">
        <v>#REF!</v>
      </c>
      <c r="CG204" s="1308" t="s">
        <v>53</v>
      </c>
      <c r="CH204" s="1367" t="e">
        <v>#REF!</v>
      </c>
      <c r="CI204" s="1367"/>
      <c r="CJ204" s="1367"/>
      <c r="CK204" s="1367"/>
      <c r="CL204" s="1367"/>
      <c r="CM204" s="1367"/>
      <c r="CN204" s="1367"/>
      <c r="CO204" s="1367"/>
      <c r="CP204" s="1367"/>
      <c r="CQ204" s="1367"/>
      <c r="CR204" s="1367"/>
      <c r="CS204" s="1367"/>
      <c r="CT204" s="1367"/>
      <c r="CU204" s="1306"/>
      <c r="CV204" s="1306"/>
      <c r="CW204" s="1306"/>
      <c r="CX204" s="1306"/>
      <c r="CY204" s="1306"/>
      <c r="CZ204" s="1368" t="s">
        <v>52</v>
      </c>
      <c r="DA204" s="1368"/>
      <c r="DB204" s="1307" t="e">
        <v>#REF!</v>
      </c>
      <c r="DC204" s="1308" t="s">
        <v>53</v>
      </c>
      <c r="DD204" s="1367" t="e">
        <v>#REF!</v>
      </c>
      <c r="DE204" s="1367"/>
      <c r="DF204" s="1367"/>
      <c r="DG204" s="1367"/>
      <c r="DH204" s="1367"/>
      <c r="DI204" s="1367"/>
      <c r="DJ204" s="1367"/>
      <c r="DK204" s="1367"/>
      <c r="DL204" s="1367"/>
      <c r="DM204" s="1367"/>
      <c r="DN204" s="1367"/>
      <c r="DO204" s="1367"/>
      <c r="DP204" s="1367"/>
      <c r="DQ204" s="1305"/>
    </row>
    <row r="205" spans="16:121" ht="22.5" customHeight="1" x14ac:dyDescent="0.3">
      <c r="P205" s="1241"/>
      <c r="Q205" s="1231"/>
      <c r="R205" s="1231"/>
      <c r="S205" s="1231"/>
      <c r="T205" s="1231"/>
      <c r="U205" s="1231"/>
      <c r="V205" s="1231"/>
      <c r="W205" s="1231"/>
      <c r="X205" s="1231"/>
      <c r="Y205" s="1231"/>
      <c r="Z205" s="1231"/>
      <c r="AA205" s="1231"/>
      <c r="AB205" s="1231"/>
      <c r="AC205" s="1231"/>
      <c r="AD205" s="1231"/>
      <c r="AE205" s="1231"/>
      <c r="AF205" s="1231"/>
      <c r="AG205" s="1231"/>
      <c r="AH205" s="1231"/>
      <c r="AI205" s="1231"/>
      <c r="AJ205" s="1231"/>
      <c r="AK205" s="1231"/>
      <c r="AL205" s="1231"/>
      <c r="AM205" s="1231"/>
      <c r="AN205" s="1231"/>
      <c r="AO205" s="1231"/>
      <c r="AP205" s="1231"/>
      <c r="AQ205" s="1231"/>
      <c r="AR205" s="1231"/>
      <c r="AS205" s="1231"/>
      <c r="AT205" s="1231"/>
      <c r="AU205" s="1231"/>
      <c r="AV205" s="1231"/>
      <c r="AW205" s="1231"/>
      <c r="AX205" s="1231"/>
      <c r="AY205" s="1231"/>
      <c r="AZ205" s="1231"/>
      <c r="BA205" s="1231"/>
      <c r="BB205" s="1231"/>
      <c r="BC205" s="1231"/>
      <c r="BD205" s="1231"/>
      <c r="BE205" s="1231"/>
      <c r="BF205" s="1231"/>
      <c r="BG205" s="1231"/>
      <c r="BH205" s="1231"/>
      <c r="BI205" s="1231"/>
      <c r="BJ205" s="1231"/>
      <c r="BK205" s="1231"/>
      <c r="BL205" s="1231"/>
      <c r="BM205" s="1231"/>
      <c r="BN205" s="1231"/>
      <c r="BO205" s="1231"/>
      <c r="BP205" s="1260"/>
      <c r="BQ205" s="1260"/>
      <c r="BR205" s="1260"/>
      <c r="BS205" s="1260"/>
      <c r="BT205" s="1260"/>
      <c r="BU205" s="1260"/>
      <c r="BV205" s="1260"/>
      <c r="BW205" s="1260"/>
      <c r="BX205" s="1231"/>
      <c r="BY205" s="1302"/>
      <c r="BZ205" s="1306"/>
      <c r="CA205" s="1306"/>
      <c r="CB205" s="1306"/>
      <c r="CC205" s="1306"/>
      <c r="CD205" s="1306"/>
      <c r="CE205" s="1306"/>
      <c r="CF205" s="1306"/>
      <c r="CG205" s="1306"/>
      <c r="CH205" s="1306"/>
      <c r="CI205" s="1306"/>
      <c r="CJ205" s="1306"/>
      <c r="CK205" s="1306"/>
      <c r="CL205" s="1306"/>
      <c r="CM205" s="1306"/>
      <c r="CN205" s="1306"/>
      <c r="CO205" s="1306"/>
      <c r="CP205" s="1306"/>
      <c r="CQ205" s="1306"/>
      <c r="CR205" s="1306"/>
      <c r="CS205" s="1306"/>
      <c r="CT205" s="1306"/>
      <c r="CU205" s="1306"/>
      <c r="CV205" s="1306"/>
      <c r="CW205" s="1306"/>
      <c r="CX205" s="1306"/>
      <c r="CY205" s="1306"/>
      <c r="CZ205" s="1306"/>
      <c r="DA205" s="1306"/>
      <c r="DB205" s="1306"/>
      <c r="DC205" s="1306"/>
      <c r="DD205" s="1306"/>
      <c r="DE205" s="1306"/>
      <c r="DF205" s="1306"/>
      <c r="DG205" s="1306"/>
      <c r="DH205" s="1306"/>
      <c r="DI205" s="1306"/>
      <c r="DJ205" s="1306"/>
      <c r="DK205" s="1309"/>
      <c r="DL205" s="1309"/>
      <c r="DM205" s="1309"/>
      <c r="DN205" s="1309"/>
      <c r="DO205" s="1309"/>
      <c r="DP205" s="1309"/>
      <c r="DQ205" s="1305"/>
    </row>
    <row r="206" spans="16:121" ht="22.5" customHeight="1" x14ac:dyDescent="0.3">
      <c r="P206" s="1241"/>
      <c r="Q206" s="1231"/>
      <c r="R206" s="1231"/>
      <c r="S206" s="1231"/>
      <c r="T206" s="1231"/>
      <c r="U206" s="1231"/>
      <c r="V206" s="1231"/>
      <c r="W206" s="1231"/>
      <c r="X206" s="1231"/>
      <c r="Y206" s="1231"/>
      <c r="Z206" s="1231"/>
      <c r="AA206" s="1231"/>
      <c r="AB206" s="1231"/>
      <c r="AC206" s="1231"/>
      <c r="AD206" s="1231"/>
      <c r="AE206" s="1231"/>
      <c r="AF206" s="1231"/>
      <c r="AG206" s="1231"/>
      <c r="AH206" s="1231"/>
      <c r="AI206" s="1231"/>
      <c r="AJ206" s="1231"/>
      <c r="AK206" s="1231"/>
      <c r="AL206" s="1231"/>
      <c r="AM206" s="1231"/>
      <c r="AN206" s="1231"/>
      <c r="AO206" s="1231"/>
      <c r="AP206" s="1231"/>
      <c r="AQ206" s="1231"/>
      <c r="AR206" s="1231"/>
      <c r="AS206" s="1231"/>
      <c r="AT206" s="1231"/>
      <c r="AU206" s="1231"/>
      <c r="AV206" s="1231"/>
      <c r="AW206" s="1231"/>
      <c r="AX206" s="1231"/>
      <c r="AY206" s="1231"/>
      <c r="AZ206" s="1231"/>
      <c r="BA206" s="1231"/>
      <c r="BB206" s="1231"/>
      <c r="BC206" s="1231"/>
      <c r="BD206" s="1231"/>
      <c r="BE206" s="1231"/>
      <c r="BF206" s="1231"/>
      <c r="BG206" s="1231"/>
      <c r="BH206" s="1231"/>
      <c r="BI206" s="1231"/>
      <c r="BJ206" s="1231"/>
      <c r="BK206" s="1231"/>
      <c r="BL206" s="1231"/>
      <c r="BM206" s="1231"/>
      <c r="BN206" s="1231"/>
      <c r="BO206" s="1231"/>
      <c r="BP206" s="1260"/>
      <c r="BQ206" s="1260"/>
      <c r="BR206" s="1260"/>
      <c r="BS206" s="1260"/>
      <c r="BT206" s="1260"/>
      <c r="BU206" s="1260"/>
      <c r="BV206" s="1260"/>
      <c r="BW206" s="1260"/>
      <c r="BX206" s="1231"/>
      <c r="BY206" s="1302"/>
      <c r="BZ206" s="1322" t="s">
        <v>56</v>
      </c>
      <c r="CA206" s="1323" t="e">
        <v>#REF!</v>
      </c>
      <c r="CB206" s="1310" t="s">
        <v>47</v>
      </c>
      <c r="CC206" s="1311">
        <v>1</v>
      </c>
      <c r="CD206" s="1311">
        <v>2</v>
      </c>
      <c r="CE206" s="1311">
        <v>3</v>
      </c>
      <c r="CF206" s="1311">
        <v>4</v>
      </c>
      <c r="CG206" s="1311">
        <v>5</v>
      </c>
      <c r="CH206" s="1311">
        <v>6</v>
      </c>
      <c r="CI206" s="1311">
        <v>7</v>
      </c>
      <c r="CJ206" s="1311">
        <v>8</v>
      </c>
      <c r="CK206" s="1311">
        <v>9</v>
      </c>
      <c r="CL206" s="1311">
        <v>10</v>
      </c>
      <c r="CM206" s="1311">
        <v>11</v>
      </c>
      <c r="CN206" s="1311">
        <v>12</v>
      </c>
      <c r="CO206" s="1311">
        <v>13</v>
      </c>
      <c r="CP206" s="1311">
        <v>14</v>
      </c>
      <c r="CQ206" s="1311">
        <v>15</v>
      </c>
      <c r="CR206" s="1311">
        <v>16</v>
      </c>
      <c r="CS206" s="1311">
        <v>17</v>
      </c>
      <c r="CT206" s="1311">
        <v>18</v>
      </c>
      <c r="CU206" s="1311">
        <v>19</v>
      </c>
      <c r="CV206" s="1311">
        <v>20</v>
      </c>
      <c r="CW206" s="1311">
        <v>21</v>
      </c>
      <c r="CX206" s="1311">
        <v>22</v>
      </c>
      <c r="CY206" s="1311">
        <v>23</v>
      </c>
      <c r="CZ206" s="1311">
        <v>24</v>
      </c>
      <c r="DA206" s="1311">
        <v>25</v>
      </c>
      <c r="DB206" s="1311">
        <v>26</v>
      </c>
      <c r="DC206" s="1311">
        <v>27</v>
      </c>
      <c r="DD206" s="1311">
        <v>28</v>
      </c>
      <c r="DE206" s="1311">
        <v>29</v>
      </c>
      <c r="DF206" s="1311">
        <v>30</v>
      </c>
      <c r="DG206" s="1311">
        <v>31</v>
      </c>
      <c r="DH206" s="1311">
        <v>32</v>
      </c>
      <c r="DI206" s="1311">
        <v>33</v>
      </c>
      <c r="DJ206" s="1311">
        <v>34</v>
      </c>
      <c r="DK206" s="1312">
        <v>35</v>
      </c>
      <c r="DL206" s="1312">
        <v>36</v>
      </c>
      <c r="DM206" s="1312">
        <v>37</v>
      </c>
      <c r="DN206" s="1312">
        <v>38</v>
      </c>
      <c r="DO206" s="1312">
        <v>39</v>
      </c>
      <c r="DP206" s="1312">
        <v>40</v>
      </c>
      <c r="DQ206" s="1305"/>
    </row>
    <row r="207" spans="16:121" ht="22.5" customHeight="1" x14ac:dyDescent="0.3">
      <c r="P207" s="1241"/>
      <c r="Q207" s="1231"/>
      <c r="R207" s="1231"/>
      <c r="S207" s="1231"/>
      <c r="T207" s="1231"/>
      <c r="U207" s="1231"/>
      <c r="V207" s="1231"/>
      <c r="W207" s="1231"/>
      <c r="X207" s="1231"/>
      <c r="Y207" s="1231"/>
      <c r="Z207" s="1231"/>
      <c r="AA207" s="1231"/>
      <c r="AB207" s="1231"/>
      <c r="AC207" s="1231"/>
      <c r="AD207" s="1231"/>
      <c r="AE207" s="1231"/>
      <c r="AF207" s="1231"/>
      <c r="AG207" s="1231"/>
      <c r="AH207" s="1231"/>
      <c r="AI207" s="1231"/>
      <c r="AJ207" s="1231"/>
      <c r="AK207" s="1231"/>
      <c r="AL207" s="1231"/>
      <c r="AM207" s="1231"/>
      <c r="AN207" s="1231"/>
      <c r="AO207" s="1231"/>
      <c r="AP207" s="1231"/>
      <c r="AQ207" s="1231"/>
      <c r="AR207" s="1231"/>
      <c r="AS207" s="1231"/>
      <c r="AT207" s="1231"/>
      <c r="AU207" s="1231"/>
      <c r="AV207" s="1231"/>
      <c r="AW207" s="1231"/>
      <c r="AX207" s="1231"/>
      <c r="AY207" s="1231"/>
      <c r="AZ207" s="1231"/>
      <c r="BA207" s="1231"/>
      <c r="BB207" s="1231"/>
      <c r="BC207" s="1231"/>
      <c r="BD207" s="1231"/>
      <c r="BE207" s="1231"/>
      <c r="BF207" s="1231"/>
      <c r="BG207" s="1231"/>
      <c r="BH207" s="1231"/>
      <c r="BI207" s="1231"/>
      <c r="BJ207" s="1231"/>
      <c r="BK207" s="1231"/>
      <c r="BL207" s="1231"/>
      <c r="BM207" s="1231"/>
      <c r="BN207" s="1231"/>
      <c r="BO207" s="1231"/>
      <c r="BP207" s="1260"/>
      <c r="BQ207" s="1260"/>
      <c r="BR207" s="1260"/>
      <c r="BS207" s="1260"/>
      <c r="BT207" s="1260"/>
      <c r="BU207" s="1260"/>
      <c r="BV207" s="1260"/>
      <c r="BW207" s="1260"/>
      <c r="BX207" s="1231"/>
      <c r="BY207" s="1302"/>
      <c r="BZ207" s="1313"/>
      <c r="CA207" s="1314"/>
      <c r="CB207" s="1315"/>
      <c r="CC207" s="1316"/>
      <c r="CD207" s="1316"/>
      <c r="CE207" s="1316"/>
      <c r="CF207" s="1316"/>
      <c r="CG207" s="1316"/>
      <c r="CH207" s="1316"/>
      <c r="CI207" s="1316"/>
      <c r="CJ207" s="1316"/>
      <c r="CK207" s="1316"/>
      <c r="CL207" s="1316"/>
      <c r="CM207" s="1316"/>
      <c r="CN207" s="1316"/>
      <c r="CO207" s="1316"/>
      <c r="CP207" s="1316"/>
      <c r="CQ207" s="1316"/>
      <c r="CR207" s="1316"/>
      <c r="CS207" s="1316"/>
      <c r="CT207" s="1316"/>
      <c r="CU207" s="1316"/>
      <c r="CV207" s="1316"/>
      <c r="CW207" s="1316"/>
      <c r="CX207" s="1316"/>
      <c r="CY207" s="1316"/>
      <c r="CZ207" s="1316"/>
      <c r="DA207" s="1316"/>
      <c r="DB207" s="1316"/>
      <c r="DC207" s="1316"/>
      <c r="DD207" s="1316"/>
      <c r="DE207" s="1316"/>
      <c r="DF207" s="1316"/>
      <c r="DG207" s="1316"/>
      <c r="DH207" s="1316"/>
      <c r="DI207" s="1316"/>
      <c r="DJ207" s="1316"/>
      <c r="DK207" s="1317"/>
      <c r="DL207" s="1317"/>
      <c r="DM207" s="1317"/>
      <c r="DN207" s="1317"/>
      <c r="DO207" s="1317"/>
      <c r="DP207" s="1317"/>
      <c r="DQ207" s="1305"/>
    </row>
    <row r="208" spans="16:121" ht="22.5" customHeight="1" x14ac:dyDescent="0.3">
      <c r="P208" s="1231"/>
      <c r="Q208" s="1231"/>
      <c r="R208" s="1231"/>
      <c r="S208" s="1231"/>
      <c r="T208" s="1231"/>
      <c r="U208" s="1231"/>
      <c r="V208" s="1231"/>
      <c r="W208" s="1231"/>
      <c r="X208" s="1231"/>
      <c r="Y208" s="1231"/>
      <c r="Z208" s="1231"/>
      <c r="AA208" s="1231"/>
      <c r="AB208" s="1231"/>
      <c r="AC208" s="1231"/>
      <c r="AD208" s="1231"/>
      <c r="AE208" s="1231"/>
      <c r="AF208" s="1231"/>
      <c r="AG208" s="1231"/>
      <c r="AH208" s="1231"/>
      <c r="AI208" s="1231"/>
      <c r="AJ208" s="1231"/>
      <c r="AK208" s="1231"/>
      <c r="AL208" s="1231"/>
      <c r="AM208" s="1231"/>
      <c r="AN208" s="1231"/>
      <c r="AO208" s="1231"/>
      <c r="AP208" s="1231"/>
      <c r="AQ208" s="1231"/>
      <c r="AR208" s="1231"/>
      <c r="AS208" s="1231"/>
      <c r="AT208" s="1231"/>
      <c r="AU208" s="1231"/>
      <c r="AV208" s="1231"/>
      <c r="AW208" s="1231"/>
      <c r="AX208" s="1231"/>
      <c r="AY208" s="1231"/>
      <c r="AZ208" s="1231"/>
      <c r="BA208" s="1231"/>
      <c r="BB208" s="1231"/>
      <c r="BC208" s="1231"/>
      <c r="BD208" s="1231"/>
      <c r="BE208" s="1231"/>
      <c r="BF208" s="1231"/>
      <c r="BG208" s="1231"/>
      <c r="BH208" s="1231"/>
      <c r="BI208" s="1231"/>
      <c r="BJ208" s="1231"/>
      <c r="BK208" s="1231"/>
      <c r="BL208" s="1231"/>
      <c r="BM208" s="1231"/>
      <c r="BN208" s="1231"/>
      <c r="BO208" s="1231"/>
      <c r="BP208" s="1260"/>
      <c r="BQ208" s="1260"/>
      <c r="BR208" s="1260"/>
      <c r="BS208" s="1260"/>
      <c r="BT208" s="1260"/>
      <c r="BU208" s="1260"/>
      <c r="BV208" s="1260"/>
      <c r="BW208" s="1260"/>
      <c r="BX208" s="1231"/>
      <c r="BY208" s="1302"/>
      <c r="BZ208" s="1324" t="s">
        <v>56</v>
      </c>
      <c r="CA208" s="1325" t="e">
        <v>#REF!</v>
      </c>
      <c r="CB208" s="1318" t="s">
        <v>47</v>
      </c>
      <c r="CC208" s="1311">
        <v>1</v>
      </c>
      <c r="CD208" s="1311">
        <v>2</v>
      </c>
      <c r="CE208" s="1311">
        <v>3</v>
      </c>
      <c r="CF208" s="1311">
        <v>4</v>
      </c>
      <c r="CG208" s="1311">
        <v>5</v>
      </c>
      <c r="CH208" s="1311">
        <v>6</v>
      </c>
      <c r="CI208" s="1311">
        <v>7</v>
      </c>
      <c r="CJ208" s="1311">
        <v>8</v>
      </c>
      <c r="CK208" s="1311">
        <v>9</v>
      </c>
      <c r="CL208" s="1311">
        <v>10</v>
      </c>
      <c r="CM208" s="1311">
        <v>11</v>
      </c>
      <c r="CN208" s="1311">
        <v>12</v>
      </c>
      <c r="CO208" s="1311">
        <v>13</v>
      </c>
      <c r="CP208" s="1311">
        <v>14</v>
      </c>
      <c r="CQ208" s="1311">
        <v>15</v>
      </c>
      <c r="CR208" s="1311">
        <v>16</v>
      </c>
      <c r="CS208" s="1311">
        <v>17</v>
      </c>
      <c r="CT208" s="1311">
        <v>18</v>
      </c>
      <c r="CU208" s="1311">
        <v>19</v>
      </c>
      <c r="CV208" s="1311">
        <v>20</v>
      </c>
      <c r="CW208" s="1311">
        <v>21</v>
      </c>
      <c r="CX208" s="1311">
        <v>22</v>
      </c>
      <c r="CY208" s="1311">
        <v>23</v>
      </c>
      <c r="CZ208" s="1311">
        <v>24</v>
      </c>
      <c r="DA208" s="1311">
        <v>25</v>
      </c>
      <c r="DB208" s="1311">
        <v>26</v>
      </c>
      <c r="DC208" s="1311">
        <v>27</v>
      </c>
      <c r="DD208" s="1311">
        <v>28</v>
      </c>
      <c r="DE208" s="1311">
        <v>29</v>
      </c>
      <c r="DF208" s="1311">
        <v>30</v>
      </c>
      <c r="DG208" s="1311">
        <v>31</v>
      </c>
      <c r="DH208" s="1311">
        <v>32</v>
      </c>
      <c r="DI208" s="1311">
        <v>33</v>
      </c>
      <c r="DJ208" s="1311">
        <v>34</v>
      </c>
      <c r="DK208" s="1312">
        <v>35</v>
      </c>
      <c r="DL208" s="1312">
        <v>36</v>
      </c>
      <c r="DM208" s="1312">
        <v>37</v>
      </c>
      <c r="DN208" s="1312">
        <v>38</v>
      </c>
      <c r="DO208" s="1312">
        <v>39</v>
      </c>
      <c r="DP208" s="1312">
        <v>40</v>
      </c>
      <c r="DQ208" s="1305"/>
    </row>
    <row r="209" spans="16:121" ht="22.5" customHeight="1" thickBot="1" x14ac:dyDescent="0.35">
      <c r="P209" s="1241"/>
      <c r="Q209" s="1231"/>
      <c r="R209" s="1231"/>
      <c r="S209" s="1231"/>
      <c r="T209" s="1231"/>
      <c r="U209" s="1231"/>
      <c r="V209" s="1231"/>
      <c r="W209" s="1231"/>
      <c r="X209" s="1231"/>
      <c r="Y209" s="1231"/>
      <c r="Z209" s="1231"/>
      <c r="AA209" s="1231"/>
      <c r="AB209" s="1231"/>
      <c r="AC209" s="1231"/>
      <c r="AD209" s="1231"/>
      <c r="AE209" s="1231"/>
      <c r="AF209" s="1231"/>
      <c r="AG209" s="1231"/>
      <c r="AH209" s="1231"/>
      <c r="AI209" s="1231"/>
      <c r="AJ209" s="1231"/>
      <c r="AK209" s="1231"/>
      <c r="AL209" s="1231"/>
      <c r="AM209" s="1231"/>
      <c r="AN209" s="1231"/>
      <c r="AO209" s="1231"/>
      <c r="AP209" s="1231"/>
      <c r="AQ209" s="1231"/>
      <c r="AR209" s="1231"/>
      <c r="AS209" s="1231"/>
      <c r="AT209" s="1231"/>
      <c r="AU209" s="1231"/>
      <c r="AV209" s="1231"/>
      <c r="AW209" s="1231"/>
      <c r="AX209" s="1231"/>
      <c r="AY209" s="1231"/>
      <c r="AZ209" s="1231"/>
      <c r="BA209" s="1231"/>
      <c r="BB209" s="1231"/>
      <c r="BC209" s="1231"/>
      <c r="BD209" s="1231"/>
      <c r="BE209" s="1231"/>
      <c r="BF209" s="1231"/>
      <c r="BG209" s="1231"/>
      <c r="BH209" s="1231"/>
      <c r="BI209" s="1231"/>
      <c r="BJ209" s="1231"/>
      <c r="BK209" s="1231"/>
      <c r="BL209" s="1231"/>
      <c r="BM209" s="1231"/>
      <c r="BN209" s="1231"/>
      <c r="BO209" s="1231"/>
      <c r="BP209" s="1260"/>
      <c r="BQ209" s="1260"/>
      <c r="BR209" s="1260"/>
      <c r="BS209" s="1260"/>
      <c r="BT209" s="1260"/>
      <c r="BU209" s="1260"/>
      <c r="BV209" s="1260"/>
      <c r="BW209" s="1260"/>
      <c r="BX209" s="1231"/>
      <c r="BY209" s="1319"/>
      <c r="BZ209" s="1320"/>
      <c r="CA209" s="1320"/>
      <c r="CB209" s="1320"/>
      <c r="CC209" s="1320"/>
      <c r="CD209" s="1320"/>
      <c r="CE209" s="1320"/>
      <c r="CF209" s="1320"/>
      <c r="CG209" s="1320"/>
      <c r="CH209" s="1320"/>
      <c r="CI209" s="1320"/>
      <c r="CJ209" s="1320"/>
      <c r="CK209" s="1320"/>
      <c r="CL209" s="1320"/>
      <c r="CM209" s="1320"/>
      <c r="CN209" s="1320"/>
      <c r="CO209" s="1320"/>
      <c r="CP209" s="1320"/>
      <c r="CQ209" s="1320"/>
      <c r="CR209" s="1320"/>
      <c r="CS209" s="1320"/>
      <c r="CT209" s="1320"/>
      <c r="CU209" s="1320"/>
      <c r="CV209" s="1320"/>
      <c r="CW209" s="1320"/>
      <c r="CX209" s="1320"/>
      <c r="CY209" s="1320"/>
      <c r="CZ209" s="1320"/>
      <c r="DA209" s="1320"/>
      <c r="DB209" s="1320"/>
      <c r="DC209" s="1320"/>
      <c r="DD209" s="1320"/>
      <c r="DE209" s="1320"/>
      <c r="DF209" s="1320"/>
      <c r="DG209" s="1320"/>
      <c r="DH209" s="1320"/>
      <c r="DI209" s="1320"/>
      <c r="DJ209" s="1320"/>
      <c r="DK209" s="1320"/>
      <c r="DL209" s="1320"/>
      <c r="DM209" s="1320"/>
      <c r="DN209" s="1320"/>
      <c r="DO209" s="1320"/>
      <c r="DP209" s="1320"/>
      <c r="DQ209" s="1321"/>
    </row>
    <row r="210" spans="16:121" ht="22.5" customHeight="1" thickTop="1" x14ac:dyDescent="0.3">
      <c r="P210" s="1241"/>
      <c r="Q210" s="1231"/>
      <c r="R210" s="1231"/>
      <c r="S210" s="1231"/>
      <c r="T210" s="1231"/>
      <c r="U210" s="1231"/>
      <c r="V210" s="1231"/>
      <c r="W210" s="1231"/>
      <c r="X210" s="1231"/>
      <c r="Y210" s="1231"/>
      <c r="Z210" s="1231"/>
      <c r="AA210" s="1231"/>
      <c r="AB210" s="1231"/>
      <c r="AC210" s="1231"/>
      <c r="AD210" s="1231"/>
      <c r="AE210" s="1231"/>
      <c r="AF210" s="1231"/>
      <c r="AG210" s="1231"/>
      <c r="AH210" s="1231"/>
      <c r="AI210" s="1231"/>
      <c r="AJ210" s="1231"/>
      <c r="AK210" s="1231"/>
      <c r="AL210" s="1231"/>
      <c r="AM210" s="1231"/>
      <c r="AN210" s="1231"/>
      <c r="AO210" s="1231"/>
      <c r="AP210" s="1231"/>
      <c r="AQ210" s="1231"/>
      <c r="AR210" s="1231"/>
      <c r="AS210" s="1231"/>
      <c r="AT210" s="1231"/>
      <c r="AU210" s="1231"/>
      <c r="AV210" s="1231"/>
      <c r="AW210" s="1231"/>
      <c r="AX210" s="1231"/>
      <c r="AY210" s="1231"/>
      <c r="AZ210" s="1231"/>
      <c r="BA210" s="1231"/>
      <c r="BB210" s="1231"/>
      <c r="BC210" s="1231"/>
      <c r="BD210" s="1231"/>
      <c r="BE210" s="1231"/>
      <c r="BF210" s="1231"/>
      <c r="BG210" s="1231"/>
      <c r="BH210" s="1231"/>
      <c r="BI210" s="1231"/>
      <c r="BJ210" s="1231"/>
      <c r="BK210" s="1231"/>
      <c r="BL210" s="1231"/>
      <c r="BM210" s="1231"/>
      <c r="BN210" s="1231"/>
      <c r="BO210" s="1231"/>
      <c r="BP210" s="1260"/>
      <c r="BQ210" s="1260"/>
      <c r="BR210" s="1260"/>
      <c r="BS210" s="1260"/>
      <c r="BT210" s="1260"/>
      <c r="BU210" s="1260"/>
      <c r="BV210" s="1260"/>
      <c r="BW210" s="1260"/>
      <c r="BX210" s="1231"/>
      <c r="BY210" s="784">
        <v>0.36458333333333331</v>
      </c>
      <c r="BZ210" s="785"/>
      <c r="CA210" s="785"/>
      <c r="CB210" s="1299"/>
      <c r="CC210" s="1299"/>
      <c r="CD210" s="1299"/>
      <c r="CE210" s="1369" t="s">
        <v>46</v>
      </c>
      <c r="CF210" s="1369"/>
      <c r="CG210" s="1369"/>
      <c r="CH210" s="1369"/>
      <c r="CI210" s="1369"/>
      <c r="CJ210" s="1300" t="s">
        <v>39</v>
      </c>
      <c r="CK210" s="1299"/>
      <c r="CL210" s="1299"/>
      <c r="CM210" s="1299"/>
      <c r="CN210" s="1299"/>
      <c r="CO210" s="1299"/>
      <c r="CP210" s="1299"/>
      <c r="CQ210" s="1299"/>
      <c r="CR210" s="1299"/>
      <c r="CS210" s="1299"/>
      <c r="CT210" s="1299"/>
      <c r="CU210" s="1299"/>
      <c r="CV210" s="1299"/>
      <c r="CW210" s="1299"/>
      <c r="CX210" s="1299"/>
      <c r="CY210" s="1299"/>
      <c r="CZ210" s="1299"/>
      <c r="DA210" s="1299"/>
      <c r="DB210" s="1299"/>
      <c r="DC210" s="1299"/>
      <c r="DD210" s="1299"/>
      <c r="DE210" s="1299"/>
      <c r="DF210" s="1299"/>
      <c r="DG210" s="1299"/>
      <c r="DH210" s="1299"/>
      <c r="DI210" s="1299"/>
      <c r="DJ210" s="1299"/>
      <c r="DK210" s="1299"/>
      <c r="DL210" s="1299"/>
      <c r="DM210" s="1299"/>
      <c r="DN210" s="1299"/>
      <c r="DO210" s="1299"/>
      <c r="DP210" s="1299"/>
      <c r="DQ210" s="1301"/>
    </row>
    <row r="211" spans="16:121" ht="22.5" customHeight="1" x14ac:dyDescent="0.3">
      <c r="P211" s="1241"/>
      <c r="Q211" s="1231"/>
      <c r="R211" s="1231"/>
      <c r="S211" s="1231"/>
      <c r="T211" s="1231"/>
      <c r="U211" s="1231"/>
      <c r="V211" s="1231"/>
      <c r="W211" s="1231"/>
      <c r="X211" s="1231"/>
      <c r="Y211" s="1231"/>
      <c r="Z211" s="1231"/>
      <c r="AA211" s="1231"/>
      <c r="AB211" s="1231"/>
      <c r="AC211" s="1231"/>
      <c r="AD211" s="1231"/>
      <c r="AE211" s="1231"/>
      <c r="AF211" s="1231"/>
      <c r="AG211" s="1231"/>
      <c r="AH211" s="1231"/>
      <c r="AI211" s="1231"/>
      <c r="AJ211" s="1231"/>
      <c r="AK211" s="1231"/>
      <c r="AL211" s="1231"/>
      <c r="AM211" s="1231"/>
      <c r="AN211" s="1231"/>
      <c r="AO211" s="1231"/>
      <c r="AP211" s="1231"/>
      <c r="AQ211" s="1231"/>
      <c r="AR211" s="1231"/>
      <c r="AS211" s="1231"/>
      <c r="AT211" s="1231"/>
      <c r="AU211" s="1231"/>
      <c r="AV211" s="1231"/>
      <c r="AW211" s="1231"/>
      <c r="AX211" s="1231"/>
      <c r="AY211" s="1231"/>
      <c r="AZ211" s="1231"/>
      <c r="BA211" s="1231"/>
      <c r="BB211" s="1231"/>
      <c r="BC211" s="1231"/>
      <c r="BD211" s="1231"/>
      <c r="BE211" s="1231"/>
      <c r="BF211" s="1231"/>
      <c r="BG211" s="1231"/>
      <c r="BH211" s="1231"/>
      <c r="BI211" s="1231"/>
      <c r="BJ211" s="1231"/>
      <c r="BK211" s="1231"/>
      <c r="BL211" s="1231"/>
      <c r="BM211" s="1231"/>
      <c r="BN211" s="1231"/>
      <c r="BO211" s="1231"/>
      <c r="BP211" s="1260" t="s">
        <v>44</v>
      </c>
      <c r="BQ211" s="1260">
        <v>0.36458333333333331</v>
      </c>
      <c r="BR211" s="1260">
        <v>3</v>
      </c>
      <c r="BS211" s="1260" t="s">
        <v>45</v>
      </c>
      <c r="BT211" s="1260" t="s">
        <v>46</v>
      </c>
      <c r="BU211" s="1260">
        <v>9</v>
      </c>
      <c r="BV211" s="1260" t="s">
        <v>47</v>
      </c>
      <c r="BW211" s="1260">
        <v>16</v>
      </c>
      <c r="BX211" s="1231"/>
      <c r="BY211" s="1302"/>
      <c r="BZ211" s="1366" t="s">
        <v>44</v>
      </c>
      <c r="CA211" s="1366"/>
      <c r="CB211" s="1366"/>
      <c r="CC211" s="1366"/>
      <c r="CD211" s="1303"/>
      <c r="CE211" s="1303"/>
      <c r="CF211" s="1303"/>
      <c r="CG211" s="1303"/>
      <c r="CH211" s="1303"/>
      <c r="CI211" s="1303"/>
      <c r="CJ211" s="1303"/>
      <c r="CK211" s="1303"/>
      <c r="CL211" s="1303"/>
      <c r="CM211" s="1303"/>
      <c r="CN211" s="1303"/>
      <c r="CO211" s="1303"/>
      <c r="CP211" s="1303"/>
      <c r="CQ211" s="1303"/>
      <c r="CR211" s="1303"/>
      <c r="CS211" s="1370">
        <v>3</v>
      </c>
      <c r="CT211" s="1370"/>
      <c r="CU211" s="1365" t="s">
        <v>48</v>
      </c>
      <c r="CV211" s="1365"/>
      <c r="CW211" s="1365"/>
      <c r="CX211" s="1303"/>
      <c r="CY211" s="1303"/>
      <c r="CZ211" s="1303"/>
      <c r="DA211" s="1303"/>
      <c r="DB211" s="1303"/>
      <c r="DC211" s="1303"/>
      <c r="DD211" s="1303"/>
      <c r="DE211" s="1303"/>
      <c r="DF211" s="1303"/>
      <c r="DG211" s="1303"/>
      <c r="DH211" s="1303"/>
      <c r="DI211" s="1303"/>
      <c r="DJ211" s="1303"/>
      <c r="DK211" s="1304"/>
      <c r="DL211" s="1372" t="s">
        <v>49</v>
      </c>
      <c r="DM211" s="1372"/>
      <c r="DN211" s="1372"/>
      <c r="DO211" s="1373">
        <v>3</v>
      </c>
      <c r="DP211" s="1373"/>
      <c r="DQ211" s="1305"/>
    </row>
    <row r="212" spans="16:121" ht="22.5" customHeight="1" x14ac:dyDescent="0.3">
      <c r="P212" s="1241"/>
      <c r="Q212" s="1231"/>
      <c r="R212" s="1231"/>
      <c r="S212" s="1231"/>
      <c r="T212" s="1231"/>
      <c r="U212" s="1231"/>
      <c r="V212" s="1231"/>
      <c r="W212" s="1231"/>
      <c r="X212" s="1231"/>
      <c r="Y212" s="1231"/>
      <c r="Z212" s="1231"/>
      <c r="AA212" s="1231"/>
      <c r="AB212" s="1231"/>
      <c r="AC212" s="1231"/>
      <c r="AD212" s="1231"/>
      <c r="AE212" s="1231"/>
      <c r="AF212" s="1231"/>
      <c r="AG212" s="1231"/>
      <c r="AH212" s="1231"/>
      <c r="AI212" s="1231"/>
      <c r="AJ212" s="1231"/>
      <c r="AK212" s="1231"/>
      <c r="AL212" s="1231"/>
      <c r="AM212" s="1231"/>
      <c r="AN212" s="1231"/>
      <c r="AO212" s="1231"/>
      <c r="AP212" s="1231"/>
      <c r="AQ212" s="1231"/>
      <c r="AR212" s="1231"/>
      <c r="AS212" s="1231"/>
      <c r="AT212" s="1231"/>
      <c r="AU212" s="1231"/>
      <c r="AV212" s="1231"/>
      <c r="AW212" s="1231"/>
      <c r="AX212" s="1231"/>
      <c r="AY212" s="1231"/>
      <c r="AZ212" s="1231"/>
      <c r="BA212" s="1231"/>
      <c r="BB212" s="1231"/>
      <c r="BC212" s="1231"/>
      <c r="BD212" s="1231"/>
      <c r="BE212" s="1231"/>
      <c r="BF212" s="1231"/>
      <c r="BG212" s="1231"/>
      <c r="BH212" s="1231"/>
      <c r="BI212" s="1231"/>
      <c r="BJ212" s="1231"/>
      <c r="BK212" s="1231"/>
      <c r="BL212" s="1231"/>
      <c r="BM212" s="1231"/>
      <c r="BN212" s="1231"/>
      <c r="BO212" s="1231"/>
      <c r="BP212" s="1260">
        <v>0</v>
      </c>
      <c r="BQ212" s="1260">
        <v>0</v>
      </c>
      <c r="BR212" s="1260" t="s">
        <v>50</v>
      </c>
      <c r="BS212" s="1260">
        <v>3</v>
      </c>
      <c r="BT212" s="1260" t="s">
        <v>39</v>
      </c>
      <c r="BU212" s="1260" t="s">
        <v>141</v>
      </c>
      <c r="BV212" s="1260">
        <v>0</v>
      </c>
      <c r="BW212" s="1260" t="s">
        <v>143</v>
      </c>
      <c r="BX212" s="1231"/>
      <c r="BY212" s="1302"/>
      <c r="BZ212" s="1366"/>
      <c r="CA212" s="1366"/>
      <c r="CB212" s="1366"/>
      <c r="CC212" s="1366"/>
      <c r="CD212" s="1303"/>
      <c r="CE212" s="1303"/>
      <c r="CF212" s="1303"/>
      <c r="CG212" s="1303"/>
      <c r="CH212" s="1303"/>
      <c r="CI212" s="1303"/>
      <c r="CJ212" s="1303"/>
      <c r="CK212" s="1303"/>
      <c r="CL212" s="1303"/>
      <c r="CM212" s="1303"/>
      <c r="CN212" s="1303"/>
      <c r="CO212" s="1303"/>
      <c r="CP212" s="1303"/>
      <c r="CQ212" s="1303"/>
      <c r="CR212" s="1303"/>
      <c r="CS212" s="1370"/>
      <c r="CT212" s="1370"/>
      <c r="CU212" s="1365"/>
      <c r="CV212" s="1365"/>
      <c r="CW212" s="1365"/>
      <c r="CX212" s="1303"/>
      <c r="CY212" s="1303"/>
      <c r="CZ212" s="1303"/>
      <c r="DA212" s="1303"/>
      <c r="DB212" s="1303"/>
      <c r="DC212" s="1303"/>
      <c r="DD212" s="1303"/>
      <c r="DE212" s="1303"/>
      <c r="DF212" s="1303"/>
      <c r="DG212" s="1303"/>
      <c r="DH212" s="1303"/>
      <c r="DI212" s="1303"/>
      <c r="DJ212" s="1303"/>
      <c r="DK212" s="1304"/>
      <c r="DL212" s="1372"/>
      <c r="DM212" s="1372"/>
      <c r="DN212" s="1372"/>
      <c r="DO212" s="1373"/>
      <c r="DP212" s="1373"/>
      <c r="DQ212" s="1305"/>
    </row>
    <row r="213" spans="16:121" ht="22.5" customHeight="1" x14ac:dyDescent="0.3">
      <c r="P213" s="1241"/>
      <c r="Q213" s="1231"/>
      <c r="R213" s="1231"/>
      <c r="S213" s="1231"/>
      <c r="T213" s="1231"/>
      <c r="U213" s="1231"/>
      <c r="V213" s="1231"/>
      <c r="W213" s="1231"/>
      <c r="X213" s="1231"/>
      <c r="Y213" s="1231"/>
      <c r="Z213" s="1231"/>
      <c r="AA213" s="1231"/>
      <c r="AB213" s="1231"/>
      <c r="AC213" s="1231"/>
      <c r="AD213" s="1231"/>
      <c r="AE213" s="1231"/>
      <c r="AF213" s="1231"/>
      <c r="AG213" s="1231"/>
      <c r="AH213" s="1231"/>
      <c r="AI213" s="1231"/>
      <c r="AJ213" s="1231"/>
      <c r="AK213" s="1231"/>
      <c r="AL213" s="1231"/>
      <c r="AM213" s="1231"/>
      <c r="AN213" s="1231"/>
      <c r="AO213" s="1231"/>
      <c r="AP213" s="1231"/>
      <c r="AQ213" s="1231"/>
      <c r="AR213" s="1231"/>
      <c r="AS213" s="1231"/>
      <c r="AT213" s="1231"/>
      <c r="AU213" s="1231"/>
      <c r="AV213" s="1231"/>
      <c r="AW213" s="1231"/>
      <c r="AX213" s="1231"/>
      <c r="AY213" s="1231"/>
      <c r="AZ213" s="1231"/>
      <c r="BA213" s="1231"/>
      <c r="BB213" s="1231"/>
      <c r="BC213" s="1231"/>
      <c r="BD213" s="1231"/>
      <c r="BE213" s="1231"/>
      <c r="BF213" s="1231"/>
      <c r="BG213" s="1231"/>
      <c r="BH213" s="1231"/>
      <c r="BI213" s="1231"/>
      <c r="BJ213" s="1231"/>
      <c r="BK213" s="1231"/>
      <c r="BL213" s="1231"/>
      <c r="BM213" s="1231"/>
      <c r="BN213" s="1231"/>
      <c r="BO213" s="1231"/>
      <c r="BP213" s="1260"/>
      <c r="BQ213" s="1260"/>
      <c r="BR213" s="1260"/>
      <c r="BS213" s="1260"/>
      <c r="BT213" s="1260"/>
      <c r="BU213" s="1260"/>
      <c r="BV213" s="1260"/>
      <c r="BW213" s="1260"/>
      <c r="BX213" s="1231"/>
      <c r="BY213" s="1302"/>
      <c r="BZ213" s="1306"/>
      <c r="CA213" s="1306"/>
      <c r="CB213" s="1306"/>
      <c r="CC213" s="1306"/>
      <c r="CD213" s="1368" t="s">
        <v>52</v>
      </c>
      <c r="CE213" s="1368"/>
      <c r="CF213" s="1307">
        <v>9</v>
      </c>
      <c r="CG213" s="1308" t="s">
        <v>53</v>
      </c>
      <c r="CH213" s="1367" t="s">
        <v>141</v>
      </c>
      <c r="CI213" s="1367"/>
      <c r="CJ213" s="1367"/>
      <c r="CK213" s="1367"/>
      <c r="CL213" s="1367"/>
      <c r="CM213" s="1367"/>
      <c r="CN213" s="1367"/>
      <c r="CO213" s="1367"/>
      <c r="CP213" s="1367"/>
      <c r="CQ213" s="1367"/>
      <c r="CR213" s="1367"/>
      <c r="CS213" s="1367"/>
      <c r="CT213" s="1367"/>
      <c r="CU213" s="1306"/>
      <c r="CV213" s="1306"/>
      <c r="CW213" s="1306"/>
      <c r="CX213" s="1306"/>
      <c r="CY213" s="1306"/>
      <c r="CZ213" s="1368" t="s">
        <v>52</v>
      </c>
      <c r="DA213" s="1368"/>
      <c r="DB213" s="1307">
        <v>16</v>
      </c>
      <c r="DC213" s="1308" t="s">
        <v>53</v>
      </c>
      <c r="DD213" s="1367" t="s">
        <v>143</v>
      </c>
      <c r="DE213" s="1367"/>
      <c r="DF213" s="1367"/>
      <c r="DG213" s="1367"/>
      <c r="DH213" s="1367"/>
      <c r="DI213" s="1367"/>
      <c r="DJ213" s="1367"/>
      <c r="DK213" s="1367"/>
      <c r="DL213" s="1367"/>
      <c r="DM213" s="1367"/>
      <c r="DN213" s="1367"/>
      <c r="DO213" s="1367"/>
      <c r="DP213" s="1367"/>
      <c r="DQ213" s="1305"/>
    </row>
    <row r="214" spans="16:121" ht="22.5" customHeight="1" x14ac:dyDescent="0.3">
      <c r="P214" s="1241"/>
      <c r="Q214" s="1231"/>
      <c r="R214" s="1231"/>
      <c r="S214" s="1231"/>
      <c r="T214" s="1231"/>
      <c r="U214" s="1231"/>
      <c r="V214" s="1231"/>
      <c r="W214" s="1231"/>
      <c r="X214" s="1231"/>
      <c r="Y214" s="1231"/>
      <c r="Z214" s="1231"/>
      <c r="AA214" s="1231"/>
      <c r="AB214" s="1231"/>
      <c r="AC214" s="1231"/>
      <c r="AD214" s="1231"/>
      <c r="AE214" s="1231"/>
      <c r="AF214" s="1231"/>
      <c r="AG214" s="1231"/>
      <c r="AH214" s="1231"/>
      <c r="AI214" s="1231"/>
      <c r="AJ214" s="1231"/>
      <c r="AK214" s="1231"/>
      <c r="AL214" s="1231"/>
      <c r="AM214" s="1231"/>
      <c r="AN214" s="1231"/>
      <c r="AO214" s="1231"/>
      <c r="AP214" s="1231"/>
      <c r="AQ214" s="1231"/>
      <c r="AR214" s="1231"/>
      <c r="AS214" s="1231"/>
      <c r="AT214" s="1231"/>
      <c r="AU214" s="1231"/>
      <c r="AV214" s="1231"/>
      <c r="AW214" s="1231"/>
      <c r="AX214" s="1231"/>
      <c r="AY214" s="1231"/>
      <c r="AZ214" s="1231"/>
      <c r="BA214" s="1231"/>
      <c r="BB214" s="1231"/>
      <c r="BC214" s="1231"/>
      <c r="BD214" s="1231"/>
      <c r="BE214" s="1231"/>
      <c r="BF214" s="1231"/>
      <c r="BG214" s="1231"/>
      <c r="BH214" s="1231"/>
      <c r="BI214" s="1231"/>
      <c r="BJ214" s="1231"/>
      <c r="BK214" s="1231"/>
      <c r="BL214" s="1231"/>
      <c r="BM214" s="1231"/>
      <c r="BN214" s="1231"/>
      <c r="BO214" s="1231"/>
      <c r="BP214" s="1260"/>
      <c r="BQ214" s="1260"/>
      <c r="BR214" s="1260"/>
      <c r="BS214" s="1260"/>
      <c r="BT214" s="1260"/>
      <c r="BU214" s="1260"/>
      <c r="BV214" s="1260"/>
      <c r="BW214" s="1260"/>
      <c r="BX214" s="1231"/>
      <c r="BY214" s="1302"/>
      <c r="BZ214" s="1306"/>
      <c r="CA214" s="1306"/>
      <c r="CB214" s="1306"/>
      <c r="CC214" s="1306"/>
      <c r="CD214" s="1306"/>
      <c r="CE214" s="1306"/>
      <c r="CF214" s="1306"/>
      <c r="CG214" s="1306"/>
      <c r="CH214" s="1306"/>
      <c r="CI214" s="1306"/>
      <c r="CJ214" s="1306"/>
      <c r="CK214" s="1306"/>
      <c r="CL214" s="1306"/>
      <c r="CM214" s="1306"/>
      <c r="CN214" s="1306"/>
      <c r="CO214" s="1306"/>
      <c r="CP214" s="1306"/>
      <c r="CQ214" s="1306"/>
      <c r="CR214" s="1306"/>
      <c r="CS214" s="1306"/>
      <c r="CT214" s="1306"/>
      <c r="CU214" s="1306"/>
      <c r="CV214" s="1306"/>
      <c r="CW214" s="1306"/>
      <c r="CX214" s="1306"/>
      <c r="CY214" s="1306"/>
      <c r="CZ214" s="1306"/>
      <c r="DA214" s="1306"/>
      <c r="DB214" s="1306"/>
      <c r="DC214" s="1306"/>
      <c r="DD214" s="1306"/>
      <c r="DE214" s="1306"/>
      <c r="DF214" s="1306"/>
      <c r="DG214" s="1306"/>
      <c r="DH214" s="1306"/>
      <c r="DI214" s="1306"/>
      <c r="DJ214" s="1306"/>
      <c r="DK214" s="1309"/>
      <c r="DL214" s="1309"/>
      <c r="DM214" s="1309"/>
      <c r="DN214" s="1309"/>
      <c r="DO214" s="1309"/>
      <c r="DP214" s="1309"/>
      <c r="DQ214" s="1305"/>
    </row>
    <row r="215" spans="16:121" ht="22.5" customHeight="1" x14ac:dyDescent="0.3">
      <c r="P215" s="1241"/>
      <c r="Q215" s="1231"/>
      <c r="R215" s="1231"/>
      <c r="S215" s="1231"/>
      <c r="T215" s="1231"/>
      <c r="U215" s="1231"/>
      <c r="V215" s="1231"/>
      <c r="W215" s="1231"/>
      <c r="X215" s="1231"/>
      <c r="Y215" s="1231"/>
      <c r="Z215" s="1231"/>
      <c r="AA215" s="1231"/>
      <c r="AB215" s="1231"/>
      <c r="AC215" s="1231"/>
      <c r="AD215" s="1231"/>
      <c r="AE215" s="1231"/>
      <c r="AF215" s="1231"/>
      <c r="AG215" s="1231"/>
      <c r="AH215" s="1231"/>
      <c r="AI215" s="1231"/>
      <c r="AJ215" s="1231"/>
      <c r="AK215" s="1231"/>
      <c r="AL215" s="1231"/>
      <c r="AM215" s="1231"/>
      <c r="AN215" s="1231"/>
      <c r="AO215" s="1231"/>
      <c r="AP215" s="1231"/>
      <c r="AQ215" s="1231"/>
      <c r="AR215" s="1231"/>
      <c r="AS215" s="1231"/>
      <c r="AT215" s="1231"/>
      <c r="AU215" s="1231"/>
      <c r="AV215" s="1231"/>
      <c r="AW215" s="1231"/>
      <c r="AX215" s="1231"/>
      <c r="AY215" s="1231"/>
      <c r="AZ215" s="1231"/>
      <c r="BA215" s="1231"/>
      <c r="BB215" s="1231"/>
      <c r="BC215" s="1231"/>
      <c r="BD215" s="1231"/>
      <c r="BE215" s="1231"/>
      <c r="BF215" s="1231"/>
      <c r="BG215" s="1231"/>
      <c r="BH215" s="1231"/>
      <c r="BI215" s="1231"/>
      <c r="BJ215" s="1231"/>
      <c r="BK215" s="1231"/>
      <c r="BL215" s="1231"/>
      <c r="BM215" s="1231"/>
      <c r="BN215" s="1231"/>
      <c r="BO215" s="1231"/>
      <c r="BP215" s="1260"/>
      <c r="BQ215" s="1260"/>
      <c r="BR215" s="1260"/>
      <c r="BS215" s="1260"/>
      <c r="BT215" s="1260"/>
      <c r="BU215" s="1260"/>
      <c r="BV215" s="1260"/>
      <c r="BW215" s="1260"/>
      <c r="BX215" s="1231"/>
      <c r="BY215" s="1302"/>
      <c r="BZ215" s="1322" t="s">
        <v>56</v>
      </c>
      <c r="CA215" s="1323">
        <v>9</v>
      </c>
      <c r="CB215" s="1310" t="s">
        <v>47</v>
      </c>
      <c r="CC215" s="1311">
        <v>1</v>
      </c>
      <c r="CD215" s="1311">
        <v>2</v>
      </c>
      <c r="CE215" s="1311">
        <v>3</v>
      </c>
      <c r="CF215" s="1311">
        <v>4</v>
      </c>
      <c r="CG215" s="1311">
        <v>5</v>
      </c>
      <c r="CH215" s="1311">
        <v>6</v>
      </c>
      <c r="CI215" s="1311">
        <v>7</v>
      </c>
      <c r="CJ215" s="1311">
        <v>8</v>
      </c>
      <c r="CK215" s="1311">
        <v>9</v>
      </c>
      <c r="CL215" s="1311">
        <v>10</v>
      </c>
      <c r="CM215" s="1311">
        <v>11</v>
      </c>
      <c r="CN215" s="1311">
        <v>12</v>
      </c>
      <c r="CO215" s="1311">
        <v>13</v>
      </c>
      <c r="CP215" s="1311">
        <v>14</v>
      </c>
      <c r="CQ215" s="1311">
        <v>15</v>
      </c>
      <c r="CR215" s="1311">
        <v>16</v>
      </c>
      <c r="CS215" s="1311">
        <v>17</v>
      </c>
      <c r="CT215" s="1311">
        <v>18</v>
      </c>
      <c r="CU215" s="1311">
        <v>19</v>
      </c>
      <c r="CV215" s="1311">
        <v>20</v>
      </c>
      <c r="CW215" s="1311">
        <v>21</v>
      </c>
      <c r="CX215" s="1311">
        <v>22</v>
      </c>
      <c r="CY215" s="1311">
        <v>23</v>
      </c>
      <c r="CZ215" s="1311">
        <v>24</v>
      </c>
      <c r="DA215" s="1311">
        <v>25</v>
      </c>
      <c r="DB215" s="1311">
        <v>26</v>
      </c>
      <c r="DC215" s="1311">
        <v>27</v>
      </c>
      <c r="DD215" s="1311">
        <v>28</v>
      </c>
      <c r="DE215" s="1311">
        <v>29</v>
      </c>
      <c r="DF215" s="1311">
        <v>30</v>
      </c>
      <c r="DG215" s="1311">
        <v>31</v>
      </c>
      <c r="DH215" s="1311">
        <v>32</v>
      </c>
      <c r="DI215" s="1311">
        <v>33</v>
      </c>
      <c r="DJ215" s="1311">
        <v>34</v>
      </c>
      <c r="DK215" s="1312">
        <v>35</v>
      </c>
      <c r="DL215" s="1312">
        <v>36</v>
      </c>
      <c r="DM215" s="1312">
        <v>37</v>
      </c>
      <c r="DN215" s="1312">
        <v>38</v>
      </c>
      <c r="DO215" s="1312">
        <v>39</v>
      </c>
      <c r="DP215" s="1312">
        <v>40</v>
      </c>
      <c r="DQ215" s="1305"/>
    </row>
    <row r="216" spans="16:121" ht="22.5" customHeight="1" x14ac:dyDescent="0.3">
      <c r="P216" s="1241"/>
      <c r="Q216" s="1231"/>
      <c r="R216" s="1231"/>
      <c r="S216" s="1231"/>
      <c r="T216" s="1231"/>
      <c r="U216" s="1231"/>
      <c r="V216" s="1231"/>
      <c r="W216" s="1231"/>
      <c r="X216" s="1231"/>
      <c r="Y216" s="1231"/>
      <c r="Z216" s="1231"/>
      <c r="AA216" s="1231"/>
      <c r="AB216" s="1231"/>
      <c r="AC216" s="1231"/>
      <c r="AD216" s="1231"/>
      <c r="AE216" s="1231"/>
      <c r="AF216" s="1231"/>
      <c r="AG216" s="1231"/>
      <c r="AH216" s="1231"/>
      <c r="AI216" s="1231"/>
      <c r="AJ216" s="1231"/>
      <c r="AK216" s="1231"/>
      <c r="AL216" s="1231"/>
      <c r="AM216" s="1231"/>
      <c r="AN216" s="1231"/>
      <c r="AO216" s="1231"/>
      <c r="AP216" s="1231"/>
      <c r="AQ216" s="1231"/>
      <c r="AR216" s="1231"/>
      <c r="AS216" s="1231"/>
      <c r="AT216" s="1231"/>
      <c r="AU216" s="1231"/>
      <c r="AV216" s="1231"/>
      <c r="AW216" s="1231"/>
      <c r="AX216" s="1231"/>
      <c r="AY216" s="1231"/>
      <c r="AZ216" s="1231"/>
      <c r="BA216" s="1231"/>
      <c r="BB216" s="1231"/>
      <c r="BC216" s="1231"/>
      <c r="BD216" s="1231"/>
      <c r="BE216" s="1231"/>
      <c r="BF216" s="1231"/>
      <c r="BG216" s="1231"/>
      <c r="BH216" s="1231"/>
      <c r="BI216" s="1231"/>
      <c r="BJ216" s="1231"/>
      <c r="BK216" s="1231"/>
      <c r="BL216" s="1231"/>
      <c r="BM216" s="1231"/>
      <c r="BN216" s="1231"/>
      <c r="BO216" s="1231"/>
      <c r="BP216" s="1260"/>
      <c r="BQ216" s="1260"/>
      <c r="BR216" s="1260"/>
      <c r="BS216" s="1260"/>
      <c r="BT216" s="1260"/>
      <c r="BU216" s="1260"/>
      <c r="BV216" s="1260"/>
      <c r="BW216" s="1260"/>
      <c r="BX216" s="1231"/>
      <c r="BY216" s="1302"/>
      <c r="BZ216" s="1313"/>
      <c r="CA216" s="1314"/>
      <c r="CB216" s="1315"/>
      <c r="CC216" s="1316"/>
      <c r="CD216" s="1316"/>
      <c r="CE216" s="1316"/>
      <c r="CF216" s="1316"/>
      <c r="CG216" s="1316"/>
      <c r="CH216" s="1316"/>
      <c r="CI216" s="1316"/>
      <c r="CJ216" s="1316"/>
      <c r="CK216" s="1316"/>
      <c r="CL216" s="1316"/>
      <c r="CM216" s="1316"/>
      <c r="CN216" s="1316"/>
      <c r="CO216" s="1316"/>
      <c r="CP216" s="1316"/>
      <c r="CQ216" s="1316"/>
      <c r="CR216" s="1316"/>
      <c r="CS216" s="1316"/>
      <c r="CT216" s="1316"/>
      <c r="CU216" s="1316"/>
      <c r="CV216" s="1316"/>
      <c r="CW216" s="1316"/>
      <c r="CX216" s="1316"/>
      <c r="CY216" s="1316"/>
      <c r="CZ216" s="1316"/>
      <c r="DA216" s="1316"/>
      <c r="DB216" s="1316"/>
      <c r="DC216" s="1316"/>
      <c r="DD216" s="1316"/>
      <c r="DE216" s="1316"/>
      <c r="DF216" s="1316"/>
      <c r="DG216" s="1316"/>
      <c r="DH216" s="1316"/>
      <c r="DI216" s="1316"/>
      <c r="DJ216" s="1316"/>
      <c r="DK216" s="1317"/>
      <c r="DL216" s="1317"/>
      <c r="DM216" s="1317"/>
      <c r="DN216" s="1317"/>
      <c r="DO216" s="1317"/>
      <c r="DP216" s="1317"/>
      <c r="DQ216" s="1305"/>
    </row>
    <row r="217" spans="16:121" ht="22.5" customHeight="1" x14ac:dyDescent="0.3">
      <c r="P217" s="1241"/>
      <c r="Q217" s="1231"/>
      <c r="R217" s="1231"/>
      <c r="S217" s="1231"/>
      <c r="T217" s="1231"/>
      <c r="U217" s="1231"/>
      <c r="V217" s="1231"/>
      <c r="W217" s="1231"/>
      <c r="X217" s="1231"/>
      <c r="Y217" s="1231"/>
      <c r="Z217" s="1231"/>
      <c r="AA217" s="1231"/>
      <c r="AB217" s="1231"/>
      <c r="AC217" s="1231"/>
      <c r="AD217" s="1231"/>
      <c r="AE217" s="1231"/>
      <c r="AF217" s="1231"/>
      <c r="AG217" s="1231"/>
      <c r="AH217" s="1231"/>
      <c r="AI217" s="1231"/>
      <c r="AJ217" s="1231"/>
      <c r="AK217" s="1231"/>
      <c r="AL217" s="1231"/>
      <c r="AM217" s="1231"/>
      <c r="AN217" s="1231"/>
      <c r="AO217" s="1231"/>
      <c r="AP217" s="1231"/>
      <c r="AQ217" s="1231"/>
      <c r="AR217" s="1231"/>
      <c r="AS217" s="1231"/>
      <c r="AT217" s="1231"/>
      <c r="AU217" s="1231"/>
      <c r="AV217" s="1231"/>
      <c r="AW217" s="1231"/>
      <c r="AX217" s="1231"/>
      <c r="AY217" s="1231"/>
      <c r="AZ217" s="1231"/>
      <c r="BA217" s="1231"/>
      <c r="BB217" s="1231"/>
      <c r="BC217" s="1231"/>
      <c r="BD217" s="1231"/>
      <c r="BE217" s="1231"/>
      <c r="BF217" s="1231"/>
      <c r="BG217" s="1231"/>
      <c r="BH217" s="1231"/>
      <c r="BI217" s="1231"/>
      <c r="BJ217" s="1231"/>
      <c r="BK217" s="1231"/>
      <c r="BL217" s="1231"/>
      <c r="BM217" s="1231"/>
      <c r="BN217" s="1231"/>
      <c r="BO217" s="1231"/>
      <c r="BP217" s="1260"/>
      <c r="BQ217" s="1260"/>
      <c r="BR217" s="1260"/>
      <c r="BS217" s="1260"/>
      <c r="BT217" s="1260"/>
      <c r="BU217" s="1260"/>
      <c r="BV217" s="1260"/>
      <c r="BW217" s="1260"/>
      <c r="BX217" s="1231"/>
      <c r="BY217" s="1302"/>
      <c r="BZ217" s="1324" t="s">
        <v>56</v>
      </c>
      <c r="CA217" s="1325">
        <v>16</v>
      </c>
      <c r="CB217" s="1318" t="s">
        <v>47</v>
      </c>
      <c r="CC217" s="1311">
        <v>1</v>
      </c>
      <c r="CD217" s="1311">
        <v>2</v>
      </c>
      <c r="CE217" s="1311">
        <v>3</v>
      </c>
      <c r="CF217" s="1311">
        <v>4</v>
      </c>
      <c r="CG217" s="1311">
        <v>5</v>
      </c>
      <c r="CH217" s="1311">
        <v>6</v>
      </c>
      <c r="CI217" s="1311">
        <v>7</v>
      </c>
      <c r="CJ217" s="1311">
        <v>8</v>
      </c>
      <c r="CK217" s="1311">
        <v>9</v>
      </c>
      <c r="CL217" s="1311">
        <v>10</v>
      </c>
      <c r="CM217" s="1311">
        <v>11</v>
      </c>
      <c r="CN217" s="1311">
        <v>12</v>
      </c>
      <c r="CO217" s="1311">
        <v>13</v>
      </c>
      <c r="CP217" s="1311">
        <v>14</v>
      </c>
      <c r="CQ217" s="1311">
        <v>15</v>
      </c>
      <c r="CR217" s="1311">
        <v>16</v>
      </c>
      <c r="CS217" s="1311">
        <v>17</v>
      </c>
      <c r="CT217" s="1311">
        <v>18</v>
      </c>
      <c r="CU217" s="1311">
        <v>19</v>
      </c>
      <c r="CV217" s="1311">
        <v>20</v>
      </c>
      <c r="CW217" s="1311">
        <v>21</v>
      </c>
      <c r="CX217" s="1311">
        <v>22</v>
      </c>
      <c r="CY217" s="1311">
        <v>23</v>
      </c>
      <c r="CZ217" s="1311">
        <v>24</v>
      </c>
      <c r="DA217" s="1311">
        <v>25</v>
      </c>
      <c r="DB217" s="1311">
        <v>26</v>
      </c>
      <c r="DC217" s="1311">
        <v>27</v>
      </c>
      <c r="DD217" s="1311">
        <v>28</v>
      </c>
      <c r="DE217" s="1311">
        <v>29</v>
      </c>
      <c r="DF217" s="1311">
        <v>30</v>
      </c>
      <c r="DG217" s="1311">
        <v>31</v>
      </c>
      <c r="DH217" s="1311">
        <v>32</v>
      </c>
      <c r="DI217" s="1311">
        <v>33</v>
      </c>
      <c r="DJ217" s="1311">
        <v>34</v>
      </c>
      <c r="DK217" s="1312">
        <v>35</v>
      </c>
      <c r="DL217" s="1312">
        <v>36</v>
      </c>
      <c r="DM217" s="1312">
        <v>37</v>
      </c>
      <c r="DN217" s="1312">
        <v>38</v>
      </c>
      <c r="DO217" s="1312">
        <v>39</v>
      </c>
      <c r="DP217" s="1312">
        <v>40</v>
      </c>
      <c r="DQ217" s="1305"/>
    </row>
    <row r="218" spans="16:121" ht="22.5" customHeight="1" thickBot="1" x14ac:dyDescent="0.35">
      <c r="P218" s="1241"/>
      <c r="Q218" s="1231"/>
      <c r="R218" s="1231"/>
      <c r="S218" s="1231"/>
      <c r="T218" s="1231"/>
      <c r="U218" s="1231"/>
      <c r="V218" s="1231"/>
      <c r="W218" s="1231"/>
      <c r="X218" s="1231"/>
      <c r="Y218" s="1231"/>
      <c r="Z218" s="1231"/>
      <c r="AA218" s="1231"/>
      <c r="AB218" s="1231"/>
      <c r="AC218" s="1231"/>
      <c r="AD218" s="1231"/>
      <c r="AE218" s="1231"/>
      <c r="AF218" s="1231"/>
      <c r="AG218" s="1231"/>
      <c r="AH218" s="1231"/>
      <c r="AI218" s="1231"/>
      <c r="AJ218" s="1231"/>
      <c r="AK218" s="1231"/>
      <c r="AL218" s="1231"/>
      <c r="AM218" s="1231"/>
      <c r="AN218" s="1231"/>
      <c r="AO218" s="1231"/>
      <c r="AP218" s="1231"/>
      <c r="AQ218" s="1231"/>
      <c r="AR218" s="1231"/>
      <c r="AS218" s="1231"/>
      <c r="AT218" s="1231"/>
      <c r="AU218" s="1231"/>
      <c r="AV218" s="1231"/>
      <c r="AW218" s="1231"/>
      <c r="AX218" s="1231"/>
      <c r="AY218" s="1231"/>
      <c r="AZ218" s="1231"/>
      <c r="BA218" s="1231"/>
      <c r="BB218" s="1231"/>
      <c r="BC218" s="1231"/>
      <c r="BD218" s="1231"/>
      <c r="BE218" s="1231"/>
      <c r="BF218" s="1231"/>
      <c r="BG218" s="1231"/>
      <c r="BH218" s="1231"/>
      <c r="BI218" s="1231"/>
      <c r="BJ218" s="1231"/>
      <c r="BK218" s="1231"/>
      <c r="BL218" s="1231"/>
      <c r="BM218" s="1231"/>
      <c r="BN218" s="1231"/>
      <c r="BO218" s="1231"/>
      <c r="BP218" s="1260"/>
      <c r="BQ218" s="1260"/>
      <c r="BR218" s="1260"/>
      <c r="BS218" s="1260"/>
      <c r="BT218" s="1260"/>
      <c r="BU218" s="1260"/>
      <c r="BV218" s="1260"/>
      <c r="BW218" s="1260"/>
      <c r="BX218" s="1231"/>
      <c r="BY218" s="1319"/>
      <c r="BZ218" s="1320"/>
      <c r="CA218" s="1320"/>
      <c r="CB218" s="1320"/>
      <c r="CC218" s="1320"/>
      <c r="CD218" s="1320"/>
      <c r="CE218" s="1320"/>
      <c r="CF218" s="1320"/>
      <c r="CG218" s="1320"/>
      <c r="CH218" s="1320"/>
      <c r="CI218" s="1320"/>
      <c r="CJ218" s="1320"/>
      <c r="CK218" s="1320"/>
      <c r="CL218" s="1320"/>
      <c r="CM218" s="1320"/>
      <c r="CN218" s="1320"/>
      <c r="CO218" s="1320"/>
      <c r="CP218" s="1320"/>
      <c r="CQ218" s="1320"/>
      <c r="CR218" s="1320"/>
      <c r="CS218" s="1320"/>
      <c r="CT218" s="1320"/>
      <c r="CU218" s="1320"/>
      <c r="CV218" s="1320"/>
      <c r="CW218" s="1320"/>
      <c r="CX218" s="1320"/>
      <c r="CY218" s="1320"/>
      <c r="CZ218" s="1320"/>
      <c r="DA218" s="1320"/>
      <c r="DB218" s="1320"/>
      <c r="DC218" s="1320"/>
      <c r="DD218" s="1320"/>
      <c r="DE218" s="1320"/>
      <c r="DF218" s="1320"/>
      <c r="DG218" s="1320"/>
      <c r="DH218" s="1320"/>
      <c r="DI218" s="1320"/>
      <c r="DJ218" s="1320"/>
      <c r="DK218" s="1320"/>
      <c r="DL218" s="1320"/>
      <c r="DM218" s="1320"/>
      <c r="DN218" s="1320"/>
      <c r="DO218" s="1320"/>
      <c r="DP218" s="1320"/>
      <c r="DQ218" s="1321"/>
    </row>
    <row r="219" spans="16:121" ht="22.5" customHeight="1" thickTop="1" x14ac:dyDescent="0.3">
      <c r="P219" s="1241"/>
      <c r="Q219" s="1231"/>
      <c r="R219" s="1231"/>
      <c r="S219" s="1231"/>
      <c r="T219" s="1231"/>
      <c r="U219" s="1231"/>
      <c r="V219" s="1231"/>
      <c r="W219" s="1231"/>
      <c r="X219" s="1231"/>
      <c r="Y219" s="1231"/>
      <c r="Z219" s="1231"/>
      <c r="AA219" s="1231"/>
      <c r="AB219" s="1231"/>
      <c r="AC219" s="1231"/>
      <c r="AD219" s="1231"/>
      <c r="AE219" s="1231"/>
      <c r="AF219" s="1231"/>
      <c r="AG219" s="1231"/>
      <c r="AH219" s="1231"/>
      <c r="AI219" s="1231"/>
      <c r="AJ219" s="1231"/>
      <c r="AK219" s="1231"/>
      <c r="AL219" s="1231"/>
      <c r="AM219" s="1231"/>
      <c r="AN219" s="1231"/>
      <c r="AO219" s="1231"/>
      <c r="AP219" s="1231"/>
      <c r="AQ219" s="1231"/>
      <c r="AR219" s="1231"/>
      <c r="AS219" s="1231"/>
      <c r="AT219" s="1231"/>
      <c r="AU219" s="1231"/>
      <c r="AV219" s="1231"/>
      <c r="AW219" s="1231"/>
      <c r="AX219" s="1231"/>
      <c r="AY219" s="1231"/>
      <c r="AZ219" s="1231"/>
      <c r="BA219" s="1231"/>
      <c r="BB219" s="1231"/>
      <c r="BC219" s="1231"/>
      <c r="BD219" s="1231"/>
      <c r="BE219" s="1231"/>
      <c r="BF219" s="1231"/>
      <c r="BG219" s="1231"/>
      <c r="BH219" s="1231"/>
      <c r="BI219" s="1231"/>
      <c r="BJ219" s="1231"/>
      <c r="BK219" s="1231"/>
      <c r="BL219" s="1231"/>
      <c r="BM219" s="1231"/>
      <c r="BN219" s="1231"/>
      <c r="BO219" s="1231"/>
      <c r="BP219" s="1260"/>
      <c r="BQ219" s="1260"/>
      <c r="BR219" s="1260"/>
      <c r="BS219" s="1260"/>
      <c r="BT219" s="1260"/>
      <c r="BU219" s="1260"/>
      <c r="BV219" s="1260"/>
      <c r="BW219" s="1260"/>
      <c r="BX219" s="1231"/>
      <c r="BY219" s="784">
        <v>0.37152777777777773</v>
      </c>
      <c r="BZ219" s="785"/>
      <c r="CA219" s="785"/>
      <c r="CB219" s="1299"/>
      <c r="CC219" s="1299"/>
      <c r="CD219" s="1299"/>
      <c r="CE219" s="1369" t="s">
        <v>46</v>
      </c>
      <c r="CF219" s="1369"/>
      <c r="CG219" s="1369"/>
      <c r="CH219" s="1369"/>
      <c r="CI219" s="1369"/>
      <c r="CJ219" s="1300" t="s">
        <v>67</v>
      </c>
      <c r="CK219" s="1299"/>
      <c r="CL219" s="1299"/>
      <c r="CM219" s="1299"/>
      <c r="CN219" s="1299"/>
      <c r="CO219" s="1299"/>
      <c r="CP219" s="1299"/>
      <c r="CQ219" s="1299"/>
      <c r="CR219" s="1299"/>
      <c r="CS219" s="1299"/>
      <c r="CT219" s="1299"/>
      <c r="CU219" s="1299"/>
      <c r="CV219" s="1299"/>
      <c r="CW219" s="1299"/>
      <c r="CX219" s="1299"/>
      <c r="CY219" s="1299"/>
      <c r="CZ219" s="1299"/>
      <c r="DA219" s="1299"/>
      <c r="DB219" s="1299"/>
      <c r="DC219" s="1299"/>
      <c r="DD219" s="1299"/>
      <c r="DE219" s="1299"/>
      <c r="DF219" s="1299"/>
      <c r="DG219" s="1299"/>
      <c r="DH219" s="1299"/>
      <c r="DI219" s="1299"/>
      <c r="DJ219" s="1299"/>
      <c r="DK219" s="1299"/>
      <c r="DL219" s="1299"/>
      <c r="DM219" s="1299"/>
      <c r="DN219" s="1299"/>
      <c r="DO219" s="1299"/>
      <c r="DP219" s="1299"/>
      <c r="DQ219" s="1301"/>
    </row>
    <row r="220" spans="16:121" ht="22.5" customHeight="1" x14ac:dyDescent="0.3">
      <c r="P220" s="1241"/>
      <c r="Q220" s="1231"/>
      <c r="R220" s="1231"/>
      <c r="S220" s="1231"/>
      <c r="T220" s="1231"/>
      <c r="U220" s="1231"/>
      <c r="V220" s="1231"/>
      <c r="W220" s="1231"/>
      <c r="X220" s="1231"/>
      <c r="Y220" s="1231"/>
      <c r="Z220" s="1231"/>
      <c r="AA220" s="1231"/>
      <c r="AB220" s="1231"/>
      <c r="AC220" s="1231"/>
      <c r="AD220" s="1231"/>
      <c r="AE220" s="1231"/>
      <c r="AF220" s="1231"/>
      <c r="AG220" s="1231"/>
      <c r="AH220" s="1231"/>
      <c r="AI220" s="1231"/>
      <c r="AJ220" s="1231"/>
      <c r="AK220" s="1231"/>
      <c r="AL220" s="1231"/>
      <c r="AM220" s="1231"/>
      <c r="AN220" s="1231"/>
      <c r="AO220" s="1231"/>
      <c r="AP220" s="1231"/>
      <c r="AQ220" s="1231"/>
      <c r="AR220" s="1231"/>
      <c r="AS220" s="1231"/>
      <c r="AT220" s="1231"/>
      <c r="AU220" s="1231"/>
      <c r="AV220" s="1231"/>
      <c r="AW220" s="1231"/>
      <c r="AX220" s="1231"/>
      <c r="AY220" s="1231"/>
      <c r="AZ220" s="1231"/>
      <c r="BA220" s="1231"/>
      <c r="BB220" s="1231"/>
      <c r="BC220" s="1231"/>
      <c r="BD220" s="1231"/>
      <c r="BE220" s="1231"/>
      <c r="BF220" s="1231"/>
      <c r="BG220" s="1231"/>
      <c r="BH220" s="1231"/>
      <c r="BI220" s="1231"/>
      <c r="BJ220" s="1231"/>
      <c r="BK220" s="1231"/>
      <c r="BL220" s="1231"/>
      <c r="BM220" s="1231"/>
      <c r="BN220" s="1231"/>
      <c r="BO220" s="1231"/>
      <c r="BP220" s="1260" t="s">
        <v>51</v>
      </c>
      <c r="BQ220" s="1260">
        <v>0.37152777777777773</v>
      </c>
      <c r="BR220" s="1260">
        <v>7</v>
      </c>
      <c r="BS220" s="1260" t="s">
        <v>45</v>
      </c>
      <c r="BT220" s="1260" t="s">
        <v>46</v>
      </c>
      <c r="BU220" s="1260">
        <v>4</v>
      </c>
      <c r="BV220" s="1260" t="s">
        <v>47</v>
      </c>
      <c r="BW220" s="1260">
        <v>21</v>
      </c>
      <c r="BX220" s="1231"/>
      <c r="BY220" s="1302"/>
      <c r="BZ220" s="1366" t="s">
        <v>51</v>
      </c>
      <c r="CA220" s="1366"/>
      <c r="CB220" s="1366"/>
      <c r="CC220" s="1366"/>
      <c r="CD220" s="1303"/>
      <c r="CE220" s="1303"/>
      <c r="CF220" s="1303"/>
      <c r="CG220" s="1303"/>
      <c r="CH220" s="1303"/>
      <c r="CI220" s="1303"/>
      <c r="CJ220" s="1303"/>
      <c r="CK220" s="1303"/>
      <c r="CL220" s="1303"/>
      <c r="CM220" s="1303"/>
      <c r="CN220" s="1303"/>
      <c r="CO220" s="1303"/>
      <c r="CP220" s="1303"/>
      <c r="CQ220" s="1303"/>
      <c r="CR220" s="1303"/>
      <c r="CS220" s="1370">
        <v>7</v>
      </c>
      <c r="CT220" s="1370"/>
      <c r="CU220" s="1365" t="s">
        <v>48</v>
      </c>
      <c r="CV220" s="1365"/>
      <c r="CW220" s="1365"/>
      <c r="CX220" s="1303"/>
      <c r="CY220" s="1303"/>
      <c r="CZ220" s="1303"/>
      <c r="DA220" s="1303"/>
      <c r="DB220" s="1303"/>
      <c r="DC220" s="1303"/>
      <c r="DD220" s="1303"/>
      <c r="DE220" s="1303"/>
      <c r="DF220" s="1303"/>
      <c r="DG220" s="1303"/>
      <c r="DH220" s="1303"/>
      <c r="DI220" s="1303"/>
      <c r="DJ220" s="1303"/>
      <c r="DK220" s="1304"/>
      <c r="DL220" s="1372" t="s">
        <v>49</v>
      </c>
      <c r="DM220" s="1372"/>
      <c r="DN220" s="1372"/>
      <c r="DO220" s="1373">
        <v>3</v>
      </c>
      <c r="DP220" s="1373"/>
      <c r="DQ220" s="1305"/>
    </row>
    <row r="221" spans="16:121" ht="22.5" customHeight="1" x14ac:dyDescent="0.3">
      <c r="P221" s="1241"/>
      <c r="Q221" s="1231"/>
      <c r="R221" s="1231"/>
      <c r="S221" s="1231"/>
      <c r="T221" s="1231"/>
      <c r="U221" s="1231"/>
      <c r="V221" s="1231"/>
      <c r="W221" s="1231"/>
      <c r="X221" s="1231"/>
      <c r="Y221" s="1231"/>
      <c r="Z221" s="1231"/>
      <c r="AA221" s="1231"/>
      <c r="AB221" s="1231"/>
      <c r="AC221" s="1231"/>
      <c r="AD221" s="1231"/>
      <c r="AE221" s="1231"/>
      <c r="AF221" s="1231"/>
      <c r="AG221" s="1231"/>
      <c r="AH221" s="1231"/>
      <c r="AI221" s="1231"/>
      <c r="AJ221" s="1231"/>
      <c r="AK221" s="1231"/>
      <c r="AL221" s="1231"/>
      <c r="AM221" s="1231"/>
      <c r="AN221" s="1231"/>
      <c r="AO221" s="1231"/>
      <c r="AP221" s="1231"/>
      <c r="AQ221" s="1231"/>
      <c r="AR221" s="1231"/>
      <c r="AS221" s="1231"/>
      <c r="AT221" s="1231"/>
      <c r="AU221" s="1231"/>
      <c r="AV221" s="1231"/>
      <c r="AW221" s="1231"/>
      <c r="AX221" s="1231"/>
      <c r="AY221" s="1231"/>
      <c r="AZ221" s="1231"/>
      <c r="BA221" s="1231"/>
      <c r="BB221" s="1231"/>
      <c r="BC221" s="1231"/>
      <c r="BD221" s="1231"/>
      <c r="BE221" s="1231"/>
      <c r="BF221" s="1231"/>
      <c r="BG221" s="1231"/>
      <c r="BH221" s="1231"/>
      <c r="BI221" s="1231"/>
      <c r="BJ221" s="1231"/>
      <c r="BK221" s="1231"/>
      <c r="BL221" s="1231"/>
      <c r="BM221" s="1231"/>
      <c r="BN221" s="1231"/>
      <c r="BO221" s="1231"/>
      <c r="BP221" s="1260">
        <v>0</v>
      </c>
      <c r="BQ221" s="1260">
        <v>0</v>
      </c>
      <c r="BR221" s="1260" t="s">
        <v>50</v>
      </c>
      <c r="BS221" s="1260">
        <v>3</v>
      </c>
      <c r="BT221" s="1260" t="s">
        <v>67</v>
      </c>
      <c r="BU221" s="1260" t="s">
        <v>135</v>
      </c>
      <c r="BV221" s="1260">
        <v>0</v>
      </c>
      <c r="BW221" s="1260" t="s">
        <v>155</v>
      </c>
      <c r="BX221" s="1231"/>
      <c r="BY221" s="1302"/>
      <c r="BZ221" s="1366"/>
      <c r="CA221" s="1366"/>
      <c r="CB221" s="1366"/>
      <c r="CC221" s="1366"/>
      <c r="CD221" s="1303"/>
      <c r="CE221" s="1303"/>
      <c r="CF221" s="1303"/>
      <c r="CG221" s="1303"/>
      <c r="CH221" s="1303"/>
      <c r="CI221" s="1303"/>
      <c r="CJ221" s="1303"/>
      <c r="CK221" s="1303"/>
      <c r="CL221" s="1303"/>
      <c r="CM221" s="1303"/>
      <c r="CN221" s="1303"/>
      <c r="CO221" s="1303"/>
      <c r="CP221" s="1303"/>
      <c r="CQ221" s="1303"/>
      <c r="CR221" s="1303"/>
      <c r="CS221" s="1370"/>
      <c r="CT221" s="1370"/>
      <c r="CU221" s="1365"/>
      <c r="CV221" s="1365"/>
      <c r="CW221" s="1365"/>
      <c r="CX221" s="1303"/>
      <c r="CY221" s="1303"/>
      <c r="CZ221" s="1303"/>
      <c r="DA221" s="1303"/>
      <c r="DB221" s="1303"/>
      <c r="DC221" s="1303"/>
      <c r="DD221" s="1303"/>
      <c r="DE221" s="1303"/>
      <c r="DF221" s="1303"/>
      <c r="DG221" s="1303"/>
      <c r="DH221" s="1303"/>
      <c r="DI221" s="1303"/>
      <c r="DJ221" s="1303"/>
      <c r="DK221" s="1304"/>
      <c r="DL221" s="1372"/>
      <c r="DM221" s="1372"/>
      <c r="DN221" s="1372"/>
      <c r="DO221" s="1373"/>
      <c r="DP221" s="1373"/>
      <c r="DQ221" s="1305"/>
    </row>
    <row r="222" spans="16:121" ht="22.5" customHeight="1" x14ac:dyDescent="0.3">
      <c r="P222" s="1241"/>
      <c r="Q222" s="1231"/>
      <c r="R222" s="1231"/>
      <c r="S222" s="1231"/>
      <c r="T222" s="1231"/>
      <c r="U222" s="1231"/>
      <c r="V222" s="1231"/>
      <c r="W222" s="1231"/>
      <c r="X222" s="1231"/>
      <c r="Y222" s="1231"/>
      <c r="Z222" s="1231"/>
      <c r="AA222" s="1231"/>
      <c r="AB222" s="1231"/>
      <c r="AC222" s="1231"/>
      <c r="AD222" s="1231"/>
      <c r="AE222" s="1231"/>
      <c r="AF222" s="1231"/>
      <c r="AG222" s="1231"/>
      <c r="AH222" s="1231"/>
      <c r="AI222" s="1231"/>
      <c r="AJ222" s="1231"/>
      <c r="AK222" s="1231"/>
      <c r="AL222" s="1231"/>
      <c r="AM222" s="1231"/>
      <c r="AN222" s="1231"/>
      <c r="AO222" s="1231"/>
      <c r="AP222" s="1231"/>
      <c r="AQ222" s="1231"/>
      <c r="AR222" s="1231"/>
      <c r="AS222" s="1231"/>
      <c r="AT222" s="1231"/>
      <c r="AU222" s="1231"/>
      <c r="AV222" s="1231"/>
      <c r="AW222" s="1231"/>
      <c r="AX222" s="1231"/>
      <c r="AY222" s="1231"/>
      <c r="AZ222" s="1231"/>
      <c r="BA222" s="1231"/>
      <c r="BB222" s="1231"/>
      <c r="BC222" s="1231"/>
      <c r="BD222" s="1231"/>
      <c r="BE222" s="1231"/>
      <c r="BF222" s="1231"/>
      <c r="BG222" s="1231"/>
      <c r="BH222" s="1231"/>
      <c r="BI222" s="1231"/>
      <c r="BJ222" s="1231"/>
      <c r="BK222" s="1231"/>
      <c r="BL222" s="1231"/>
      <c r="BM222" s="1231"/>
      <c r="BN222" s="1231"/>
      <c r="BO222" s="1231"/>
      <c r="BP222" s="1260"/>
      <c r="BQ222" s="1260"/>
      <c r="BR222" s="1260"/>
      <c r="BS222" s="1260"/>
      <c r="BT222" s="1260"/>
      <c r="BU222" s="1260"/>
      <c r="BV222" s="1260"/>
      <c r="BW222" s="1260"/>
      <c r="BX222" s="1231"/>
      <c r="BY222" s="1302"/>
      <c r="BZ222" s="1306"/>
      <c r="CA222" s="1306"/>
      <c r="CB222" s="1306"/>
      <c r="CC222" s="1306"/>
      <c r="CD222" s="1368" t="s">
        <v>52</v>
      </c>
      <c r="CE222" s="1368"/>
      <c r="CF222" s="1307">
        <v>4</v>
      </c>
      <c r="CG222" s="1308" t="s">
        <v>53</v>
      </c>
      <c r="CH222" s="1367" t="s">
        <v>135</v>
      </c>
      <c r="CI222" s="1367"/>
      <c r="CJ222" s="1367"/>
      <c r="CK222" s="1367"/>
      <c r="CL222" s="1367"/>
      <c r="CM222" s="1367"/>
      <c r="CN222" s="1367"/>
      <c r="CO222" s="1367"/>
      <c r="CP222" s="1367"/>
      <c r="CQ222" s="1367"/>
      <c r="CR222" s="1367"/>
      <c r="CS222" s="1367"/>
      <c r="CT222" s="1367"/>
      <c r="CU222" s="1306"/>
      <c r="CV222" s="1306"/>
      <c r="CW222" s="1306"/>
      <c r="CX222" s="1306"/>
      <c r="CY222" s="1306"/>
      <c r="CZ222" s="1368" t="s">
        <v>52</v>
      </c>
      <c r="DA222" s="1368"/>
      <c r="DB222" s="1307">
        <v>21</v>
      </c>
      <c r="DC222" s="1308" t="s">
        <v>53</v>
      </c>
      <c r="DD222" s="1367" t="s">
        <v>155</v>
      </c>
      <c r="DE222" s="1367"/>
      <c r="DF222" s="1367"/>
      <c r="DG222" s="1367"/>
      <c r="DH222" s="1367"/>
      <c r="DI222" s="1367"/>
      <c r="DJ222" s="1367"/>
      <c r="DK222" s="1367"/>
      <c r="DL222" s="1367"/>
      <c r="DM222" s="1367"/>
      <c r="DN222" s="1367"/>
      <c r="DO222" s="1367"/>
      <c r="DP222" s="1367"/>
      <c r="DQ222" s="1305"/>
    </row>
    <row r="223" spans="16:121" ht="22.5" customHeight="1" x14ac:dyDescent="0.3">
      <c r="P223" s="1241"/>
      <c r="Q223" s="1231"/>
      <c r="R223" s="1231"/>
      <c r="S223" s="1231"/>
      <c r="T223" s="1231"/>
      <c r="U223" s="1231"/>
      <c r="V223" s="1231"/>
      <c r="W223" s="1231"/>
      <c r="X223" s="1231"/>
      <c r="Y223" s="1231"/>
      <c r="Z223" s="1231"/>
      <c r="AA223" s="1231"/>
      <c r="AB223" s="1231"/>
      <c r="AC223" s="1231"/>
      <c r="AD223" s="1231"/>
      <c r="AE223" s="1231"/>
      <c r="AF223" s="1231"/>
      <c r="AG223" s="1231"/>
      <c r="AH223" s="1231"/>
      <c r="AI223" s="1231"/>
      <c r="AJ223" s="1231"/>
      <c r="AK223" s="1231"/>
      <c r="AL223" s="1231"/>
      <c r="AM223" s="1231"/>
      <c r="AN223" s="1231"/>
      <c r="AO223" s="1231"/>
      <c r="AP223" s="1231"/>
      <c r="AQ223" s="1231"/>
      <c r="AR223" s="1231"/>
      <c r="AS223" s="1231"/>
      <c r="AT223" s="1231"/>
      <c r="AU223" s="1231"/>
      <c r="AV223" s="1231"/>
      <c r="AW223" s="1231"/>
      <c r="AX223" s="1231"/>
      <c r="AY223" s="1231"/>
      <c r="AZ223" s="1231"/>
      <c r="BA223" s="1231"/>
      <c r="BB223" s="1231"/>
      <c r="BC223" s="1231"/>
      <c r="BD223" s="1231"/>
      <c r="BE223" s="1231"/>
      <c r="BF223" s="1231"/>
      <c r="BG223" s="1231"/>
      <c r="BH223" s="1231"/>
      <c r="BI223" s="1231"/>
      <c r="BJ223" s="1231"/>
      <c r="BK223" s="1231"/>
      <c r="BL223" s="1231"/>
      <c r="BM223" s="1231"/>
      <c r="BN223" s="1231"/>
      <c r="BO223" s="1231"/>
      <c r="BP223" s="1260"/>
      <c r="BQ223" s="1260"/>
      <c r="BR223" s="1260"/>
      <c r="BS223" s="1260"/>
      <c r="BT223" s="1260"/>
      <c r="BU223" s="1260"/>
      <c r="BV223" s="1260"/>
      <c r="BW223" s="1260"/>
      <c r="BX223" s="1231"/>
      <c r="BY223" s="1302"/>
      <c r="BZ223" s="1306"/>
      <c r="CA223" s="1306"/>
      <c r="CB223" s="1306"/>
      <c r="CC223" s="1306"/>
      <c r="CD223" s="1306"/>
      <c r="CE223" s="1306"/>
      <c r="CF223" s="1306"/>
      <c r="CG223" s="1306"/>
      <c r="CH223" s="1306"/>
      <c r="CI223" s="1306"/>
      <c r="CJ223" s="1306"/>
      <c r="CK223" s="1306"/>
      <c r="CL223" s="1306"/>
      <c r="CM223" s="1306"/>
      <c r="CN223" s="1306"/>
      <c r="CO223" s="1306"/>
      <c r="CP223" s="1306"/>
      <c r="CQ223" s="1306"/>
      <c r="CR223" s="1306"/>
      <c r="CS223" s="1306"/>
      <c r="CT223" s="1306"/>
      <c r="CU223" s="1306"/>
      <c r="CV223" s="1306"/>
      <c r="CW223" s="1306"/>
      <c r="CX223" s="1306"/>
      <c r="CY223" s="1306"/>
      <c r="CZ223" s="1306"/>
      <c r="DA223" s="1306"/>
      <c r="DB223" s="1306"/>
      <c r="DC223" s="1306"/>
      <c r="DD223" s="1306"/>
      <c r="DE223" s="1306"/>
      <c r="DF223" s="1306"/>
      <c r="DG223" s="1306"/>
      <c r="DH223" s="1306"/>
      <c r="DI223" s="1306"/>
      <c r="DJ223" s="1306"/>
      <c r="DK223" s="1309"/>
      <c r="DL223" s="1309"/>
      <c r="DM223" s="1309"/>
      <c r="DN223" s="1309"/>
      <c r="DO223" s="1309"/>
      <c r="DP223" s="1309"/>
      <c r="DQ223" s="1305"/>
    </row>
    <row r="224" spans="16:121" ht="22.5" customHeight="1" x14ac:dyDescent="0.3">
      <c r="P224" s="1241"/>
      <c r="Q224" s="1231"/>
      <c r="R224" s="1231"/>
      <c r="S224" s="1231"/>
      <c r="T224" s="1231"/>
      <c r="U224" s="1231"/>
      <c r="V224" s="1231"/>
      <c r="W224" s="1231"/>
      <c r="X224" s="1231"/>
      <c r="Y224" s="1231"/>
      <c r="Z224" s="1231"/>
      <c r="AA224" s="1231"/>
      <c r="AB224" s="1231"/>
      <c r="AC224" s="1231"/>
      <c r="AD224" s="1231"/>
      <c r="AE224" s="1231"/>
      <c r="AF224" s="1231"/>
      <c r="AG224" s="1231"/>
      <c r="AH224" s="1231"/>
      <c r="AI224" s="1231"/>
      <c r="AJ224" s="1231"/>
      <c r="AK224" s="1231"/>
      <c r="AL224" s="1231"/>
      <c r="AM224" s="1231"/>
      <c r="AN224" s="1231"/>
      <c r="AO224" s="1231"/>
      <c r="AP224" s="1231"/>
      <c r="AQ224" s="1231"/>
      <c r="AR224" s="1231"/>
      <c r="AS224" s="1231"/>
      <c r="AT224" s="1231"/>
      <c r="AU224" s="1231"/>
      <c r="AV224" s="1231"/>
      <c r="AW224" s="1231"/>
      <c r="AX224" s="1231"/>
      <c r="AY224" s="1231"/>
      <c r="AZ224" s="1231"/>
      <c r="BA224" s="1231"/>
      <c r="BB224" s="1231"/>
      <c r="BC224" s="1231"/>
      <c r="BD224" s="1231"/>
      <c r="BE224" s="1231"/>
      <c r="BF224" s="1231"/>
      <c r="BG224" s="1231"/>
      <c r="BH224" s="1231"/>
      <c r="BI224" s="1231"/>
      <c r="BJ224" s="1231"/>
      <c r="BK224" s="1231"/>
      <c r="BL224" s="1231"/>
      <c r="BM224" s="1231"/>
      <c r="BN224" s="1231"/>
      <c r="BO224" s="1231"/>
      <c r="BP224" s="1260"/>
      <c r="BQ224" s="1260"/>
      <c r="BR224" s="1260"/>
      <c r="BS224" s="1260"/>
      <c r="BT224" s="1260"/>
      <c r="BU224" s="1260"/>
      <c r="BV224" s="1260"/>
      <c r="BW224" s="1260"/>
      <c r="BX224" s="1231"/>
      <c r="BY224" s="1302"/>
      <c r="BZ224" s="1322" t="s">
        <v>56</v>
      </c>
      <c r="CA224" s="1323">
        <v>4</v>
      </c>
      <c r="CB224" s="1310" t="s">
        <v>47</v>
      </c>
      <c r="CC224" s="1311">
        <v>1</v>
      </c>
      <c r="CD224" s="1311">
        <v>2</v>
      </c>
      <c r="CE224" s="1311">
        <v>3</v>
      </c>
      <c r="CF224" s="1311">
        <v>4</v>
      </c>
      <c r="CG224" s="1311">
        <v>5</v>
      </c>
      <c r="CH224" s="1311">
        <v>6</v>
      </c>
      <c r="CI224" s="1311">
        <v>7</v>
      </c>
      <c r="CJ224" s="1311">
        <v>8</v>
      </c>
      <c r="CK224" s="1311">
        <v>9</v>
      </c>
      <c r="CL224" s="1311">
        <v>10</v>
      </c>
      <c r="CM224" s="1311">
        <v>11</v>
      </c>
      <c r="CN224" s="1311">
        <v>12</v>
      </c>
      <c r="CO224" s="1311">
        <v>13</v>
      </c>
      <c r="CP224" s="1311">
        <v>14</v>
      </c>
      <c r="CQ224" s="1311">
        <v>15</v>
      </c>
      <c r="CR224" s="1311">
        <v>16</v>
      </c>
      <c r="CS224" s="1311">
        <v>17</v>
      </c>
      <c r="CT224" s="1311">
        <v>18</v>
      </c>
      <c r="CU224" s="1311">
        <v>19</v>
      </c>
      <c r="CV224" s="1311">
        <v>20</v>
      </c>
      <c r="CW224" s="1311">
        <v>21</v>
      </c>
      <c r="CX224" s="1311">
        <v>22</v>
      </c>
      <c r="CY224" s="1311">
        <v>23</v>
      </c>
      <c r="CZ224" s="1311">
        <v>24</v>
      </c>
      <c r="DA224" s="1311">
        <v>25</v>
      </c>
      <c r="DB224" s="1311">
        <v>26</v>
      </c>
      <c r="DC224" s="1311">
        <v>27</v>
      </c>
      <c r="DD224" s="1311">
        <v>28</v>
      </c>
      <c r="DE224" s="1311">
        <v>29</v>
      </c>
      <c r="DF224" s="1311">
        <v>30</v>
      </c>
      <c r="DG224" s="1311">
        <v>31</v>
      </c>
      <c r="DH224" s="1311">
        <v>32</v>
      </c>
      <c r="DI224" s="1311">
        <v>33</v>
      </c>
      <c r="DJ224" s="1311">
        <v>34</v>
      </c>
      <c r="DK224" s="1312">
        <v>35</v>
      </c>
      <c r="DL224" s="1312">
        <v>36</v>
      </c>
      <c r="DM224" s="1312">
        <v>37</v>
      </c>
      <c r="DN224" s="1312">
        <v>38</v>
      </c>
      <c r="DO224" s="1312">
        <v>39</v>
      </c>
      <c r="DP224" s="1312">
        <v>40</v>
      </c>
      <c r="DQ224" s="1305"/>
    </row>
    <row r="225" spans="16:121" ht="22.5" customHeight="1" x14ac:dyDescent="0.3">
      <c r="P225" s="1241"/>
      <c r="Q225" s="1231"/>
      <c r="R225" s="1231"/>
      <c r="S225" s="1231"/>
      <c r="T225" s="1231"/>
      <c r="U225" s="1231"/>
      <c r="V225" s="1231"/>
      <c r="W225" s="1231"/>
      <c r="X225" s="1231"/>
      <c r="Y225" s="1231"/>
      <c r="Z225" s="1231"/>
      <c r="AA225" s="1231"/>
      <c r="AB225" s="1231"/>
      <c r="AC225" s="1231"/>
      <c r="AD225" s="1231"/>
      <c r="AE225" s="1231"/>
      <c r="AF225" s="1231"/>
      <c r="AG225" s="1231"/>
      <c r="AH225" s="1231"/>
      <c r="AI225" s="1231"/>
      <c r="AJ225" s="1231"/>
      <c r="AK225" s="1231"/>
      <c r="AL225" s="1231"/>
      <c r="AM225" s="1231"/>
      <c r="AN225" s="1231"/>
      <c r="AO225" s="1231"/>
      <c r="AP225" s="1231"/>
      <c r="AQ225" s="1231"/>
      <c r="AR225" s="1231"/>
      <c r="AS225" s="1231"/>
      <c r="AT225" s="1231"/>
      <c r="AU225" s="1231"/>
      <c r="AV225" s="1231"/>
      <c r="AW225" s="1231"/>
      <c r="AX225" s="1231"/>
      <c r="AY225" s="1231"/>
      <c r="AZ225" s="1231"/>
      <c r="BA225" s="1231"/>
      <c r="BB225" s="1231"/>
      <c r="BC225" s="1231"/>
      <c r="BD225" s="1231"/>
      <c r="BE225" s="1231"/>
      <c r="BF225" s="1231"/>
      <c r="BG225" s="1231"/>
      <c r="BH225" s="1231"/>
      <c r="BI225" s="1231"/>
      <c r="BJ225" s="1231"/>
      <c r="BK225" s="1231"/>
      <c r="BL225" s="1231"/>
      <c r="BM225" s="1231"/>
      <c r="BN225" s="1231"/>
      <c r="BO225" s="1231"/>
      <c r="BP225" s="1260"/>
      <c r="BQ225" s="1260"/>
      <c r="BR225" s="1260"/>
      <c r="BS225" s="1260"/>
      <c r="BT225" s="1260"/>
      <c r="BU225" s="1260"/>
      <c r="BV225" s="1260"/>
      <c r="BW225" s="1260"/>
      <c r="BX225" s="1231"/>
      <c r="BY225" s="1302"/>
      <c r="BZ225" s="1313"/>
      <c r="CA225" s="1314"/>
      <c r="CB225" s="1315"/>
      <c r="CC225" s="1316"/>
      <c r="CD225" s="1316"/>
      <c r="CE225" s="1316"/>
      <c r="CF225" s="1316"/>
      <c r="CG225" s="1316"/>
      <c r="CH225" s="1316"/>
      <c r="CI225" s="1316"/>
      <c r="CJ225" s="1316"/>
      <c r="CK225" s="1316"/>
      <c r="CL225" s="1316"/>
      <c r="CM225" s="1316"/>
      <c r="CN225" s="1316"/>
      <c r="CO225" s="1316"/>
      <c r="CP225" s="1316"/>
      <c r="CQ225" s="1316"/>
      <c r="CR225" s="1316"/>
      <c r="CS225" s="1316"/>
      <c r="CT225" s="1316"/>
      <c r="CU225" s="1316"/>
      <c r="CV225" s="1316"/>
      <c r="CW225" s="1316"/>
      <c r="CX225" s="1316"/>
      <c r="CY225" s="1316"/>
      <c r="CZ225" s="1316"/>
      <c r="DA225" s="1316"/>
      <c r="DB225" s="1316"/>
      <c r="DC225" s="1316"/>
      <c r="DD225" s="1316"/>
      <c r="DE225" s="1316"/>
      <c r="DF225" s="1316"/>
      <c r="DG225" s="1316"/>
      <c r="DH225" s="1316"/>
      <c r="DI225" s="1316"/>
      <c r="DJ225" s="1316"/>
      <c r="DK225" s="1317"/>
      <c r="DL225" s="1317"/>
      <c r="DM225" s="1317"/>
      <c r="DN225" s="1317"/>
      <c r="DO225" s="1317"/>
      <c r="DP225" s="1317"/>
      <c r="DQ225" s="1305"/>
    </row>
    <row r="226" spans="16:121" ht="22.5" customHeight="1" x14ac:dyDescent="0.3">
      <c r="P226" s="1241"/>
      <c r="Q226" s="1231"/>
      <c r="R226" s="1231"/>
      <c r="S226" s="1231"/>
      <c r="T226" s="1231"/>
      <c r="U226" s="1231"/>
      <c r="V226" s="1231"/>
      <c r="W226" s="1231"/>
      <c r="X226" s="1231"/>
      <c r="Y226" s="1231"/>
      <c r="Z226" s="1231"/>
      <c r="AA226" s="1231"/>
      <c r="AB226" s="1231"/>
      <c r="AC226" s="1231"/>
      <c r="AD226" s="1231"/>
      <c r="AE226" s="1231"/>
      <c r="AF226" s="1231"/>
      <c r="AG226" s="1231"/>
      <c r="AH226" s="1231"/>
      <c r="AI226" s="1231"/>
      <c r="AJ226" s="1231"/>
      <c r="AK226" s="1231"/>
      <c r="AL226" s="1231"/>
      <c r="AM226" s="1231"/>
      <c r="AN226" s="1231"/>
      <c r="AO226" s="1231"/>
      <c r="AP226" s="1231"/>
      <c r="AQ226" s="1231"/>
      <c r="AR226" s="1231"/>
      <c r="AS226" s="1231"/>
      <c r="AT226" s="1231"/>
      <c r="AU226" s="1231"/>
      <c r="AV226" s="1231"/>
      <c r="AW226" s="1231"/>
      <c r="AX226" s="1231"/>
      <c r="AY226" s="1231"/>
      <c r="AZ226" s="1231"/>
      <c r="BA226" s="1231"/>
      <c r="BB226" s="1231"/>
      <c r="BC226" s="1231"/>
      <c r="BD226" s="1231"/>
      <c r="BE226" s="1231"/>
      <c r="BF226" s="1231"/>
      <c r="BG226" s="1231"/>
      <c r="BH226" s="1231"/>
      <c r="BI226" s="1231"/>
      <c r="BJ226" s="1231"/>
      <c r="BK226" s="1231"/>
      <c r="BL226" s="1231"/>
      <c r="BM226" s="1231"/>
      <c r="BN226" s="1231"/>
      <c r="BO226" s="1231"/>
      <c r="BP226" s="1260"/>
      <c r="BQ226" s="1260"/>
      <c r="BR226" s="1260"/>
      <c r="BS226" s="1260"/>
      <c r="BT226" s="1260"/>
      <c r="BU226" s="1260"/>
      <c r="BV226" s="1260"/>
      <c r="BW226" s="1260"/>
      <c r="BX226" s="1231"/>
      <c r="BY226" s="1302"/>
      <c r="BZ226" s="1324" t="s">
        <v>56</v>
      </c>
      <c r="CA226" s="1325">
        <v>21</v>
      </c>
      <c r="CB226" s="1318" t="s">
        <v>47</v>
      </c>
      <c r="CC226" s="1311">
        <v>1</v>
      </c>
      <c r="CD226" s="1311">
        <v>2</v>
      </c>
      <c r="CE226" s="1311">
        <v>3</v>
      </c>
      <c r="CF226" s="1311">
        <v>4</v>
      </c>
      <c r="CG226" s="1311">
        <v>5</v>
      </c>
      <c r="CH226" s="1311">
        <v>6</v>
      </c>
      <c r="CI226" s="1311">
        <v>7</v>
      </c>
      <c r="CJ226" s="1311">
        <v>8</v>
      </c>
      <c r="CK226" s="1311">
        <v>9</v>
      </c>
      <c r="CL226" s="1311">
        <v>10</v>
      </c>
      <c r="CM226" s="1311">
        <v>11</v>
      </c>
      <c r="CN226" s="1311">
        <v>12</v>
      </c>
      <c r="CO226" s="1311">
        <v>13</v>
      </c>
      <c r="CP226" s="1311">
        <v>14</v>
      </c>
      <c r="CQ226" s="1311">
        <v>15</v>
      </c>
      <c r="CR226" s="1311">
        <v>16</v>
      </c>
      <c r="CS226" s="1311">
        <v>17</v>
      </c>
      <c r="CT226" s="1311">
        <v>18</v>
      </c>
      <c r="CU226" s="1311">
        <v>19</v>
      </c>
      <c r="CV226" s="1311">
        <v>20</v>
      </c>
      <c r="CW226" s="1311">
        <v>21</v>
      </c>
      <c r="CX226" s="1311">
        <v>22</v>
      </c>
      <c r="CY226" s="1311">
        <v>23</v>
      </c>
      <c r="CZ226" s="1311">
        <v>24</v>
      </c>
      <c r="DA226" s="1311">
        <v>25</v>
      </c>
      <c r="DB226" s="1311">
        <v>26</v>
      </c>
      <c r="DC226" s="1311">
        <v>27</v>
      </c>
      <c r="DD226" s="1311">
        <v>28</v>
      </c>
      <c r="DE226" s="1311">
        <v>29</v>
      </c>
      <c r="DF226" s="1311">
        <v>30</v>
      </c>
      <c r="DG226" s="1311">
        <v>31</v>
      </c>
      <c r="DH226" s="1311">
        <v>32</v>
      </c>
      <c r="DI226" s="1311">
        <v>33</v>
      </c>
      <c r="DJ226" s="1311">
        <v>34</v>
      </c>
      <c r="DK226" s="1312">
        <v>35</v>
      </c>
      <c r="DL226" s="1312">
        <v>36</v>
      </c>
      <c r="DM226" s="1312">
        <v>37</v>
      </c>
      <c r="DN226" s="1312">
        <v>38</v>
      </c>
      <c r="DO226" s="1312">
        <v>39</v>
      </c>
      <c r="DP226" s="1312">
        <v>40</v>
      </c>
      <c r="DQ226" s="1305"/>
    </row>
    <row r="227" spans="16:121" ht="22.5" customHeight="1" thickBot="1" x14ac:dyDescent="0.35">
      <c r="P227" s="1241"/>
      <c r="Q227" s="1231"/>
      <c r="R227" s="1231"/>
      <c r="S227" s="1231"/>
      <c r="T227" s="1231"/>
      <c r="U227" s="1231"/>
      <c r="V227" s="1231"/>
      <c r="W227" s="1231"/>
      <c r="X227" s="1231"/>
      <c r="Y227" s="1231"/>
      <c r="Z227" s="1231"/>
      <c r="AA227" s="1231"/>
      <c r="AB227" s="1231"/>
      <c r="AC227" s="1231"/>
      <c r="AD227" s="1231"/>
      <c r="AE227" s="1231"/>
      <c r="AF227" s="1231"/>
      <c r="AG227" s="1231"/>
      <c r="AH227" s="1231"/>
      <c r="AI227" s="1231"/>
      <c r="AJ227" s="1231"/>
      <c r="AK227" s="1231"/>
      <c r="AL227" s="1231"/>
      <c r="AM227" s="1231"/>
      <c r="AN227" s="1231"/>
      <c r="AO227" s="1231"/>
      <c r="AP227" s="1231"/>
      <c r="AQ227" s="1231"/>
      <c r="AR227" s="1231"/>
      <c r="AS227" s="1231"/>
      <c r="AT227" s="1231"/>
      <c r="AU227" s="1231"/>
      <c r="AV227" s="1231"/>
      <c r="AW227" s="1231"/>
      <c r="AX227" s="1231"/>
      <c r="AY227" s="1231"/>
      <c r="AZ227" s="1231"/>
      <c r="BA227" s="1231"/>
      <c r="BB227" s="1231"/>
      <c r="BC227" s="1231"/>
      <c r="BD227" s="1231"/>
      <c r="BE227" s="1231"/>
      <c r="BF227" s="1231"/>
      <c r="BG227" s="1231"/>
      <c r="BH227" s="1231"/>
      <c r="BI227" s="1231"/>
      <c r="BJ227" s="1231"/>
      <c r="BK227" s="1231"/>
      <c r="BL227" s="1231"/>
      <c r="BM227" s="1231"/>
      <c r="BN227" s="1231"/>
      <c r="BO227" s="1231"/>
      <c r="BP227" s="1260"/>
      <c r="BQ227" s="1260"/>
      <c r="BR227" s="1260"/>
      <c r="BS227" s="1260"/>
      <c r="BT227" s="1260"/>
      <c r="BU227" s="1260"/>
      <c r="BV227" s="1260"/>
      <c r="BW227" s="1260"/>
      <c r="BX227" s="1231"/>
      <c r="BY227" s="1319"/>
      <c r="BZ227" s="1320"/>
      <c r="CA227" s="1320"/>
      <c r="CB227" s="1320"/>
      <c r="CC227" s="1320"/>
      <c r="CD227" s="1320"/>
      <c r="CE227" s="1320"/>
      <c r="CF227" s="1320"/>
      <c r="CG227" s="1320"/>
      <c r="CH227" s="1320"/>
      <c r="CI227" s="1320"/>
      <c r="CJ227" s="1320"/>
      <c r="CK227" s="1320"/>
      <c r="CL227" s="1320"/>
      <c r="CM227" s="1320"/>
      <c r="CN227" s="1320"/>
      <c r="CO227" s="1320"/>
      <c r="CP227" s="1320"/>
      <c r="CQ227" s="1320"/>
      <c r="CR227" s="1320"/>
      <c r="CS227" s="1320"/>
      <c r="CT227" s="1320"/>
      <c r="CU227" s="1320"/>
      <c r="CV227" s="1320"/>
      <c r="CW227" s="1320"/>
      <c r="CX227" s="1320"/>
      <c r="CY227" s="1320"/>
      <c r="CZ227" s="1320"/>
      <c r="DA227" s="1320"/>
      <c r="DB227" s="1320"/>
      <c r="DC227" s="1320"/>
      <c r="DD227" s="1320"/>
      <c r="DE227" s="1320"/>
      <c r="DF227" s="1320"/>
      <c r="DG227" s="1320"/>
      <c r="DH227" s="1320"/>
      <c r="DI227" s="1320"/>
      <c r="DJ227" s="1320"/>
      <c r="DK227" s="1320"/>
      <c r="DL227" s="1320"/>
      <c r="DM227" s="1320"/>
      <c r="DN227" s="1320"/>
      <c r="DO227" s="1320"/>
      <c r="DP227" s="1320"/>
      <c r="DQ227" s="1321"/>
    </row>
    <row r="228" spans="16:121" ht="22.5" customHeight="1" thickTop="1" x14ac:dyDescent="0.3">
      <c r="P228" s="1241"/>
      <c r="Q228" s="1231"/>
      <c r="R228" s="1231"/>
      <c r="S228" s="1231"/>
      <c r="T228" s="1231"/>
      <c r="U228" s="1231"/>
      <c r="V228" s="1231"/>
      <c r="W228" s="1231"/>
      <c r="X228" s="1231"/>
      <c r="Y228" s="1231"/>
      <c r="Z228" s="1231"/>
      <c r="AA228" s="1231"/>
      <c r="AB228" s="1231"/>
      <c r="AC228" s="1231"/>
      <c r="AD228" s="1231"/>
      <c r="AE228" s="1231"/>
      <c r="AF228" s="1231"/>
      <c r="AG228" s="1231"/>
      <c r="AH228" s="1231"/>
      <c r="AI228" s="1231"/>
      <c r="AJ228" s="1231"/>
      <c r="AK228" s="1231"/>
      <c r="AL228" s="1231"/>
      <c r="AM228" s="1231"/>
      <c r="AN228" s="1231"/>
      <c r="AO228" s="1231"/>
      <c r="AP228" s="1231"/>
      <c r="AQ228" s="1231"/>
      <c r="AR228" s="1231"/>
      <c r="AS228" s="1231"/>
      <c r="AT228" s="1231"/>
      <c r="AU228" s="1231"/>
      <c r="AV228" s="1231"/>
      <c r="AW228" s="1231"/>
      <c r="AX228" s="1231"/>
      <c r="AY228" s="1231"/>
      <c r="AZ228" s="1231"/>
      <c r="BA228" s="1231"/>
      <c r="BB228" s="1231"/>
      <c r="BC228" s="1231"/>
      <c r="BD228" s="1231"/>
      <c r="BE228" s="1231"/>
      <c r="BF228" s="1231"/>
      <c r="BG228" s="1231"/>
      <c r="BH228" s="1231"/>
      <c r="BI228" s="1231"/>
      <c r="BJ228" s="1231"/>
      <c r="BK228" s="1231"/>
      <c r="BL228" s="1231"/>
      <c r="BM228" s="1231"/>
      <c r="BN228" s="1231"/>
      <c r="BO228" s="1231"/>
      <c r="BP228" s="1260"/>
      <c r="BQ228" s="1260"/>
      <c r="BR228" s="1260"/>
      <c r="BS228" s="1260"/>
      <c r="BT228" s="1260"/>
      <c r="BU228" s="1260"/>
      <c r="BV228" s="1260"/>
      <c r="BW228" s="1260"/>
      <c r="BX228" s="1231"/>
      <c r="BY228" s="784">
        <v>0.37847222222222215</v>
      </c>
      <c r="BZ228" s="785"/>
      <c r="CA228" s="785"/>
      <c r="CB228" s="1299"/>
      <c r="CC228" s="1299"/>
      <c r="CD228" s="1299"/>
      <c r="CE228" s="1369" t="s">
        <v>46</v>
      </c>
      <c r="CF228" s="1369"/>
      <c r="CG228" s="1369"/>
      <c r="CH228" s="1369"/>
      <c r="CI228" s="1369"/>
      <c r="CJ228" s="1300" t="s">
        <v>39</v>
      </c>
      <c r="CK228" s="1299"/>
      <c r="CL228" s="1299"/>
      <c r="CM228" s="1299"/>
      <c r="CN228" s="1299"/>
      <c r="CO228" s="1299"/>
      <c r="CP228" s="1299"/>
      <c r="CQ228" s="1299"/>
      <c r="CR228" s="1299"/>
      <c r="CS228" s="1299"/>
      <c r="CT228" s="1299"/>
      <c r="CU228" s="1299"/>
      <c r="CV228" s="1299"/>
      <c r="CW228" s="1299"/>
      <c r="CX228" s="1299"/>
      <c r="CY228" s="1299"/>
      <c r="CZ228" s="1299"/>
      <c r="DA228" s="1299"/>
      <c r="DB228" s="1299"/>
      <c r="DC228" s="1299"/>
      <c r="DD228" s="1299"/>
      <c r="DE228" s="1299"/>
      <c r="DF228" s="1299"/>
      <c r="DG228" s="1299"/>
      <c r="DH228" s="1299"/>
      <c r="DI228" s="1299"/>
      <c r="DJ228" s="1299"/>
      <c r="DK228" s="1299"/>
      <c r="DL228" s="1299"/>
      <c r="DM228" s="1299"/>
      <c r="DN228" s="1299"/>
      <c r="DO228" s="1299"/>
      <c r="DP228" s="1299"/>
      <c r="DQ228" s="1301"/>
    </row>
    <row r="229" spans="16:121" ht="22.5" customHeight="1" x14ac:dyDescent="0.3">
      <c r="P229" s="1231"/>
      <c r="Q229" s="1231"/>
      <c r="R229" s="1231"/>
      <c r="S229" s="1231"/>
      <c r="T229" s="1231"/>
      <c r="U229" s="1231"/>
      <c r="V229" s="1231"/>
      <c r="W229" s="1231"/>
      <c r="X229" s="1231"/>
      <c r="Y229" s="1231"/>
      <c r="Z229" s="1231"/>
      <c r="AA229" s="1231"/>
      <c r="AB229" s="1231"/>
      <c r="AC229" s="1231"/>
      <c r="AD229" s="1231"/>
      <c r="AE229" s="1231"/>
      <c r="AF229" s="1231"/>
      <c r="AG229" s="1231"/>
      <c r="AH229" s="1231"/>
      <c r="AI229" s="1231"/>
      <c r="AJ229" s="1231"/>
      <c r="AK229" s="1231"/>
      <c r="AL229" s="1231"/>
      <c r="AM229" s="1231"/>
      <c r="AN229" s="1231"/>
      <c r="AO229" s="1231"/>
      <c r="AP229" s="1231"/>
      <c r="AQ229" s="1231"/>
      <c r="AR229" s="1231"/>
      <c r="AS229" s="1231"/>
      <c r="AT229" s="1231"/>
      <c r="AU229" s="1231"/>
      <c r="AV229" s="1231"/>
      <c r="AW229" s="1231"/>
      <c r="AX229" s="1231"/>
      <c r="AY229" s="1231"/>
      <c r="AZ229" s="1231"/>
      <c r="BA229" s="1231"/>
      <c r="BB229" s="1231"/>
      <c r="BC229" s="1231"/>
      <c r="BD229" s="1231"/>
      <c r="BE229" s="1231"/>
      <c r="BF229" s="1231"/>
      <c r="BG229" s="1231"/>
      <c r="BH229" s="1231"/>
      <c r="BI229" s="1231"/>
      <c r="BJ229" s="1231"/>
      <c r="BK229" s="1231"/>
      <c r="BL229" s="1231"/>
      <c r="BM229" s="1231"/>
      <c r="BN229" s="1231"/>
      <c r="BO229" s="1231"/>
      <c r="BP229" s="1260" t="s">
        <v>55</v>
      </c>
      <c r="BQ229" s="1260">
        <v>0.37847222222222215</v>
      </c>
      <c r="BR229" s="1260">
        <v>11</v>
      </c>
      <c r="BS229" s="1260" t="s">
        <v>45</v>
      </c>
      <c r="BT229" s="1260" t="s">
        <v>46</v>
      </c>
      <c r="BU229" s="1260">
        <v>1</v>
      </c>
      <c r="BV229" s="1260" t="s">
        <v>47</v>
      </c>
      <c r="BW229" s="1260">
        <v>16</v>
      </c>
      <c r="BX229" s="1231"/>
      <c r="BY229" s="1302"/>
      <c r="BZ229" s="1366" t="s">
        <v>55</v>
      </c>
      <c r="CA229" s="1366"/>
      <c r="CB229" s="1366"/>
      <c r="CC229" s="1366"/>
      <c r="CD229" s="1303"/>
      <c r="CE229" s="1303"/>
      <c r="CF229" s="1303"/>
      <c r="CG229" s="1303"/>
      <c r="CH229" s="1303"/>
      <c r="CI229" s="1303"/>
      <c r="CJ229" s="1303"/>
      <c r="CK229" s="1303"/>
      <c r="CL229" s="1303"/>
      <c r="CM229" s="1303"/>
      <c r="CN229" s="1303"/>
      <c r="CO229" s="1303"/>
      <c r="CP229" s="1303"/>
      <c r="CQ229" s="1303"/>
      <c r="CR229" s="1303"/>
      <c r="CS229" s="1370">
        <v>11</v>
      </c>
      <c r="CT229" s="1370"/>
      <c r="CU229" s="1365" t="s">
        <v>48</v>
      </c>
      <c r="CV229" s="1365"/>
      <c r="CW229" s="1365"/>
      <c r="CX229" s="1303"/>
      <c r="CY229" s="1303"/>
      <c r="CZ229" s="1303"/>
      <c r="DA229" s="1303"/>
      <c r="DB229" s="1303"/>
      <c r="DC229" s="1303"/>
      <c r="DD229" s="1303"/>
      <c r="DE229" s="1303"/>
      <c r="DF229" s="1303"/>
      <c r="DG229" s="1303"/>
      <c r="DH229" s="1303"/>
      <c r="DI229" s="1303"/>
      <c r="DJ229" s="1303"/>
      <c r="DK229" s="1304"/>
      <c r="DL229" s="1372" t="s">
        <v>49</v>
      </c>
      <c r="DM229" s="1372"/>
      <c r="DN229" s="1372"/>
      <c r="DO229" s="1373">
        <v>3</v>
      </c>
      <c r="DP229" s="1373"/>
      <c r="DQ229" s="1305"/>
    </row>
    <row r="230" spans="16:121" ht="22.5" customHeight="1" x14ac:dyDescent="0.3">
      <c r="P230" s="1231"/>
      <c r="Q230" s="1231"/>
      <c r="R230" s="1231"/>
      <c r="S230" s="1231"/>
      <c r="T230" s="1231"/>
      <c r="U230" s="1231"/>
      <c r="V230" s="1231"/>
      <c r="W230" s="1231"/>
      <c r="X230" s="1231"/>
      <c r="Y230" s="1231"/>
      <c r="Z230" s="1231"/>
      <c r="AA230" s="1231"/>
      <c r="AB230" s="1231"/>
      <c r="AC230" s="1231"/>
      <c r="AD230" s="1231"/>
      <c r="AE230" s="1231"/>
      <c r="AF230" s="1231"/>
      <c r="AG230" s="1231"/>
      <c r="AH230" s="1231"/>
      <c r="AI230" s="1231"/>
      <c r="AJ230" s="1231"/>
      <c r="AK230" s="1231"/>
      <c r="AL230" s="1231"/>
      <c r="AM230" s="1231"/>
      <c r="AN230" s="1231"/>
      <c r="AO230" s="1231"/>
      <c r="AP230" s="1231"/>
      <c r="AQ230" s="1231"/>
      <c r="AR230" s="1231"/>
      <c r="AS230" s="1231"/>
      <c r="AT230" s="1231"/>
      <c r="AU230" s="1231"/>
      <c r="AV230" s="1231"/>
      <c r="AW230" s="1231"/>
      <c r="AX230" s="1231"/>
      <c r="AY230" s="1231"/>
      <c r="AZ230" s="1231"/>
      <c r="BA230" s="1231"/>
      <c r="BB230" s="1231"/>
      <c r="BC230" s="1231"/>
      <c r="BD230" s="1231"/>
      <c r="BE230" s="1231"/>
      <c r="BF230" s="1231"/>
      <c r="BG230" s="1231"/>
      <c r="BH230" s="1231"/>
      <c r="BI230" s="1231"/>
      <c r="BJ230" s="1231"/>
      <c r="BK230" s="1231"/>
      <c r="BL230" s="1231"/>
      <c r="BM230" s="1231"/>
      <c r="BN230" s="1231"/>
      <c r="BO230" s="1231"/>
      <c r="BP230" s="1260">
        <v>0</v>
      </c>
      <c r="BQ230" s="1260">
        <v>0</v>
      </c>
      <c r="BR230" s="1260" t="s">
        <v>50</v>
      </c>
      <c r="BS230" s="1260">
        <v>3</v>
      </c>
      <c r="BT230" s="1260" t="s">
        <v>39</v>
      </c>
      <c r="BU230" s="1260" t="s">
        <v>136</v>
      </c>
      <c r="BV230" s="1260">
        <v>0</v>
      </c>
      <c r="BW230" s="1260" t="s">
        <v>143</v>
      </c>
      <c r="BX230" s="1231"/>
      <c r="BY230" s="1302"/>
      <c r="BZ230" s="1366"/>
      <c r="CA230" s="1366"/>
      <c r="CB230" s="1366"/>
      <c r="CC230" s="1366"/>
      <c r="CD230" s="1303"/>
      <c r="CE230" s="1303"/>
      <c r="CF230" s="1303"/>
      <c r="CG230" s="1303"/>
      <c r="CH230" s="1303"/>
      <c r="CI230" s="1303"/>
      <c r="CJ230" s="1303"/>
      <c r="CK230" s="1303"/>
      <c r="CL230" s="1303"/>
      <c r="CM230" s="1303"/>
      <c r="CN230" s="1303"/>
      <c r="CO230" s="1303"/>
      <c r="CP230" s="1303"/>
      <c r="CQ230" s="1303"/>
      <c r="CR230" s="1303"/>
      <c r="CS230" s="1370"/>
      <c r="CT230" s="1370"/>
      <c r="CU230" s="1365"/>
      <c r="CV230" s="1365"/>
      <c r="CW230" s="1365"/>
      <c r="CX230" s="1303"/>
      <c r="CY230" s="1303"/>
      <c r="CZ230" s="1303"/>
      <c r="DA230" s="1303"/>
      <c r="DB230" s="1303"/>
      <c r="DC230" s="1303"/>
      <c r="DD230" s="1303"/>
      <c r="DE230" s="1303"/>
      <c r="DF230" s="1303"/>
      <c r="DG230" s="1303"/>
      <c r="DH230" s="1303"/>
      <c r="DI230" s="1303"/>
      <c r="DJ230" s="1303"/>
      <c r="DK230" s="1304"/>
      <c r="DL230" s="1372"/>
      <c r="DM230" s="1372"/>
      <c r="DN230" s="1372"/>
      <c r="DO230" s="1373"/>
      <c r="DP230" s="1373"/>
      <c r="DQ230" s="1305"/>
    </row>
    <row r="231" spans="16:121" ht="22.5" customHeight="1" x14ac:dyDescent="0.3">
      <c r="P231" s="1231"/>
      <c r="Q231" s="1231"/>
      <c r="R231" s="1231"/>
      <c r="S231" s="1231"/>
      <c r="T231" s="1231"/>
      <c r="U231" s="1231"/>
      <c r="V231" s="1231"/>
      <c r="W231" s="1231"/>
      <c r="X231" s="1231"/>
      <c r="Y231" s="1231"/>
      <c r="Z231" s="1231"/>
      <c r="AA231" s="1231"/>
      <c r="AB231" s="1231"/>
      <c r="AC231" s="1231"/>
      <c r="AD231" s="1231"/>
      <c r="AE231" s="1231"/>
      <c r="AF231" s="1231"/>
      <c r="AG231" s="1231"/>
      <c r="AH231" s="1231"/>
      <c r="AI231" s="1231"/>
      <c r="AJ231" s="1231"/>
      <c r="AK231" s="1231"/>
      <c r="AL231" s="1231"/>
      <c r="AM231" s="1231"/>
      <c r="AN231" s="1231"/>
      <c r="AO231" s="1231"/>
      <c r="AP231" s="1231"/>
      <c r="AQ231" s="1231"/>
      <c r="AR231" s="1231"/>
      <c r="AS231" s="1231"/>
      <c r="AT231" s="1231"/>
      <c r="AU231" s="1231"/>
      <c r="AV231" s="1231"/>
      <c r="AW231" s="1231"/>
      <c r="AX231" s="1231"/>
      <c r="AY231" s="1231"/>
      <c r="AZ231" s="1231"/>
      <c r="BA231" s="1231"/>
      <c r="BB231" s="1231"/>
      <c r="BC231" s="1231"/>
      <c r="BD231" s="1231"/>
      <c r="BE231" s="1231"/>
      <c r="BF231" s="1231"/>
      <c r="BG231" s="1231"/>
      <c r="BH231" s="1231"/>
      <c r="BI231" s="1231"/>
      <c r="BJ231" s="1231"/>
      <c r="BK231" s="1231"/>
      <c r="BL231" s="1231"/>
      <c r="BM231" s="1231"/>
      <c r="BN231" s="1231"/>
      <c r="BO231" s="1231"/>
      <c r="BP231" s="1260"/>
      <c r="BQ231" s="1260"/>
      <c r="BR231" s="1260"/>
      <c r="BS231" s="1260"/>
      <c r="BT231" s="1260"/>
      <c r="BU231" s="1260"/>
      <c r="BV231" s="1260"/>
      <c r="BW231" s="1260"/>
      <c r="BX231" s="1231"/>
      <c r="BY231" s="1302"/>
      <c r="BZ231" s="1306"/>
      <c r="CA231" s="1306"/>
      <c r="CB231" s="1306"/>
      <c r="CC231" s="1306"/>
      <c r="CD231" s="1368" t="s">
        <v>52</v>
      </c>
      <c r="CE231" s="1368"/>
      <c r="CF231" s="1307">
        <v>1</v>
      </c>
      <c r="CG231" s="1308" t="s">
        <v>53</v>
      </c>
      <c r="CH231" s="1367" t="s">
        <v>136</v>
      </c>
      <c r="CI231" s="1367"/>
      <c r="CJ231" s="1367"/>
      <c r="CK231" s="1367"/>
      <c r="CL231" s="1367"/>
      <c r="CM231" s="1367"/>
      <c r="CN231" s="1367"/>
      <c r="CO231" s="1367"/>
      <c r="CP231" s="1367"/>
      <c r="CQ231" s="1367"/>
      <c r="CR231" s="1367"/>
      <c r="CS231" s="1367"/>
      <c r="CT231" s="1367"/>
      <c r="CU231" s="1306"/>
      <c r="CV231" s="1306"/>
      <c r="CW231" s="1306"/>
      <c r="CX231" s="1306"/>
      <c r="CY231" s="1306"/>
      <c r="CZ231" s="1368" t="s">
        <v>52</v>
      </c>
      <c r="DA231" s="1368"/>
      <c r="DB231" s="1307">
        <v>16</v>
      </c>
      <c r="DC231" s="1308" t="s">
        <v>53</v>
      </c>
      <c r="DD231" s="1367" t="s">
        <v>143</v>
      </c>
      <c r="DE231" s="1367"/>
      <c r="DF231" s="1367"/>
      <c r="DG231" s="1367"/>
      <c r="DH231" s="1367"/>
      <c r="DI231" s="1367"/>
      <c r="DJ231" s="1367"/>
      <c r="DK231" s="1367"/>
      <c r="DL231" s="1367"/>
      <c r="DM231" s="1367"/>
      <c r="DN231" s="1367"/>
      <c r="DO231" s="1367"/>
      <c r="DP231" s="1367"/>
      <c r="DQ231" s="1305"/>
    </row>
    <row r="232" spans="16:121" ht="22.5" customHeight="1" x14ac:dyDescent="0.3">
      <c r="P232" s="1231"/>
      <c r="Q232" s="1231"/>
      <c r="R232" s="1231"/>
      <c r="S232" s="1231"/>
      <c r="T232" s="1231"/>
      <c r="U232" s="1231"/>
      <c r="V232" s="1231"/>
      <c r="W232" s="1231"/>
      <c r="X232" s="1231"/>
      <c r="Y232" s="1231"/>
      <c r="Z232" s="1231"/>
      <c r="AA232" s="1231"/>
      <c r="AB232" s="1231"/>
      <c r="AC232" s="1231"/>
      <c r="AD232" s="1231"/>
      <c r="AE232" s="1231"/>
      <c r="AF232" s="1231"/>
      <c r="AG232" s="1231"/>
      <c r="AH232" s="1231"/>
      <c r="AI232" s="1231"/>
      <c r="AJ232" s="1231"/>
      <c r="AK232" s="1231"/>
      <c r="AL232" s="1231"/>
      <c r="AM232" s="1231"/>
      <c r="AN232" s="1231"/>
      <c r="AO232" s="1231"/>
      <c r="AP232" s="1231"/>
      <c r="AQ232" s="1231"/>
      <c r="AR232" s="1231"/>
      <c r="AS232" s="1231"/>
      <c r="AT232" s="1231"/>
      <c r="AU232" s="1231"/>
      <c r="AV232" s="1231"/>
      <c r="AW232" s="1231"/>
      <c r="AX232" s="1231"/>
      <c r="AY232" s="1231"/>
      <c r="AZ232" s="1231"/>
      <c r="BA232" s="1231"/>
      <c r="BB232" s="1231"/>
      <c r="BC232" s="1231"/>
      <c r="BD232" s="1231"/>
      <c r="BE232" s="1231"/>
      <c r="BF232" s="1231"/>
      <c r="BG232" s="1231"/>
      <c r="BH232" s="1231"/>
      <c r="BI232" s="1231"/>
      <c r="BJ232" s="1231"/>
      <c r="BK232" s="1231"/>
      <c r="BL232" s="1231"/>
      <c r="BM232" s="1231"/>
      <c r="BN232" s="1231"/>
      <c r="BO232" s="1231"/>
      <c r="BP232" s="1260"/>
      <c r="BQ232" s="1260"/>
      <c r="BR232" s="1260"/>
      <c r="BS232" s="1260"/>
      <c r="BT232" s="1260"/>
      <c r="BU232" s="1260"/>
      <c r="BV232" s="1260"/>
      <c r="BW232" s="1260"/>
      <c r="BX232" s="1231"/>
      <c r="BY232" s="1302"/>
      <c r="BZ232" s="1306"/>
      <c r="CA232" s="1306"/>
      <c r="CB232" s="1306"/>
      <c r="CC232" s="1306"/>
      <c r="CD232" s="1306"/>
      <c r="CE232" s="1306"/>
      <c r="CF232" s="1306"/>
      <c r="CG232" s="1306"/>
      <c r="CH232" s="1306"/>
      <c r="CI232" s="1306"/>
      <c r="CJ232" s="1306"/>
      <c r="CK232" s="1306"/>
      <c r="CL232" s="1306"/>
      <c r="CM232" s="1306"/>
      <c r="CN232" s="1306"/>
      <c r="CO232" s="1306"/>
      <c r="CP232" s="1306"/>
      <c r="CQ232" s="1306"/>
      <c r="CR232" s="1306"/>
      <c r="CS232" s="1306"/>
      <c r="CT232" s="1306"/>
      <c r="CU232" s="1306"/>
      <c r="CV232" s="1306"/>
      <c r="CW232" s="1306"/>
      <c r="CX232" s="1306"/>
      <c r="CY232" s="1306"/>
      <c r="CZ232" s="1306"/>
      <c r="DA232" s="1306"/>
      <c r="DB232" s="1306"/>
      <c r="DC232" s="1306"/>
      <c r="DD232" s="1306"/>
      <c r="DE232" s="1306"/>
      <c r="DF232" s="1306"/>
      <c r="DG232" s="1306"/>
      <c r="DH232" s="1306"/>
      <c r="DI232" s="1306"/>
      <c r="DJ232" s="1306"/>
      <c r="DK232" s="1309"/>
      <c r="DL232" s="1309"/>
      <c r="DM232" s="1309"/>
      <c r="DN232" s="1309"/>
      <c r="DO232" s="1309"/>
      <c r="DP232" s="1309"/>
      <c r="DQ232" s="1305"/>
    </row>
    <row r="233" spans="16:121" ht="22.5" customHeight="1" x14ac:dyDescent="0.3">
      <c r="P233" s="1231"/>
      <c r="Q233" s="1231"/>
      <c r="R233" s="1231"/>
      <c r="S233" s="1231"/>
      <c r="T233" s="1231"/>
      <c r="U233" s="1231"/>
      <c r="V233" s="1231"/>
      <c r="W233" s="1231"/>
      <c r="X233" s="1231"/>
      <c r="Y233" s="1231"/>
      <c r="Z233" s="1231"/>
      <c r="AA233" s="1231"/>
      <c r="AB233" s="1231"/>
      <c r="AC233" s="1231"/>
      <c r="AD233" s="1231"/>
      <c r="AE233" s="1231"/>
      <c r="AF233" s="1231"/>
      <c r="AG233" s="1231"/>
      <c r="AH233" s="1231"/>
      <c r="AI233" s="1231"/>
      <c r="AJ233" s="1231"/>
      <c r="AK233" s="1231"/>
      <c r="AL233" s="1231"/>
      <c r="AM233" s="1231"/>
      <c r="AN233" s="1231"/>
      <c r="AO233" s="1231"/>
      <c r="AP233" s="1231"/>
      <c r="AQ233" s="1231"/>
      <c r="AR233" s="1231"/>
      <c r="AS233" s="1231"/>
      <c r="AT233" s="1231"/>
      <c r="AU233" s="1231"/>
      <c r="AV233" s="1231"/>
      <c r="AW233" s="1231"/>
      <c r="AX233" s="1231"/>
      <c r="AY233" s="1231"/>
      <c r="AZ233" s="1231"/>
      <c r="BA233" s="1231"/>
      <c r="BB233" s="1231"/>
      <c r="BC233" s="1231"/>
      <c r="BD233" s="1231"/>
      <c r="BE233" s="1231"/>
      <c r="BF233" s="1231"/>
      <c r="BG233" s="1231"/>
      <c r="BH233" s="1231"/>
      <c r="BI233" s="1231"/>
      <c r="BJ233" s="1231"/>
      <c r="BK233" s="1231"/>
      <c r="BL233" s="1231"/>
      <c r="BM233" s="1231"/>
      <c r="BN233" s="1231"/>
      <c r="BO233" s="1231"/>
      <c r="BP233" s="1260"/>
      <c r="BQ233" s="1260"/>
      <c r="BR233" s="1260"/>
      <c r="BS233" s="1260"/>
      <c r="BT233" s="1260"/>
      <c r="BU233" s="1260"/>
      <c r="BV233" s="1260"/>
      <c r="BW233" s="1260"/>
      <c r="BX233" s="1231"/>
      <c r="BY233" s="1302"/>
      <c r="BZ233" s="1322" t="s">
        <v>56</v>
      </c>
      <c r="CA233" s="1323">
        <v>1</v>
      </c>
      <c r="CB233" s="1310" t="s">
        <v>47</v>
      </c>
      <c r="CC233" s="1311">
        <v>1</v>
      </c>
      <c r="CD233" s="1311">
        <v>2</v>
      </c>
      <c r="CE233" s="1311">
        <v>3</v>
      </c>
      <c r="CF233" s="1311">
        <v>4</v>
      </c>
      <c r="CG233" s="1311">
        <v>5</v>
      </c>
      <c r="CH233" s="1311">
        <v>6</v>
      </c>
      <c r="CI233" s="1311">
        <v>7</v>
      </c>
      <c r="CJ233" s="1311">
        <v>8</v>
      </c>
      <c r="CK233" s="1311">
        <v>9</v>
      </c>
      <c r="CL233" s="1311">
        <v>10</v>
      </c>
      <c r="CM233" s="1311">
        <v>11</v>
      </c>
      <c r="CN233" s="1311">
        <v>12</v>
      </c>
      <c r="CO233" s="1311">
        <v>13</v>
      </c>
      <c r="CP233" s="1311">
        <v>14</v>
      </c>
      <c r="CQ233" s="1311">
        <v>15</v>
      </c>
      <c r="CR233" s="1311">
        <v>16</v>
      </c>
      <c r="CS233" s="1311">
        <v>17</v>
      </c>
      <c r="CT233" s="1311">
        <v>18</v>
      </c>
      <c r="CU233" s="1311">
        <v>19</v>
      </c>
      <c r="CV233" s="1311">
        <v>20</v>
      </c>
      <c r="CW233" s="1311">
        <v>21</v>
      </c>
      <c r="CX233" s="1311">
        <v>22</v>
      </c>
      <c r="CY233" s="1311">
        <v>23</v>
      </c>
      <c r="CZ233" s="1311">
        <v>24</v>
      </c>
      <c r="DA233" s="1311">
        <v>25</v>
      </c>
      <c r="DB233" s="1311">
        <v>26</v>
      </c>
      <c r="DC233" s="1311">
        <v>27</v>
      </c>
      <c r="DD233" s="1311">
        <v>28</v>
      </c>
      <c r="DE233" s="1311">
        <v>29</v>
      </c>
      <c r="DF233" s="1311">
        <v>30</v>
      </c>
      <c r="DG233" s="1311">
        <v>31</v>
      </c>
      <c r="DH233" s="1311">
        <v>32</v>
      </c>
      <c r="DI233" s="1311">
        <v>33</v>
      </c>
      <c r="DJ233" s="1311">
        <v>34</v>
      </c>
      <c r="DK233" s="1312">
        <v>35</v>
      </c>
      <c r="DL233" s="1312">
        <v>36</v>
      </c>
      <c r="DM233" s="1312">
        <v>37</v>
      </c>
      <c r="DN233" s="1312">
        <v>38</v>
      </c>
      <c r="DO233" s="1312">
        <v>39</v>
      </c>
      <c r="DP233" s="1312">
        <v>40</v>
      </c>
      <c r="DQ233" s="1305"/>
    </row>
    <row r="234" spans="16:121" ht="22.5" customHeight="1" x14ac:dyDescent="0.3">
      <c r="P234" s="1231"/>
      <c r="Q234" s="1231"/>
      <c r="R234" s="1231"/>
      <c r="S234" s="1231"/>
      <c r="T234" s="1231"/>
      <c r="U234" s="1231"/>
      <c r="V234" s="1231"/>
      <c r="W234" s="1231"/>
      <c r="X234" s="1231"/>
      <c r="Y234" s="1231"/>
      <c r="Z234" s="1231"/>
      <c r="AA234" s="1231"/>
      <c r="AB234" s="1231"/>
      <c r="AC234" s="1231"/>
      <c r="AD234" s="1231"/>
      <c r="AE234" s="1231"/>
      <c r="AF234" s="1231"/>
      <c r="AG234" s="1231"/>
      <c r="AH234" s="1231"/>
      <c r="AI234" s="1231"/>
      <c r="AJ234" s="1231"/>
      <c r="AK234" s="1231"/>
      <c r="AL234" s="1231"/>
      <c r="AM234" s="1231"/>
      <c r="AN234" s="1231"/>
      <c r="AO234" s="1231"/>
      <c r="AP234" s="1231"/>
      <c r="AQ234" s="1231"/>
      <c r="AR234" s="1231"/>
      <c r="AS234" s="1231"/>
      <c r="AT234" s="1231"/>
      <c r="AU234" s="1231"/>
      <c r="AV234" s="1231"/>
      <c r="AW234" s="1231"/>
      <c r="AX234" s="1231"/>
      <c r="AY234" s="1231"/>
      <c r="AZ234" s="1231"/>
      <c r="BA234" s="1231"/>
      <c r="BB234" s="1231"/>
      <c r="BC234" s="1231"/>
      <c r="BD234" s="1231"/>
      <c r="BE234" s="1231"/>
      <c r="BF234" s="1231"/>
      <c r="BG234" s="1231"/>
      <c r="BH234" s="1231"/>
      <c r="BI234" s="1231"/>
      <c r="BJ234" s="1231"/>
      <c r="BK234" s="1231"/>
      <c r="BL234" s="1231"/>
      <c r="BM234" s="1231"/>
      <c r="BN234" s="1231"/>
      <c r="BO234" s="1231"/>
      <c r="BP234" s="1260"/>
      <c r="BQ234" s="1260"/>
      <c r="BR234" s="1260"/>
      <c r="BS234" s="1260"/>
      <c r="BT234" s="1260"/>
      <c r="BU234" s="1260"/>
      <c r="BV234" s="1260"/>
      <c r="BW234" s="1260"/>
      <c r="BX234" s="1231"/>
      <c r="BY234" s="1302"/>
      <c r="BZ234" s="1313"/>
      <c r="CA234" s="1314"/>
      <c r="CB234" s="1315"/>
      <c r="CC234" s="1316"/>
      <c r="CD234" s="1316"/>
      <c r="CE234" s="1316"/>
      <c r="CF234" s="1316"/>
      <c r="CG234" s="1316"/>
      <c r="CH234" s="1316"/>
      <c r="CI234" s="1316"/>
      <c r="CJ234" s="1316"/>
      <c r="CK234" s="1316"/>
      <c r="CL234" s="1316"/>
      <c r="CM234" s="1316"/>
      <c r="CN234" s="1316"/>
      <c r="CO234" s="1316"/>
      <c r="CP234" s="1316"/>
      <c r="CQ234" s="1316"/>
      <c r="CR234" s="1316"/>
      <c r="CS234" s="1316"/>
      <c r="CT234" s="1316"/>
      <c r="CU234" s="1316"/>
      <c r="CV234" s="1316"/>
      <c r="CW234" s="1316"/>
      <c r="CX234" s="1316"/>
      <c r="CY234" s="1316"/>
      <c r="CZ234" s="1316"/>
      <c r="DA234" s="1316"/>
      <c r="DB234" s="1316"/>
      <c r="DC234" s="1316"/>
      <c r="DD234" s="1316"/>
      <c r="DE234" s="1316"/>
      <c r="DF234" s="1316"/>
      <c r="DG234" s="1316"/>
      <c r="DH234" s="1316"/>
      <c r="DI234" s="1316"/>
      <c r="DJ234" s="1316"/>
      <c r="DK234" s="1317"/>
      <c r="DL234" s="1317"/>
      <c r="DM234" s="1317"/>
      <c r="DN234" s="1317"/>
      <c r="DO234" s="1317"/>
      <c r="DP234" s="1317"/>
      <c r="DQ234" s="1305"/>
    </row>
    <row r="235" spans="16:121" ht="22.5" customHeight="1" x14ac:dyDescent="0.3">
      <c r="P235" s="1231"/>
      <c r="Q235" s="1231"/>
      <c r="R235" s="1231"/>
      <c r="S235" s="1231"/>
      <c r="T235" s="1231"/>
      <c r="U235" s="1231"/>
      <c r="V235" s="1231"/>
      <c r="W235" s="1231"/>
      <c r="X235" s="1231"/>
      <c r="Y235" s="1231"/>
      <c r="Z235" s="1231"/>
      <c r="AA235" s="1231"/>
      <c r="AB235" s="1231"/>
      <c r="AC235" s="1231"/>
      <c r="AD235" s="1231"/>
      <c r="AE235" s="1231"/>
      <c r="AF235" s="1231"/>
      <c r="AG235" s="1231"/>
      <c r="AH235" s="1231"/>
      <c r="AI235" s="1231"/>
      <c r="AJ235" s="1231"/>
      <c r="AK235" s="1231"/>
      <c r="AL235" s="1231"/>
      <c r="AM235" s="1231"/>
      <c r="AN235" s="1231"/>
      <c r="AO235" s="1231"/>
      <c r="AP235" s="1231"/>
      <c r="AQ235" s="1231"/>
      <c r="AR235" s="1231"/>
      <c r="AS235" s="1231"/>
      <c r="AT235" s="1231"/>
      <c r="AU235" s="1231"/>
      <c r="AV235" s="1231"/>
      <c r="AW235" s="1231"/>
      <c r="AX235" s="1231"/>
      <c r="AY235" s="1231"/>
      <c r="AZ235" s="1231"/>
      <c r="BA235" s="1231"/>
      <c r="BB235" s="1231"/>
      <c r="BC235" s="1231"/>
      <c r="BD235" s="1231"/>
      <c r="BE235" s="1231"/>
      <c r="BF235" s="1231"/>
      <c r="BG235" s="1231"/>
      <c r="BH235" s="1231"/>
      <c r="BI235" s="1231"/>
      <c r="BJ235" s="1231"/>
      <c r="BK235" s="1231"/>
      <c r="BL235" s="1231"/>
      <c r="BM235" s="1231"/>
      <c r="BN235" s="1231"/>
      <c r="BO235" s="1231"/>
      <c r="BP235" s="1260"/>
      <c r="BQ235" s="1260"/>
      <c r="BR235" s="1260"/>
      <c r="BS235" s="1260"/>
      <c r="BT235" s="1260"/>
      <c r="BU235" s="1260"/>
      <c r="BV235" s="1260"/>
      <c r="BW235" s="1260"/>
      <c r="BX235" s="1231"/>
      <c r="BY235" s="1302"/>
      <c r="BZ235" s="1324" t="s">
        <v>56</v>
      </c>
      <c r="CA235" s="1325">
        <v>16</v>
      </c>
      <c r="CB235" s="1318" t="s">
        <v>47</v>
      </c>
      <c r="CC235" s="1311">
        <v>1</v>
      </c>
      <c r="CD235" s="1311">
        <v>2</v>
      </c>
      <c r="CE235" s="1311">
        <v>3</v>
      </c>
      <c r="CF235" s="1311">
        <v>4</v>
      </c>
      <c r="CG235" s="1311">
        <v>5</v>
      </c>
      <c r="CH235" s="1311">
        <v>6</v>
      </c>
      <c r="CI235" s="1311">
        <v>7</v>
      </c>
      <c r="CJ235" s="1311">
        <v>8</v>
      </c>
      <c r="CK235" s="1311">
        <v>9</v>
      </c>
      <c r="CL235" s="1311">
        <v>10</v>
      </c>
      <c r="CM235" s="1311">
        <v>11</v>
      </c>
      <c r="CN235" s="1311">
        <v>12</v>
      </c>
      <c r="CO235" s="1311">
        <v>13</v>
      </c>
      <c r="CP235" s="1311">
        <v>14</v>
      </c>
      <c r="CQ235" s="1311">
        <v>15</v>
      </c>
      <c r="CR235" s="1311">
        <v>16</v>
      </c>
      <c r="CS235" s="1311">
        <v>17</v>
      </c>
      <c r="CT235" s="1311">
        <v>18</v>
      </c>
      <c r="CU235" s="1311">
        <v>19</v>
      </c>
      <c r="CV235" s="1311">
        <v>20</v>
      </c>
      <c r="CW235" s="1311">
        <v>21</v>
      </c>
      <c r="CX235" s="1311">
        <v>22</v>
      </c>
      <c r="CY235" s="1311">
        <v>23</v>
      </c>
      <c r="CZ235" s="1311">
        <v>24</v>
      </c>
      <c r="DA235" s="1311">
        <v>25</v>
      </c>
      <c r="DB235" s="1311">
        <v>26</v>
      </c>
      <c r="DC235" s="1311">
        <v>27</v>
      </c>
      <c r="DD235" s="1311">
        <v>28</v>
      </c>
      <c r="DE235" s="1311">
        <v>29</v>
      </c>
      <c r="DF235" s="1311">
        <v>30</v>
      </c>
      <c r="DG235" s="1311">
        <v>31</v>
      </c>
      <c r="DH235" s="1311">
        <v>32</v>
      </c>
      <c r="DI235" s="1311">
        <v>33</v>
      </c>
      <c r="DJ235" s="1311">
        <v>34</v>
      </c>
      <c r="DK235" s="1312">
        <v>35</v>
      </c>
      <c r="DL235" s="1312">
        <v>36</v>
      </c>
      <c r="DM235" s="1312">
        <v>37</v>
      </c>
      <c r="DN235" s="1312">
        <v>38</v>
      </c>
      <c r="DO235" s="1312">
        <v>39</v>
      </c>
      <c r="DP235" s="1312">
        <v>40</v>
      </c>
      <c r="DQ235" s="1305"/>
    </row>
    <row r="236" spans="16:121" ht="22.5" customHeight="1" thickBot="1" x14ac:dyDescent="0.35">
      <c r="P236" s="1231"/>
      <c r="Q236" s="1231"/>
      <c r="R236" s="1231"/>
      <c r="S236" s="1231"/>
      <c r="T236" s="1231"/>
      <c r="U236" s="1231"/>
      <c r="V236" s="1231"/>
      <c r="W236" s="1231"/>
      <c r="X236" s="1231"/>
      <c r="Y236" s="1231"/>
      <c r="Z236" s="1231"/>
      <c r="AA236" s="1231"/>
      <c r="AB236" s="1231"/>
      <c r="AC236" s="1231"/>
      <c r="AD236" s="1231"/>
      <c r="AE236" s="1231"/>
      <c r="AF236" s="1231"/>
      <c r="AG236" s="1231"/>
      <c r="AH236" s="1231"/>
      <c r="AI236" s="1231"/>
      <c r="AJ236" s="1231"/>
      <c r="AK236" s="1231"/>
      <c r="AL236" s="1231"/>
      <c r="AM236" s="1231"/>
      <c r="AN236" s="1231"/>
      <c r="AO236" s="1231"/>
      <c r="AP236" s="1231"/>
      <c r="AQ236" s="1231"/>
      <c r="AR236" s="1231"/>
      <c r="AS236" s="1231"/>
      <c r="AT236" s="1231"/>
      <c r="AU236" s="1231"/>
      <c r="AV236" s="1231"/>
      <c r="AW236" s="1231"/>
      <c r="AX236" s="1231"/>
      <c r="AY236" s="1231"/>
      <c r="AZ236" s="1231"/>
      <c r="BA236" s="1231"/>
      <c r="BB236" s="1231"/>
      <c r="BC236" s="1231"/>
      <c r="BD236" s="1231"/>
      <c r="BE236" s="1231"/>
      <c r="BF236" s="1231"/>
      <c r="BG236" s="1231"/>
      <c r="BH236" s="1231"/>
      <c r="BI236" s="1231"/>
      <c r="BJ236" s="1231"/>
      <c r="BK236" s="1231"/>
      <c r="BL236" s="1231"/>
      <c r="BM236" s="1231"/>
      <c r="BN236" s="1231"/>
      <c r="BO236" s="1231"/>
      <c r="BP236" s="1260"/>
      <c r="BQ236" s="1260"/>
      <c r="BR236" s="1260"/>
      <c r="BS236" s="1260"/>
      <c r="BT236" s="1260"/>
      <c r="BU236" s="1260"/>
      <c r="BV236" s="1260"/>
      <c r="BW236" s="1260"/>
      <c r="BX236" s="1231"/>
      <c r="BY236" s="1319"/>
      <c r="BZ236" s="1320"/>
      <c r="CA236" s="1320"/>
      <c r="CB236" s="1320"/>
      <c r="CC236" s="1320"/>
      <c r="CD236" s="1320"/>
      <c r="CE236" s="1320"/>
      <c r="CF236" s="1320"/>
      <c r="CG236" s="1320"/>
      <c r="CH236" s="1320"/>
      <c r="CI236" s="1320"/>
      <c r="CJ236" s="1320"/>
      <c r="CK236" s="1320"/>
      <c r="CL236" s="1320"/>
      <c r="CM236" s="1320"/>
      <c r="CN236" s="1320"/>
      <c r="CO236" s="1320"/>
      <c r="CP236" s="1320"/>
      <c r="CQ236" s="1320"/>
      <c r="CR236" s="1320"/>
      <c r="CS236" s="1320"/>
      <c r="CT236" s="1320"/>
      <c r="CU236" s="1320"/>
      <c r="CV236" s="1320"/>
      <c r="CW236" s="1320"/>
      <c r="CX236" s="1320"/>
      <c r="CY236" s="1320"/>
      <c r="CZ236" s="1320"/>
      <c r="DA236" s="1320"/>
      <c r="DB236" s="1320"/>
      <c r="DC236" s="1320"/>
      <c r="DD236" s="1320"/>
      <c r="DE236" s="1320"/>
      <c r="DF236" s="1320"/>
      <c r="DG236" s="1320"/>
      <c r="DH236" s="1320"/>
      <c r="DI236" s="1320"/>
      <c r="DJ236" s="1320"/>
      <c r="DK236" s="1320"/>
      <c r="DL236" s="1320"/>
      <c r="DM236" s="1320"/>
      <c r="DN236" s="1320"/>
      <c r="DO236" s="1320"/>
      <c r="DP236" s="1320"/>
      <c r="DQ236" s="1321"/>
    </row>
    <row r="237" spans="16:121" ht="22.5" customHeight="1" thickTop="1" x14ac:dyDescent="0.3">
      <c r="P237" s="1231"/>
      <c r="Q237" s="1231"/>
      <c r="R237" s="1231"/>
      <c r="S237" s="1231"/>
      <c r="T237" s="1231"/>
      <c r="U237" s="1231"/>
      <c r="V237" s="1231"/>
      <c r="W237" s="1231"/>
      <c r="X237" s="1231"/>
      <c r="Y237" s="1231"/>
      <c r="Z237" s="1231"/>
      <c r="AA237" s="1231"/>
      <c r="AB237" s="1231"/>
      <c r="AC237" s="1231"/>
      <c r="AD237" s="1231"/>
      <c r="AE237" s="1231"/>
      <c r="AF237" s="1231"/>
      <c r="AG237" s="1231"/>
      <c r="AH237" s="1231"/>
      <c r="AI237" s="1231"/>
      <c r="AJ237" s="1231"/>
      <c r="AK237" s="1231"/>
      <c r="AL237" s="1231"/>
      <c r="AM237" s="1231"/>
      <c r="AN237" s="1231"/>
      <c r="AO237" s="1231"/>
      <c r="AP237" s="1231"/>
      <c r="AQ237" s="1231"/>
      <c r="AR237" s="1231"/>
      <c r="AS237" s="1231"/>
      <c r="AT237" s="1231"/>
      <c r="AU237" s="1231"/>
      <c r="AV237" s="1231"/>
      <c r="AW237" s="1231"/>
      <c r="AX237" s="1231"/>
      <c r="AY237" s="1231"/>
      <c r="AZ237" s="1231"/>
      <c r="BA237" s="1231"/>
      <c r="BB237" s="1231"/>
      <c r="BC237" s="1231"/>
      <c r="BD237" s="1231"/>
      <c r="BE237" s="1231"/>
      <c r="BF237" s="1231"/>
      <c r="BG237" s="1231"/>
      <c r="BH237" s="1231"/>
      <c r="BI237" s="1231"/>
      <c r="BJ237" s="1231"/>
      <c r="BK237" s="1231"/>
      <c r="BL237" s="1231"/>
      <c r="BM237" s="1231"/>
      <c r="BN237" s="1231"/>
      <c r="BO237" s="1231"/>
      <c r="BP237" s="1260"/>
      <c r="BQ237" s="1260"/>
      <c r="BR237" s="1260"/>
      <c r="BS237" s="1260"/>
      <c r="BT237" s="1260"/>
      <c r="BU237" s="1260"/>
      <c r="BV237" s="1260"/>
      <c r="BW237" s="1260"/>
      <c r="BX237" s="1231"/>
      <c r="BY237" s="784">
        <v>0.38541666666666657</v>
      </c>
      <c r="BZ237" s="785"/>
      <c r="CA237" s="785"/>
      <c r="CB237" s="1299"/>
      <c r="CC237" s="1299"/>
      <c r="CD237" s="1299"/>
      <c r="CE237" s="1369" t="s">
        <v>46</v>
      </c>
      <c r="CF237" s="1369"/>
      <c r="CG237" s="1369"/>
      <c r="CH237" s="1369"/>
      <c r="CI237" s="1369"/>
      <c r="CJ237" s="1300" t="s">
        <v>54</v>
      </c>
      <c r="CK237" s="1299"/>
      <c r="CL237" s="1299"/>
      <c r="CM237" s="1299"/>
      <c r="CN237" s="1299"/>
      <c r="CO237" s="1299"/>
      <c r="CP237" s="1299"/>
      <c r="CQ237" s="1299"/>
      <c r="CR237" s="1299"/>
      <c r="CS237" s="1299"/>
      <c r="CT237" s="1299"/>
      <c r="CU237" s="1299"/>
      <c r="CV237" s="1299"/>
      <c r="CW237" s="1299"/>
      <c r="CX237" s="1299"/>
      <c r="CY237" s="1299"/>
      <c r="CZ237" s="1299"/>
      <c r="DA237" s="1299"/>
      <c r="DB237" s="1299"/>
      <c r="DC237" s="1299"/>
      <c r="DD237" s="1299"/>
      <c r="DE237" s="1299"/>
      <c r="DF237" s="1299"/>
      <c r="DG237" s="1299"/>
      <c r="DH237" s="1299"/>
      <c r="DI237" s="1299"/>
      <c r="DJ237" s="1299"/>
      <c r="DK237" s="1299"/>
      <c r="DL237" s="1299"/>
      <c r="DM237" s="1299"/>
      <c r="DN237" s="1299"/>
      <c r="DO237" s="1299"/>
      <c r="DP237" s="1299"/>
      <c r="DQ237" s="1301"/>
    </row>
    <row r="238" spans="16:121" ht="22.5" customHeight="1" x14ac:dyDescent="0.3">
      <c r="P238" s="1231"/>
      <c r="Q238" s="1231"/>
      <c r="R238" s="1231"/>
      <c r="S238" s="1231"/>
      <c r="T238" s="1231"/>
      <c r="U238" s="1231"/>
      <c r="V238" s="1231"/>
      <c r="W238" s="1231"/>
      <c r="X238" s="1231"/>
      <c r="Y238" s="1231"/>
      <c r="Z238" s="1231"/>
      <c r="AA238" s="1231"/>
      <c r="AB238" s="1231"/>
      <c r="AC238" s="1231"/>
      <c r="AD238" s="1231"/>
      <c r="AE238" s="1231"/>
      <c r="AF238" s="1231"/>
      <c r="AG238" s="1231"/>
      <c r="AH238" s="1231"/>
      <c r="AI238" s="1231"/>
      <c r="AJ238" s="1231"/>
      <c r="AK238" s="1231"/>
      <c r="AL238" s="1231"/>
      <c r="AM238" s="1231"/>
      <c r="AN238" s="1231"/>
      <c r="AO238" s="1231"/>
      <c r="AP238" s="1231"/>
      <c r="AQ238" s="1231"/>
      <c r="AR238" s="1231"/>
      <c r="AS238" s="1231"/>
      <c r="AT238" s="1231"/>
      <c r="AU238" s="1231"/>
      <c r="AV238" s="1231"/>
      <c r="AW238" s="1231"/>
      <c r="AX238" s="1231"/>
      <c r="AY238" s="1231"/>
      <c r="AZ238" s="1231"/>
      <c r="BA238" s="1231"/>
      <c r="BB238" s="1231"/>
      <c r="BC238" s="1231"/>
      <c r="BD238" s="1231"/>
      <c r="BE238" s="1231"/>
      <c r="BF238" s="1231"/>
      <c r="BG238" s="1231"/>
      <c r="BH238" s="1231"/>
      <c r="BI238" s="1231"/>
      <c r="BJ238" s="1231"/>
      <c r="BK238" s="1231"/>
      <c r="BL238" s="1231"/>
      <c r="BM238" s="1231"/>
      <c r="BN238" s="1231"/>
      <c r="BO238" s="1231"/>
      <c r="BP238" s="1260" t="s">
        <v>57</v>
      </c>
      <c r="BQ238" s="1260">
        <v>0.38541666666666657</v>
      </c>
      <c r="BR238" s="1260">
        <v>15</v>
      </c>
      <c r="BS238" s="1260" t="s">
        <v>45</v>
      </c>
      <c r="BT238" s="1260" t="s">
        <v>46</v>
      </c>
      <c r="BU238" s="1260">
        <v>10</v>
      </c>
      <c r="BV238" s="1260" t="s">
        <v>47</v>
      </c>
      <c r="BW238" s="1260">
        <v>15</v>
      </c>
      <c r="BX238" s="1231"/>
      <c r="BY238" s="1302"/>
      <c r="BZ238" s="1366" t="s">
        <v>57</v>
      </c>
      <c r="CA238" s="1366"/>
      <c r="CB238" s="1366"/>
      <c r="CC238" s="1366"/>
      <c r="CD238" s="1303"/>
      <c r="CE238" s="1303"/>
      <c r="CF238" s="1303"/>
      <c r="CG238" s="1303"/>
      <c r="CH238" s="1303"/>
      <c r="CI238" s="1303"/>
      <c r="CJ238" s="1303"/>
      <c r="CK238" s="1303"/>
      <c r="CL238" s="1303"/>
      <c r="CM238" s="1303"/>
      <c r="CN238" s="1303"/>
      <c r="CO238" s="1303"/>
      <c r="CP238" s="1303"/>
      <c r="CQ238" s="1303"/>
      <c r="CR238" s="1303"/>
      <c r="CS238" s="1370">
        <v>15</v>
      </c>
      <c r="CT238" s="1370"/>
      <c r="CU238" s="1365" t="s">
        <v>48</v>
      </c>
      <c r="CV238" s="1365"/>
      <c r="CW238" s="1365"/>
      <c r="CX238" s="1303"/>
      <c r="CY238" s="1303"/>
      <c r="CZ238" s="1303"/>
      <c r="DA238" s="1303"/>
      <c r="DB238" s="1303"/>
      <c r="DC238" s="1303"/>
      <c r="DD238" s="1303"/>
      <c r="DE238" s="1303"/>
      <c r="DF238" s="1303"/>
      <c r="DG238" s="1303"/>
      <c r="DH238" s="1303"/>
      <c r="DI238" s="1303"/>
      <c r="DJ238" s="1303"/>
      <c r="DK238" s="1304"/>
      <c r="DL238" s="1372" t="s">
        <v>49</v>
      </c>
      <c r="DM238" s="1372"/>
      <c r="DN238" s="1372"/>
      <c r="DO238" s="1373">
        <v>3</v>
      </c>
      <c r="DP238" s="1373"/>
      <c r="DQ238" s="1305"/>
    </row>
    <row r="239" spans="16:121" ht="22.5" customHeight="1" x14ac:dyDescent="0.3">
      <c r="P239" s="1231"/>
      <c r="Q239" s="1231"/>
      <c r="R239" s="1231"/>
      <c r="S239" s="1231"/>
      <c r="T239" s="1231"/>
      <c r="U239" s="1231"/>
      <c r="V239" s="1231"/>
      <c r="W239" s="1231"/>
      <c r="X239" s="1231"/>
      <c r="Y239" s="1231"/>
      <c r="Z239" s="1231"/>
      <c r="AA239" s="1231"/>
      <c r="AB239" s="1231"/>
      <c r="AC239" s="1231"/>
      <c r="AD239" s="1231"/>
      <c r="AE239" s="1231"/>
      <c r="AF239" s="1231"/>
      <c r="AG239" s="1231"/>
      <c r="AH239" s="1231"/>
      <c r="AI239" s="1231"/>
      <c r="AJ239" s="1231"/>
      <c r="AK239" s="1231"/>
      <c r="AL239" s="1231"/>
      <c r="AM239" s="1231"/>
      <c r="AN239" s="1231"/>
      <c r="AO239" s="1231"/>
      <c r="AP239" s="1231"/>
      <c r="AQ239" s="1231"/>
      <c r="AR239" s="1231"/>
      <c r="AS239" s="1231"/>
      <c r="AT239" s="1231"/>
      <c r="AU239" s="1231"/>
      <c r="AV239" s="1231"/>
      <c r="AW239" s="1231"/>
      <c r="AX239" s="1231"/>
      <c r="AY239" s="1231"/>
      <c r="AZ239" s="1231"/>
      <c r="BA239" s="1231"/>
      <c r="BB239" s="1231"/>
      <c r="BC239" s="1231"/>
      <c r="BD239" s="1231"/>
      <c r="BE239" s="1231"/>
      <c r="BF239" s="1231"/>
      <c r="BG239" s="1231"/>
      <c r="BH239" s="1231"/>
      <c r="BI239" s="1231"/>
      <c r="BJ239" s="1231"/>
      <c r="BK239" s="1231"/>
      <c r="BL239" s="1231"/>
      <c r="BM239" s="1231"/>
      <c r="BN239" s="1231"/>
      <c r="BO239" s="1231"/>
      <c r="BP239" s="1260">
        <v>0</v>
      </c>
      <c r="BQ239" s="1260">
        <v>0</v>
      </c>
      <c r="BR239" s="1260" t="s">
        <v>50</v>
      </c>
      <c r="BS239" s="1260">
        <v>3</v>
      </c>
      <c r="BT239" s="1260" t="s">
        <v>54</v>
      </c>
      <c r="BU239" s="1260" t="s">
        <v>140</v>
      </c>
      <c r="BV239" s="1260">
        <v>0</v>
      </c>
      <c r="BW239" s="1260" t="s">
        <v>139</v>
      </c>
      <c r="BX239" s="1231"/>
      <c r="BY239" s="1302"/>
      <c r="BZ239" s="1366"/>
      <c r="CA239" s="1366"/>
      <c r="CB239" s="1366"/>
      <c r="CC239" s="1366"/>
      <c r="CD239" s="1303"/>
      <c r="CE239" s="1303"/>
      <c r="CF239" s="1303"/>
      <c r="CG239" s="1303"/>
      <c r="CH239" s="1303"/>
      <c r="CI239" s="1303"/>
      <c r="CJ239" s="1303"/>
      <c r="CK239" s="1303"/>
      <c r="CL239" s="1303"/>
      <c r="CM239" s="1303"/>
      <c r="CN239" s="1303"/>
      <c r="CO239" s="1303"/>
      <c r="CP239" s="1303"/>
      <c r="CQ239" s="1303"/>
      <c r="CR239" s="1303"/>
      <c r="CS239" s="1370"/>
      <c r="CT239" s="1370"/>
      <c r="CU239" s="1365"/>
      <c r="CV239" s="1365"/>
      <c r="CW239" s="1365"/>
      <c r="CX239" s="1303"/>
      <c r="CY239" s="1303"/>
      <c r="CZ239" s="1303"/>
      <c r="DA239" s="1303"/>
      <c r="DB239" s="1303"/>
      <c r="DC239" s="1303"/>
      <c r="DD239" s="1303"/>
      <c r="DE239" s="1303"/>
      <c r="DF239" s="1303"/>
      <c r="DG239" s="1303"/>
      <c r="DH239" s="1303"/>
      <c r="DI239" s="1303"/>
      <c r="DJ239" s="1303"/>
      <c r="DK239" s="1304"/>
      <c r="DL239" s="1372"/>
      <c r="DM239" s="1372"/>
      <c r="DN239" s="1372"/>
      <c r="DO239" s="1373"/>
      <c r="DP239" s="1373"/>
      <c r="DQ239" s="1305"/>
    </row>
    <row r="240" spans="16:121" ht="22.5" customHeight="1" x14ac:dyDescent="0.3">
      <c r="P240" s="1231"/>
      <c r="Q240" s="1231"/>
      <c r="R240" s="1231"/>
      <c r="S240" s="1231"/>
      <c r="T240" s="1231"/>
      <c r="U240" s="1231"/>
      <c r="V240" s="1231"/>
      <c r="W240" s="1231"/>
      <c r="X240" s="1231"/>
      <c r="Y240" s="1231"/>
      <c r="Z240" s="1231"/>
      <c r="AA240" s="1231"/>
      <c r="AB240" s="1231"/>
      <c r="AC240" s="1231"/>
      <c r="AD240" s="1231"/>
      <c r="AE240" s="1231"/>
      <c r="AF240" s="1231"/>
      <c r="AG240" s="1231"/>
      <c r="AH240" s="1231"/>
      <c r="AI240" s="1231"/>
      <c r="AJ240" s="1231"/>
      <c r="AK240" s="1231"/>
      <c r="AL240" s="1231"/>
      <c r="AM240" s="1231"/>
      <c r="AN240" s="1231"/>
      <c r="AO240" s="1231"/>
      <c r="AP240" s="1231"/>
      <c r="AQ240" s="1231"/>
      <c r="AR240" s="1231"/>
      <c r="AS240" s="1231"/>
      <c r="AT240" s="1231"/>
      <c r="AU240" s="1231"/>
      <c r="AV240" s="1231"/>
      <c r="AW240" s="1231"/>
      <c r="AX240" s="1231"/>
      <c r="AY240" s="1231"/>
      <c r="AZ240" s="1231"/>
      <c r="BA240" s="1231"/>
      <c r="BB240" s="1231"/>
      <c r="BC240" s="1231"/>
      <c r="BD240" s="1231"/>
      <c r="BE240" s="1231"/>
      <c r="BF240" s="1231"/>
      <c r="BG240" s="1231"/>
      <c r="BH240" s="1231"/>
      <c r="BI240" s="1231"/>
      <c r="BJ240" s="1231"/>
      <c r="BK240" s="1231"/>
      <c r="BL240" s="1231"/>
      <c r="BM240" s="1231"/>
      <c r="BN240" s="1231"/>
      <c r="BO240" s="1231"/>
      <c r="BP240" s="1260"/>
      <c r="BQ240" s="1260"/>
      <c r="BR240" s="1260"/>
      <c r="BS240" s="1260"/>
      <c r="BT240" s="1260"/>
      <c r="BU240" s="1260"/>
      <c r="BV240" s="1260"/>
      <c r="BW240" s="1260"/>
      <c r="BX240" s="1231"/>
      <c r="BY240" s="1302"/>
      <c r="BZ240" s="1306"/>
      <c r="CA240" s="1306"/>
      <c r="CB240" s="1306"/>
      <c r="CC240" s="1306"/>
      <c r="CD240" s="1368" t="s">
        <v>52</v>
      </c>
      <c r="CE240" s="1368"/>
      <c r="CF240" s="1307">
        <v>10</v>
      </c>
      <c r="CG240" s="1308" t="s">
        <v>53</v>
      </c>
      <c r="CH240" s="1367" t="s">
        <v>140</v>
      </c>
      <c r="CI240" s="1367"/>
      <c r="CJ240" s="1367"/>
      <c r="CK240" s="1367"/>
      <c r="CL240" s="1367"/>
      <c r="CM240" s="1367"/>
      <c r="CN240" s="1367"/>
      <c r="CO240" s="1367"/>
      <c r="CP240" s="1367"/>
      <c r="CQ240" s="1367"/>
      <c r="CR240" s="1367"/>
      <c r="CS240" s="1367"/>
      <c r="CT240" s="1367"/>
      <c r="CU240" s="1306"/>
      <c r="CV240" s="1306"/>
      <c r="CW240" s="1306"/>
      <c r="CX240" s="1306"/>
      <c r="CY240" s="1306"/>
      <c r="CZ240" s="1368" t="s">
        <v>52</v>
      </c>
      <c r="DA240" s="1368"/>
      <c r="DB240" s="1307">
        <v>15</v>
      </c>
      <c r="DC240" s="1308" t="s">
        <v>53</v>
      </c>
      <c r="DD240" s="1367" t="s">
        <v>139</v>
      </c>
      <c r="DE240" s="1367"/>
      <c r="DF240" s="1367"/>
      <c r="DG240" s="1367"/>
      <c r="DH240" s="1367"/>
      <c r="DI240" s="1367"/>
      <c r="DJ240" s="1367"/>
      <c r="DK240" s="1367"/>
      <c r="DL240" s="1367"/>
      <c r="DM240" s="1367"/>
      <c r="DN240" s="1367"/>
      <c r="DO240" s="1367"/>
      <c r="DP240" s="1367"/>
      <c r="DQ240" s="1305"/>
    </row>
    <row r="241" spans="68:121" ht="22.5" customHeight="1" x14ac:dyDescent="0.3">
      <c r="BP241" s="1260"/>
      <c r="BQ241" s="1260"/>
      <c r="BR241" s="1260"/>
      <c r="BS241" s="1260"/>
      <c r="BT241" s="1260"/>
      <c r="BU241" s="1260"/>
      <c r="BV241" s="1260"/>
      <c r="BW241" s="1260"/>
      <c r="BX241" s="1231"/>
      <c r="BY241" s="1302"/>
      <c r="BZ241" s="1306"/>
      <c r="CA241" s="1306"/>
      <c r="CB241" s="1306"/>
      <c r="CC241" s="1306"/>
      <c r="CD241" s="1306"/>
      <c r="CE241" s="1306"/>
      <c r="CF241" s="1306"/>
      <c r="CG241" s="1306"/>
      <c r="CH241" s="1306"/>
      <c r="CI241" s="1306"/>
      <c r="CJ241" s="1306"/>
      <c r="CK241" s="1306"/>
      <c r="CL241" s="1306"/>
      <c r="CM241" s="1306"/>
      <c r="CN241" s="1306"/>
      <c r="CO241" s="1306"/>
      <c r="CP241" s="1306"/>
      <c r="CQ241" s="1306"/>
      <c r="CR241" s="1306"/>
      <c r="CS241" s="1306"/>
      <c r="CT241" s="1306"/>
      <c r="CU241" s="1306"/>
      <c r="CV241" s="1306"/>
      <c r="CW241" s="1306"/>
      <c r="CX241" s="1306"/>
      <c r="CY241" s="1306"/>
      <c r="CZ241" s="1306"/>
      <c r="DA241" s="1306"/>
      <c r="DB241" s="1306"/>
      <c r="DC241" s="1306"/>
      <c r="DD241" s="1306"/>
      <c r="DE241" s="1306"/>
      <c r="DF241" s="1306"/>
      <c r="DG241" s="1306"/>
      <c r="DH241" s="1306"/>
      <c r="DI241" s="1306"/>
      <c r="DJ241" s="1306"/>
      <c r="DK241" s="1309"/>
      <c r="DL241" s="1309"/>
      <c r="DM241" s="1309"/>
      <c r="DN241" s="1309"/>
      <c r="DO241" s="1309"/>
      <c r="DP241" s="1309"/>
      <c r="DQ241" s="1305"/>
    </row>
    <row r="242" spans="68:121" ht="22.5" customHeight="1" x14ac:dyDescent="0.3">
      <c r="BP242" s="1260"/>
      <c r="BQ242" s="1260"/>
      <c r="BR242" s="1260"/>
      <c r="BS242" s="1260"/>
      <c r="BT242" s="1260"/>
      <c r="BU242" s="1260"/>
      <c r="BV242" s="1260"/>
      <c r="BW242" s="1260"/>
      <c r="BX242" s="1231"/>
      <c r="BY242" s="1302"/>
      <c r="BZ242" s="1322" t="s">
        <v>56</v>
      </c>
      <c r="CA242" s="1323">
        <v>10</v>
      </c>
      <c r="CB242" s="1310" t="s">
        <v>47</v>
      </c>
      <c r="CC242" s="1311">
        <v>1</v>
      </c>
      <c r="CD242" s="1311">
        <v>2</v>
      </c>
      <c r="CE242" s="1311">
        <v>3</v>
      </c>
      <c r="CF242" s="1311">
        <v>4</v>
      </c>
      <c r="CG242" s="1311">
        <v>5</v>
      </c>
      <c r="CH242" s="1311">
        <v>6</v>
      </c>
      <c r="CI242" s="1311">
        <v>7</v>
      </c>
      <c r="CJ242" s="1311">
        <v>8</v>
      </c>
      <c r="CK242" s="1311">
        <v>9</v>
      </c>
      <c r="CL242" s="1311">
        <v>10</v>
      </c>
      <c r="CM242" s="1311">
        <v>11</v>
      </c>
      <c r="CN242" s="1311">
        <v>12</v>
      </c>
      <c r="CO242" s="1311">
        <v>13</v>
      </c>
      <c r="CP242" s="1311">
        <v>14</v>
      </c>
      <c r="CQ242" s="1311">
        <v>15</v>
      </c>
      <c r="CR242" s="1311">
        <v>16</v>
      </c>
      <c r="CS242" s="1311">
        <v>17</v>
      </c>
      <c r="CT242" s="1311">
        <v>18</v>
      </c>
      <c r="CU242" s="1311">
        <v>19</v>
      </c>
      <c r="CV242" s="1311">
        <v>20</v>
      </c>
      <c r="CW242" s="1311">
        <v>21</v>
      </c>
      <c r="CX242" s="1311">
        <v>22</v>
      </c>
      <c r="CY242" s="1311">
        <v>23</v>
      </c>
      <c r="CZ242" s="1311">
        <v>24</v>
      </c>
      <c r="DA242" s="1311">
        <v>25</v>
      </c>
      <c r="DB242" s="1311">
        <v>26</v>
      </c>
      <c r="DC242" s="1311">
        <v>27</v>
      </c>
      <c r="DD242" s="1311">
        <v>28</v>
      </c>
      <c r="DE242" s="1311">
        <v>29</v>
      </c>
      <c r="DF242" s="1311">
        <v>30</v>
      </c>
      <c r="DG242" s="1311">
        <v>31</v>
      </c>
      <c r="DH242" s="1311">
        <v>32</v>
      </c>
      <c r="DI242" s="1311">
        <v>33</v>
      </c>
      <c r="DJ242" s="1311">
        <v>34</v>
      </c>
      <c r="DK242" s="1312">
        <v>35</v>
      </c>
      <c r="DL242" s="1312">
        <v>36</v>
      </c>
      <c r="DM242" s="1312">
        <v>37</v>
      </c>
      <c r="DN242" s="1312">
        <v>38</v>
      </c>
      <c r="DO242" s="1312">
        <v>39</v>
      </c>
      <c r="DP242" s="1312">
        <v>40</v>
      </c>
      <c r="DQ242" s="1305"/>
    </row>
    <row r="243" spans="68:121" ht="22.5" customHeight="1" x14ac:dyDescent="0.3">
      <c r="BP243" s="1260"/>
      <c r="BQ243" s="1260"/>
      <c r="BR243" s="1260"/>
      <c r="BS243" s="1260"/>
      <c r="BT243" s="1260"/>
      <c r="BU243" s="1260"/>
      <c r="BV243" s="1260"/>
      <c r="BW243" s="1260"/>
      <c r="BX243" s="1231"/>
      <c r="BY243" s="1302"/>
      <c r="BZ243" s="1313"/>
      <c r="CA243" s="1314"/>
      <c r="CB243" s="1315"/>
      <c r="CC243" s="1316"/>
      <c r="CD243" s="1316"/>
      <c r="CE243" s="1316"/>
      <c r="CF243" s="1316"/>
      <c r="CG243" s="1316"/>
      <c r="CH243" s="1316"/>
      <c r="CI243" s="1316"/>
      <c r="CJ243" s="1316"/>
      <c r="CK243" s="1316"/>
      <c r="CL243" s="1316"/>
      <c r="CM243" s="1316"/>
      <c r="CN243" s="1316"/>
      <c r="CO243" s="1316"/>
      <c r="CP243" s="1316"/>
      <c r="CQ243" s="1316"/>
      <c r="CR243" s="1316"/>
      <c r="CS243" s="1316"/>
      <c r="CT243" s="1316"/>
      <c r="CU243" s="1316"/>
      <c r="CV243" s="1316"/>
      <c r="CW243" s="1316"/>
      <c r="CX243" s="1316"/>
      <c r="CY243" s="1316"/>
      <c r="CZ243" s="1316"/>
      <c r="DA243" s="1316"/>
      <c r="DB243" s="1316"/>
      <c r="DC243" s="1316"/>
      <c r="DD243" s="1316"/>
      <c r="DE243" s="1316"/>
      <c r="DF243" s="1316"/>
      <c r="DG243" s="1316"/>
      <c r="DH243" s="1316"/>
      <c r="DI243" s="1316"/>
      <c r="DJ243" s="1316"/>
      <c r="DK243" s="1317"/>
      <c r="DL243" s="1317"/>
      <c r="DM243" s="1317"/>
      <c r="DN243" s="1317"/>
      <c r="DO243" s="1317"/>
      <c r="DP243" s="1317"/>
      <c r="DQ243" s="1305"/>
    </row>
    <row r="244" spans="68:121" ht="22.5" customHeight="1" x14ac:dyDescent="0.3">
      <c r="BP244" s="1260"/>
      <c r="BQ244" s="1260"/>
      <c r="BR244" s="1260"/>
      <c r="BS244" s="1260"/>
      <c r="BT244" s="1260"/>
      <c r="BU244" s="1260"/>
      <c r="BV244" s="1260"/>
      <c r="BW244" s="1260"/>
      <c r="BX244" s="1231"/>
      <c r="BY244" s="1302"/>
      <c r="BZ244" s="1324" t="s">
        <v>56</v>
      </c>
      <c r="CA244" s="1325">
        <v>15</v>
      </c>
      <c r="CB244" s="1318" t="s">
        <v>47</v>
      </c>
      <c r="CC244" s="1311">
        <v>1</v>
      </c>
      <c r="CD244" s="1311">
        <v>2</v>
      </c>
      <c r="CE244" s="1311">
        <v>3</v>
      </c>
      <c r="CF244" s="1311">
        <v>4</v>
      </c>
      <c r="CG244" s="1311">
        <v>5</v>
      </c>
      <c r="CH244" s="1311">
        <v>6</v>
      </c>
      <c r="CI244" s="1311">
        <v>7</v>
      </c>
      <c r="CJ244" s="1311">
        <v>8</v>
      </c>
      <c r="CK244" s="1311">
        <v>9</v>
      </c>
      <c r="CL244" s="1311">
        <v>10</v>
      </c>
      <c r="CM244" s="1311">
        <v>11</v>
      </c>
      <c r="CN244" s="1311">
        <v>12</v>
      </c>
      <c r="CO244" s="1311">
        <v>13</v>
      </c>
      <c r="CP244" s="1311">
        <v>14</v>
      </c>
      <c r="CQ244" s="1311">
        <v>15</v>
      </c>
      <c r="CR244" s="1311">
        <v>16</v>
      </c>
      <c r="CS244" s="1311">
        <v>17</v>
      </c>
      <c r="CT244" s="1311">
        <v>18</v>
      </c>
      <c r="CU244" s="1311">
        <v>19</v>
      </c>
      <c r="CV244" s="1311">
        <v>20</v>
      </c>
      <c r="CW244" s="1311">
        <v>21</v>
      </c>
      <c r="CX244" s="1311">
        <v>22</v>
      </c>
      <c r="CY244" s="1311">
        <v>23</v>
      </c>
      <c r="CZ244" s="1311">
        <v>24</v>
      </c>
      <c r="DA244" s="1311">
        <v>25</v>
      </c>
      <c r="DB244" s="1311">
        <v>26</v>
      </c>
      <c r="DC244" s="1311">
        <v>27</v>
      </c>
      <c r="DD244" s="1311">
        <v>28</v>
      </c>
      <c r="DE244" s="1311">
        <v>29</v>
      </c>
      <c r="DF244" s="1311">
        <v>30</v>
      </c>
      <c r="DG244" s="1311">
        <v>31</v>
      </c>
      <c r="DH244" s="1311">
        <v>32</v>
      </c>
      <c r="DI244" s="1311">
        <v>33</v>
      </c>
      <c r="DJ244" s="1311">
        <v>34</v>
      </c>
      <c r="DK244" s="1312">
        <v>35</v>
      </c>
      <c r="DL244" s="1312">
        <v>36</v>
      </c>
      <c r="DM244" s="1312">
        <v>37</v>
      </c>
      <c r="DN244" s="1312">
        <v>38</v>
      </c>
      <c r="DO244" s="1312">
        <v>39</v>
      </c>
      <c r="DP244" s="1312">
        <v>40</v>
      </c>
      <c r="DQ244" s="1305"/>
    </row>
    <row r="245" spans="68:121" ht="22.5" customHeight="1" thickBot="1" x14ac:dyDescent="0.35">
      <c r="BP245" s="1260"/>
      <c r="BQ245" s="1260"/>
      <c r="BR245" s="1260"/>
      <c r="BS245" s="1260"/>
      <c r="BT245" s="1260"/>
      <c r="BU245" s="1260"/>
      <c r="BV245" s="1260"/>
      <c r="BW245" s="1260"/>
      <c r="BX245" s="1231"/>
      <c r="BY245" s="1319"/>
      <c r="BZ245" s="1320"/>
      <c r="CA245" s="1320"/>
      <c r="CB245" s="1320"/>
      <c r="CC245" s="1320"/>
      <c r="CD245" s="1320"/>
      <c r="CE245" s="1320"/>
      <c r="CF245" s="1320"/>
      <c r="CG245" s="1320"/>
      <c r="CH245" s="1320"/>
      <c r="CI245" s="1320"/>
      <c r="CJ245" s="1320"/>
      <c r="CK245" s="1320"/>
      <c r="CL245" s="1320"/>
      <c r="CM245" s="1320"/>
      <c r="CN245" s="1320"/>
      <c r="CO245" s="1320"/>
      <c r="CP245" s="1320"/>
      <c r="CQ245" s="1320"/>
      <c r="CR245" s="1320"/>
      <c r="CS245" s="1320"/>
      <c r="CT245" s="1320"/>
      <c r="CU245" s="1320"/>
      <c r="CV245" s="1320"/>
      <c r="CW245" s="1320"/>
      <c r="CX245" s="1320"/>
      <c r="CY245" s="1320"/>
      <c r="CZ245" s="1320"/>
      <c r="DA245" s="1320"/>
      <c r="DB245" s="1320"/>
      <c r="DC245" s="1320"/>
      <c r="DD245" s="1320"/>
      <c r="DE245" s="1320"/>
      <c r="DF245" s="1320"/>
      <c r="DG245" s="1320"/>
      <c r="DH245" s="1320"/>
      <c r="DI245" s="1320"/>
      <c r="DJ245" s="1320"/>
      <c r="DK245" s="1320"/>
      <c r="DL245" s="1320"/>
      <c r="DM245" s="1320"/>
      <c r="DN245" s="1320"/>
      <c r="DO245" s="1320"/>
      <c r="DP245" s="1320"/>
      <c r="DQ245" s="1321"/>
    </row>
    <row r="246" spans="68:121" ht="22.5" customHeight="1" thickTop="1" x14ac:dyDescent="0.3">
      <c r="BP246" s="1260"/>
      <c r="BQ246" s="1260"/>
      <c r="BR246" s="1260"/>
      <c r="BS246" s="1260"/>
      <c r="BT246" s="1260"/>
      <c r="BU246" s="1260"/>
      <c r="BV246" s="1260"/>
      <c r="BW246" s="1260"/>
      <c r="BX246" s="1231"/>
      <c r="BY246" s="784">
        <v>0.39236111111111099</v>
      </c>
      <c r="BZ246" s="785"/>
      <c r="CA246" s="785"/>
      <c r="CB246" s="1299"/>
      <c r="CC246" s="1299"/>
      <c r="CD246" s="1299"/>
      <c r="CE246" s="1369" t="s">
        <v>46</v>
      </c>
      <c r="CF246" s="1369"/>
      <c r="CG246" s="1369"/>
      <c r="CH246" s="1369"/>
      <c r="CI246" s="1369"/>
      <c r="CJ246" s="1300" t="s">
        <v>67</v>
      </c>
      <c r="CK246" s="1299"/>
      <c r="CL246" s="1299"/>
      <c r="CM246" s="1299"/>
      <c r="CN246" s="1299"/>
      <c r="CO246" s="1299"/>
      <c r="CP246" s="1299"/>
      <c r="CQ246" s="1299"/>
      <c r="CR246" s="1299"/>
      <c r="CS246" s="1299"/>
      <c r="CT246" s="1299"/>
      <c r="CU246" s="1299"/>
      <c r="CV246" s="1299"/>
      <c r="CW246" s="1299"/>
      <c r="CX246" s="1299"/>
      <c r="CY246" s="1299"/>
      <c r="CZ246" s="1299"/>
      <c r="DA246" s="1299"/>
      <c r="DB246" s="1299"/>
      <c r="DC246" s="1299"/>
      <c r="DD246" s="1299"/>
      <c r="DE246" s="1299"/>
      <c r="DF246" s="1299"/>
      <c r="DG246" s="1299"/>
      <c r="DH246" s="1299"/>
      <c r="DI246" s="1299"/>
      <c r="DJ246" s="1299"/>
      <c r="DK246" s="1299"/>
      <c r="DL246" s="1299"/>
      <c r="DM246" s="1299"/>
      <c r="DN246" s="1299"/>
      <c r="DO246" s="1299"/>
      <c r="DP246" s="1299"/>
      <c r="DQ246" s="1301"/>
    </row>
    <row r="247" spans="68:121" ht="22.5" customHeight="1" x14ac:dyDescent="0.3">
      <c r="BP247" s="1260" t="s">
        <v>58</v>
      </c>
      <c r="BQ247" s="1260">
        <v>0.39236111111111099</v>
      </c>
      <c r="BR247" s="1260">
        <v>19</v>
      </c>
      <c r="BS247" s="1260" t="s">
        <v>45</v>
      </c>
      <c r="BT247" s="1260" t="s">
        <v>46</v>
      </c>
      <c r="BU247" s="1260">
        <v>20</v>
      </c>
      <c r="BV247" s="1260" t="s">
        <v>47</v>
      </c>
      <c r="BW247" s="1260">
        <v>29</v>
      </c>
      <c r="BX247" s="1231"/>
      <c r="BY247" s="1302"/>
      <c r="BZ247" s="1366" t="s">
        <v>58</v>
      </c>
      <c r="CA247" s="1366"/>
      <c r="CB247" s="1366"/>
      <c r="CC247" s="1366"/>
      <c r="CD247" s="1303"/>
      <c r="CE247" s="1303"/>
      <c r="CF247" s="1303"/>
      <c r="CG247" s="1303"/>
      <c r="CH247" s="1303"/>
      <c r="CI247" s="1303"/>
      <c r="CJ247" s="1303"/>
      <c r="CK247" s="1303"/>
      <c r="CL247" s="1303"/>
      <c r="CM247" s="1303"/>
      <c r="CN247" s="1303"/>
      <c r="CO247" s="1303"/>
      <c r="CP247" s="1303"/>
      <c r="CQ247" s="1303"/>
      <c r="CR247" s="1303"/>
      <c r="CS247" s="1370">
        <v>19</v>
      </c>
      <c r="CT247" s="1370"/>
      <c r="CU247" s="1365" t="s">
        <v>48</v>
      </c>
      <c r="CV247" s="1365"/>
      <c r="CW247" s="1365"/>
      <c r="CX247" s="1303"/>
      <c r="CY247" s="1303"/>
      <c r="CZ247" s="1303"/>
      <c r="DA247" s="1303"/>
      <c r="DB247" s="1303"/>
      <c r="DC247" s="1303"/>
      <c r="DD247" s="1303"/>
      <c r="DE247" s="1303"/>
      <c r="DF247" s="1303"/>
      <c r="DG247" s="1303"/>
      <c r="DH247" s="1303"/>
      <c r="DI247" s="1303"/>
      <c r="DJ247" s="1303"/>
      <c r="DK247" s="1304"/>
      <c r="DL247" s="1372" t="s">
        <v>49</v>
      </c>
      <c r="DM247" s="1372"/>
      <c r="DN247" s="1372"/>
      <c r="DO247" s="1373">
        <v>3</v>
      </c>
      <c r="DP247" s="1373"/>
      <c r="DQ247" s="1305"/>
    </row>
    <row r="248" spans="68:121" ht="22.5" customHeight="1" x14ac:dyDescent="0.3">
      <c r="BP248" s="1260">
        <v>0</v>
      </c>
      <c r="BQ248" s="1260">
        <v>0</v>
      </c>
      <c r="BR248" s="1260" t="s">
        <v>50</v>
      </c>
      <c r="BS248" s="1260">
        <v>3</v>
      </c>
      <c r="BT248" s="1260" t="s">
        <v>67</v>
      </c>
      <c r="BU248" s="1260" t="s">
        <v>191</v>
      </c>
      <c r="BV248" s="1260">
        <v>0</v>
      </c>
      <c r="BW248" s="1260" t="s">
        <v>168</v>
      </c>
      <c r="BX248" s="1231"/>
      <c r="BY248" s="1302"/>
      <c r="BZ248" s="1366"/>
      <c r="CA248" s="1366"/>
      <c r="CB248" s="1366"/>
      <c r="CC248" s="1366"/>
      <c r="CD248" s="1303"/>
      <c r="CE248" s="1303"/>
      <c r="CF248" s="1303"/>
      <c r="CG248" s="1303"/>
      <c r="CH248" s="1303"/>
      <c r="CI248" s="1303"/>
      <c r="CJ248" s="1303"/>
      <c r="CK248" s="1303"/>
      <c r="CL248" s="1303"/>
      <c r="CM248" s="1303"/>
      <c r="CN248" s="1303"/>
      <c r="CO248" s="1303"/>
      <c r="CP248" s="1303"/>
      <c r="CQ248" s="1303"/>
      <c r="CR248" s="1303"/>
      <c r="CS248" s="1370"/>
      <c r="CT248" s="1370"/>
      <c r="CU248" s="1365"/>
      <c r="CV248" s="1365"/>
      <c r="CW248" s="1365"/>
      <c r="CX248" s="1303"/>
      <c r="CY248" s="1303"/>
      <c r="CZ248" s="1303"/>
      <c r="DA248" s="1303"/>
      <c r="DB248" s="1303"/>
      <c r="DC248" s="1303"/>
      <c r="DD248" s="1303"/>
      <c r="DE248" s="1303"/>
      <c r="DF248" s="1303"/>
      <c r="DG248" s="1303"/>
      <c r="DH248" s="1303"/>
      <c r="DI248" s="1303"/>
      <c r="DJ248" s="1303"/>
      <c r="DK248" s="1304"/>
      <c r="DL248" s="1372"/>
      <c r="DM248" s="1372"/>
      <c r="DN248" s="1372"/>
      <c r="DO248" s="1373"/>
      <c r="DP248" s="1373"/>
      <c r="DQ248" s="1305"/>
    </row>
    <row r="249" spans="68:121" ht="22.5" customHeight="1" x14ac:dyDescent="0.3">
      <c r="BP249" s="1260"/>
      <c r="BQ249" s="1260"/>
      <c r="BR249" s="1260"/>
      <c r="BS249" s="1260"/>
      <c r="BT249" s="1260"/>
      <c r="BU249" s="1260"/>
      <c r="BV249" s="1260"/>
      <c r="BW249" s="1260"/>
      <c r="BX249" s="1231"/>
      <c r="BY249" s="1302"/>
      <c r="BZ249" s="1306"/>
      <c r="CA249" s="1306"/>
      <c r="CB249" s="1306"/>
      <c r="CC249" s="1306"/>
      <c r="CD249" s="1368" t="s">
        <v>52</v>
      </c>
      <c r="CE249" s="1368"/>
      <c r="CF249" s="1307">
        <v>20</v>
      </c>
      <c r="CG249" s="1308" t="s">
        <v>53</v>
      </c>
      <c r="CH249" s="1367" t="s">
        <v>191</v>
      </c>
      <c r="CI249" s="1367"/>
      <c r="CJ249" s="1367"/>
      <c r="CK249" s="1367"/>
      <c r="CL249" s="1367"/>
      <c r="CM249" s="1367"/>
      <c r="CN249" s="1367"/>
      <c r="CO249" s="1367"/>
      <c r="CP249" s="1367"/>
      <c r="CQ249" s="1367"/>
      <c r="CR249" s="1367"/>
      <c r="CS249" s="1367"/>
      <c r="CT249" s="1367"/>
      <c r="CU249" s="1306"/>
      <c r="CV249" s="1306"/>
      <c r="CW249" s="1306"/>
      <c r="CX249" s="1306"/>
      <c r="CY249" s="1306"/>
      <c r="CZ249" s="1368" t="s">
        <v>52</v>
      </c>
      <c r="DA249" s="1368"/>
      <c r="DB249" s="1307">
        <v>29</v>
      </c>
      <c r="DC249" s="1308" t="s">
        <v>53</v>
      </c>
      <c r="DD249" s="1367" t="s">
        <v>168</v>
      </c>
      <c r="DE249" s="1367"/>
      <c r="DF249" s="1367"/>
      <c r="DG249" s="1367"/>
      <c r="DH249" s="1367"/>
      <c r="DI249" s="1367"/>
      <c r="DJ249" s="1367"/>
      <c r="DK249" s="1367"/>
      <c r="DL249" s="1367"/>
      <c r="DM249" s="1367"/>
      <c r="DN249" s="1367"/>
      <c r="DO249" s="1367"/>
      <c r="DP249" s="1367"/>
      <c r="DQ249" s="1305"/>
    </row>
    <row r="250" spans="68:121" ht="22.5" customHeight="1" x14ac:dyDescent="0.3">
      <c r="BP250" s="1260"/>
      <c r="BQ250" s="1260"/>
      <c r="BR250" s="1260"/>
      <c r="BS250" s="1260"/>
      <c r="BT250" s="1260"/>
      <c r="BU250" s="1260"/>
      <c r="BV250" s="1260"/>
      <c r="BW250" s="1260"/>
      <c r="BX250" s="1231"/>
      <c r="BY250" s="1302"/>
      <c r="BZ250" s="1306"/>
      <c r="CA250" s="1306"/>
      <c r="CB250" s="1306"/>
      <c r="CC250" s="1306"/>
      <c r="CD250" s="1306"/>
      <c r="CE250" s="1306"/>
      <c r="CF250" s="1306"/>
      <c r="CG250" s="1306"/>
      <c r="CH250" s="1306"/>
      <c r="CI250" s="1306"/>
      <c r="CJ250" s="1306"/>
      <c r="CK250" s="1306"/>
      <c r="CL250" s="1306"/>
      <c r="CM250" s="1306"/>
      <c r="CN250" s="1306"/>
      <c r="CO250" s="1306"/>
      <c r="CP250" s="1306"/>
      <c r="CQ250" s="1306"/>
      <c r="CR250" s="1306"/>
      <c r="CS250" s="1306"/>
      <c r="CT250" s="1306"/>
      <c r="CU250" s="1306"/>
      <c r="CV250" s="1306"/>
      <c r="CW250" s="1306"/>
      <c r="CX250" s="1306"/>
      <c r="CY250" s="1306"/>
      <c r="CZ250" s="1306"/>
      <c r="DA250" s="1306"/>
      <c r="DB250" s="1306"/>
      <c r="DC250" s="1306"/>
      <c r="DD250" s="1306"/>
      <c r="DE250" s="1306"/>
      <c r="DF250" s="1306"/>
      <c r="DG250" s="1306"/>
      <c r="DH250" s="1306"/>
      <c r="DI250" s="1306"/>
      <c r="DJ250" s="1306"/>
      <c r="DK250" s="1309"/>
      <c r="DL250" s="1309"/>
      <c r="DM250" s="1309"/>
      <c r="DN250" s="1309"/>
      <c r="DO250" s="1309"/>
      <c r="DP250" s="1309"/>
      <c r="DQ250" s="1305"/>
    </row>
    <row r="251" spans="68:121" ht="22.5" customHeight="1" x14ac:dyDescent="0.3">
      <c r="BP251" s="1260"/>
      <c r="BQ251" s="1260"/>
      <c r="BR251" s="1260"/>
      <c r="BS251" s="1260"/>
      <c r="BT251" s="1260"/>
      <c r="BU251" s="1260"/>
      <c r="BV251" s="1260"/>
      <c r="BW251" s="1260"/>
      <c r="BX251" s="1231"/>
      <c r="BY251" s="1302"/>
      <c r="BZ251" s="1322" t="s">
        <v>56</v>
      </c>
      <c r="CA251" s="1323">
        <v>20</v>
      </c>
      <c r="CB251" s="1310" t="s">
        <v>47</v>
      </c>
      <c r="CC251" s="1311">
        <v>1</v>
      </c>
      <c r="CD251" s="1311">
        <v>2</v>
      </c>
      <c r="CE251" s="1311">
        <v>3</v>
      </c>
      <c r="CF251" s="1311">
        <v>4</v>
      </c>
      <c r="CG251" s="1311">
        <v>5</v>
      </c>
      <c r="CH251" s="1311">
        <v>6</v>
      </c>
      <c r="CI251" s="1311">
        <v>7</v>
      </c>
      <c r="CJ251" s="1311">
        <v>8</v>
      </c>
      <c r="CK251" s="1311">
        <v>9</v>
      </c>
      <c r="CL251" s="1311">
        <v>10</v>
      </c>
      <c r="CM251" s="1311">
        <v>11</v>
      </c>
      <c r="CN251" s="1311">
        <v>12</v>
      </c>
      <c r="CO251" s="1311">
        <v>13</v>
      </c>
      <c r="CP251" s="1311">
        <v>14</v>
      </c>
      <c r="CQ251" s="1311">
        <v>15</v>
      </c>
      <c r="CR251" s="1311">
        <v>16</v>
      </c>
      <c r="CS251" s="1311">
        <v>17</v>
      </c>
      <c r="CT251" s="1311">
        <v>18</v>
      </c>
      <c r="CU251" s="1311">
        <v>19</v>
      </c>
      <c r="CV251" s="1311">
        <v>20</v>
      </c>
      <c r="CW251" s="1311">
        <v>21</v>
      </c>
      <c r="CX251" s="1311">
        <v>22</v>
      </c>
      <c r="CY251" s="1311">
        <v>23</v>
      </c>
      <c r="CZ251" s="1311">
        <v>24</v>
      </c>
      <c r="DA251" s="1311">
        <v>25</v>
      </c>
      <c r="DB251" s="1311">
        <v>26</v>
      </c>
      <c r="DC251" s="1311">
        <v>27</v>
      </c>
      <c r="DD251" s="1311">
        <v>28</v>
      </c>
      <c r="DE251" s="1311">
        <v>29</v>
      </c>
      <c r="DF251" s="1311">
        <v>30</v>
      </c>
      <c r="DG251" s="1311">
        <v>31</v>
      </c>
      <c r="DH251" s="1311">
        <v>32</v>
      </c>
      <c r="DI251" s="1311">
        <v>33</v>
      </c>
      <c r="DJ251" s="1311">
        <v>34</v>
      </c>
      <c r="DK251" s="1312">
        <v>35</v>
      </c>
      <c r="DL251" s="1312">
        <v>36</v>
      </c>
      <c r="DM251" s="1312">
        <v>37</v>
      </c>
      <c r="DN251" s="1312">
        <v>38</v>
      </c>
      <c r="DO251" s="1312">
        <v>39</v>
      </c>
      <c r="DP251" s="1312">
        <v>40</v>
      </c>
      <c r="DQ251" s="1305"/>
    </row>
    <row r="252" spans="68:121" ht="22.5" customHeight="1" x14ac:dyDescent="0.3">
      <c r="BP252" s="1260"/>
      <c r="BQ252" s="1260"/>
      <c r="BR252" s="1260"/>
      <c r="BS252" s="1260"/>
      <c r="BT252" s="1260"/>
      <c r="BU252" s="1260"/>
      <c r="BV252" s="1260"/>
      <c r="BW252" s="1260"/>
      <c r="BX252" s="1231"/>
      <c r="BY252" s="1302"/>
      <c r="BZ252" s="1313"/>
      <c r="CA252" s="1314"/>
      <c r="CB252" s="1315"/>
      <c r="CC252" s="1316"/>
      <c r="CD252" s="1316"/>
      <c r="CE252" s="1316"/>
      <c r="CF252" s="1316"/>
      <c r="CG252" s="1316"/>
      <c r="CH252" s="1316"/>
      <c r="CI252" s="1316"/>
      <c r="CJ252" s="1316"/>
      <c r="CK252" s="1316"/>
      <c r="CL252" s="1316"/>
      <c r="CM252" s="1316"/>
      <c r="CN252" s="1316"/>
      <c r="CO252" s="1316"/>
      <c r="CP252" s="1316"/>
      <c r="CQ252" s="1316"/>
      <c r="CR252" s="1316"/>
      <c r="CS252" s="1316"/>
      <c r="CT252" s="1316"/>
      <c r="CU252" s="1316"/>
      <c r="CV252" s="1316"/>
      <c r="CW252" s="1316"/>
      <c r="CX252" s="1316"/>
      <c r="CY252" s="1316"/>
      <c r="CZ252" s="1316"/>
      <c r="DA252" s="1316"/>
      <c r="DB252" s="1316"/>
      <c r="DC252" s="1316"/>
      <c r="DD252" s="1316"/>
      <c r="DE252" s="1316"/>
      <c r="DF252" s="1316"/>
      <c r="DG252" s="1316"/>
      <c r="DH252" s="1316"/>
      <c r="DI252" s="1316"/>
      <c r="DJ252" s="1316"/>
      <c r="DK252" s="1317"/>
      <c r="DL252" s="1317"/>
      <c r="DM252" s="1317"/>
      <c r="DN252" s="1317"/>
      <c r="DO252" s="1317"/>
      <c r="DP252" s="1317"/>
      <c r="DQ252" s="1305"/>
    </row>
    <row r="253" spans="68:121" ht="22.5" customHeight="1" x14ac:dyDescent="0.3">
      <c r="BP253" s="1260"/>
      <c r="BQ253" s="1260"/>
      <c r="BR253" s="1260"/>
      <c r="BS253" s="1260"/>
      <c r="BT253" s="1260"/>
      <c r="BU253" s="1260"/>
      <c r="BV253" s="1260"/>
      <c r="BW253" s="1260"/>
      <c r="BX253" s="1231"/>
      <c r="BY253" s="1302"/>
      <c r="BZ253" s="1324" t="s">
        <v>56</v>
      </c>
      <c r="CA253" s="1325">
        <v>29</v>
      </c>
      <c r="CB253" s="1318" t="s">
        <v>47</v>
      </c>
      <c r="CC253" s="1311">
        <v>1</v>
      </c>
      <c r="CD253" s="1311">
        <v>2</v>
      </c>
      <c r="CE253" s="1311">
        <v>3</v>
      </c>
      <c r="CF253" s="1311">
        <v>4</v>
      </c>
      <c r="CG253" s="1311">
        <v>5</v>
      </c>
      <c r="CH253" s="1311">
        <v>6</v>
      </c>
      <c r="CI253" s="1311">
        <v>7</v>
      </c>
      <c r="CJ253" s="1311">
        <v>8</v>
      </c>
      <c r="CK253" s="1311">
        <v>9</v>
      </c>
      <c r="CL253" s="1311">
        <v>10</v>
      </c>
      <c r="CM253" s="1311">
        <v>11</v>
      </c>
      <c r="CN253" s="1311">
        <v>12</v>
      </c>
      <c r="CO253" s="1311">
        <v>13</v>
      </c>
      <c r="CP253" s="1311">
        <v>14</v>
      </c>
      <c r="CQ253" s="1311">
        <v>15</v>
      </c>
      <c r="CR253" s="1311">
        <v>16</v>
      </c>
      <c r="CS253" s="1311">
        <v>17</v>
      </c>
      <c r="CT253" s="1311">
        <v>18</v>
      </c>
      <c r="CU253" s="1311">
        <v>19</v>
      </c>
      <c r="CV253" s="1311">
        <v>20</v>
      </c>
      <c r="CW253" s="1311">
        <v>21</v>
      </c>
      <c r="CX253" s="1311">
        <v>22</v>
      </c>
      <c r="CY253" s="1311">
        <v>23</v>
      </c>
      <c r="CZ253" s="1311">
        <v>24</v>
      </c>
      <c r="DA253" s="1311">
        <v>25</v>
      </c>
      <c r="DB253" s="1311">
        <v>26</v>
      </c>
      <c r="DC253" s="1311">
        <v>27</v>
      </c>
      <c r="DD253" s="1311">
        <v>28</v>
      </c>
      <c r="DE253" s="1311">
        <v>29</v>
      </c>
      <c r="DF253" s="1311">
        <v>30</v>
      </c>
      <c r="DG253" s="1311">
        <v>31</v>
      </c>
      <c r="DH253" s="1311">
        <v>32</v>
      </c>
      <c r="DI253" s="1311">
        <v>33</v>
      </c>
      <c r="DJ253" s="1311">
        <v>34</v>
      </c>
      <c r="DK253" s="1312">
        <v>35</v>
      </c>
      <c r="DL253" s="1312">
        <v>36</v>
      </c>
      <c r="DM253" s="1312">
        <v>37</v>
      </c>
      <c r="DN253" s="1312">
        <v>38</v>
      </c>
      <c r="DO253" s="1312">
        <v>39</v>
      </c>
      <c r="DP253" s="1312">
        <v>40</v>
      </c>
      <c r="DQ253" s="1305"/>
    </row>
    <row r="254" spans="68:121" ht="22.5" customHeight="1" thickBot="1" x14ac:dyDescent="0.35">
      <c r="BP254" s="1260"/>
      <c r="BQ254" s="1260"/>
      <c r="BR254" s="1260"/>
      <c r="BS254" s="1260"/>
      <c r="BT254" s="1260"/>
      <c r="BU254" s="1260"/>
      <c r="BV254" s="1260"/>
      <c r="BW254" s="1260"/>
      <c r="BX254" s="1231"/>
      <c r="BY254" s="1319"/>
      <c r="BZ254" s="1320"/>
      <c r="CA254" s="1320"/>
      <c r="CB254" s="1320"/>
      <c r="CC254" s="1320"/>
      <c r="CD254" s="1320"/>
      <c r="CE254" s="1320"/>
      <c r="CF254" s="1320"/>
      <c r="CG254" s="1320"/>
      <c r="CH254" s="1320"/>
      <c r="CI254" s="1320"/>
      <c r="CJ254" s="1320"/>
      <c r="CK254" s="1320"/>
      <c r="CL254" s="1320"/>
      <c r="CM254" s="1320"/>
      <c r="CN254" s="1320"/>
      <c r="CO254" s="1320"/>
      <c r="CP254" s="1320"/>
      <c r="CQ254" s="1320"/>
      <c r="CR254" s="1320"/>
      <c r="CS254" s="1320"/>
      <c r="CT254" s="1320"/>
      <c r="CU254" s="1320"/>
      <c r="CV254" s="1320"/>
      <c r="CW254" s="1320"/>
      <c r="CX254" s="1320"/>
      <c r="CY254" s="1320"/>
      <c r="CZ254" s="1320"/>
      <c r="DA254" s="1320"/>
      <c r="DB254" s="1320"/>
      <c r="DC254" s="1320"/>
      <c r="DD254" s="1320"/>
      <c r="DE254" s="1320"/>
      <c r="DF254" s="1320"/>
      <c r="DG254" s="1320"/>
      <c r="DH254" s="1320"/>
      <c r="DI254" s="1320"/>
      <c r="DJ254" s="1320"/>
      <c r="DK254" s="1320"/>
      <c r="DL254" s="1320"/>
      <c r="DM254" s="1320"/>
      <c r="DN254" s="1320"/>
      <c r="DO254" s="1320"/>
      <c r="DP254" s="1320"/>
      <c r="DQ254" s="1321"/>
    </row>
    <row r="255" spans="68:121" ht="22.5" customHeight="1" thickTop="1" x14ac:dyDescent="0.3">
      <c r="BP255" s="1260"/>
      <c r="BQ255" s="1260"/>
      <c r="BR255" s="1260"/>
      <c r="BS255" s="1260"/>
      <c r="BT255" s="1260"/>
      <c r="BU255" s="1260"/>
      <c r="BV255" s="1260"/>
      <c r="BW255" s="1260"/>
      <c r="BX255" s="1231"/>
      <c r="BY255" s="784">
        <v>0.39930555555555541</v>
      </c>
      <c r="BZ255" s="785"/>
      <c r="CA255" s="785"/>
      <c r="CB255" s="1299"/>
      <c r="CC255" s="1299"/>
      <c r="CD255" s="1299"/>
      <c r="CE255" s="1369" t="s">
        <v>46</v>
      </c>
      <c r="CF255" s="1369"/>
      <c r="CG255" s="1369"/>
      <c r="CH255" s="1369"/>
      <c r="CI255" s="1369"/>
      <c r="CJ255" s="1300" t="s">
        <v>39</v>
      </c>
      <c r="CK255" s="1299"/>
      <c r="CL255" s="1299"/>
      <c r="CM255" s="1299"/>
      <c r="CN255" s="1299"/>
      <c r="CO255" s="1299"/>
      <c r="CP255" s="1299"/>
      <c r="CQ255" s="1299"/>
      <c r="CR255" s="1299"/>
      <c r="CS255" s="1299"/>
      <c r="CT255" s="1299"/>
      <c r="CU255" s="1299"/>
      <c r="CV255" s="1299"/>
      <c r="CW255" s="1299"/>
      <c r="CX255" s="1299"/>
      <c r="CY255" s="1299"/>
      <c r="CZ255" s="1299"/>
      <c r="DA255" s="1299"/>
      <c r="DB255" s="1299"/>
      <c r="DC255" s="1299"/>
      <c r="DD255" s="1299"/>
      <c r="DE255" s="1299"/>
      <c r="DF255" s="1299"/>
      <c r="DG255" s="1299"/>
      <c r="DH255" s="1299"/>
      <c r="DI255" s="1299"/>
      <c r="DJ255" s="1299"/>
      <c r="DK255" s="1299"/>
      <c r="DL255" s="1299"/>
      <c r="DM255" s="1299"/>
      <c r="DN255" s="1299"/>
      <c r="DO255" s="1299"/>
      <c r="DP255" s="1299"/>
      <c r="DQ255" s="1301"/>
    </row>
    <row r="256" spans="68:121" ht="22.5" customHeight="1" x14ac:dyDescent="0.3">
      <c r="BP256" s="1260" t="s">
        <v>59</v>
      </c>
      <c r="BQ256" s="1260">
        <v>0.39930555555555541</v>
      </c>
      <c r="BR256" s="1260">
        <v>23</v>
      </c>
      <c r="BS256" s="1260" t="s">
        <v>45</v>
      </c>
      <c r="BT256" s="1260" t="s">
        <v>46</v>
      </c>
      <c r="BU256" s="1260">
        <v>9</v>
      </c>
      <c r="BV256" s="1260" t="s">
        <v>47</v>
      </c>
      <c r="BW256" s="1260">
        <v>25</v>
      </c>
      <c r="BX256" s="1231"/>
      <c r="BY256" s="1302"/>
      <c r="BZ256" s="1366" t="s">
        <v>59</v>
      </c>
      <c r="CA256" s="1366"/>
      <c r="CB256" s="1366"/>
      <c r="CC256" s="1366"/>
      <c r="CD256" s="1303"/>
      <c r="CE256" s="1303"/>
      <c r="CF256" s="1303"/>
      <c r="CG256" s="1303"/>
      <c r="CH256" s="1303"/>
      <c r="CI256" s="1303"/>
      <c r="CJ256" s="1303"/>
      <c r="CK256" s="1303"/>
      <c r="CL256" s="1303"/>
      <c r="CM256" s="1303"/>
      <c r="CN256" s="1303"/>
      <c r="CO256" s="1303"/>
      <c r="CP256" s="1303"/>
      <c r="CQ256" s="1303"/>
      <c r="CR256" s="1303"/>
      <c r="CS256" s="1370">
        <v>23</v>
      </c>
      <c r="CT256" s="1370"/>
      <c r="CU256" s="1365" t="s">
        <v>48</v>
      </c>
      <c r="CV256" s="1365"/>
      <c r="CW256" s="1365"/>
      <c r="CX256" s="1303"/>
      <c r="CY256" s="1303"/>
      <c r="CZ256" s="1303"/>
      <c r="DA256" s="1303"/>
      <c r="DB256" s="1303"/>
      <c r="DC256" s="1303"/>
      <c r="DD256" s="1303"/>
      <c r="DE256" s="1303"/>
      <c r="DF256" s="1303"/>
      <c r="DG256" s="1303"/>
      <c r="DH256" s="1303"/>
      <c r="DI256" s="1303"/>
      <c r="DJ256" s="1303"/>
      <c r="DK256" s="1304"/>
      <c r="DL256" s="1372" t="s">
        <v>49</v>
      </c>
      <c r="DM256" s="1372"/>
      <c r="DN256" s="1372"/>
      <c r="DO256" s="1373">
        <v>3</v>
      </c>
      <c r="DP256" s="1373"/>
      <c r="DQ256" s="1305"/>
    </row>
    <row r="257" spans="32:121" ht="22.5" customHeight="1" x14ac:dyDescent="0.3">
      <c r="AF257" s="1231"/>
      <c r="AG257" s="1231"/>
      <c r="AH257" s="1231"/>
      <c r="AI257" s="1231"/>
      <c r="AJ257" s="1231"/>
      <c r="AK257" s="1231"/>
      <c r="AL257" s="1231"/>
      <c r="AM257" s="1231"/>
      <c r="AN257" s="1231"/>
      <c r="AO257" s="1231"/>
      <c r="AP257" s="1231"/>
      <c r="AQ257" s="1231"/>
      <c r="AR257" s="1231"/>
      <c r="AS257" s="1231"/>
      <c r="AT257" s="1231"/>
      <c r="AU257" s="1231"/>
      <c r="AV257" s="1231"/>
      <c r="AW257" s="1231"/>
      <c r="AX257" s="1231"/>
      <c r="AY257" s="1231"/>
      <c r="AZ257" s="1231"/>
      <c r="BA257" s="1231"/>
      <c r="BB257" s="1231"/>
      <c r="BC257" s="1231"/>
      <c r="BD257" s="1231"/>
      <c r="BE257" s="1231"/>
      <c r="BF257" s="1231"/>
      <c r="BG257" s="1231"/>
      <c r="BH257" s="1231"/>
      <c r="BI257" s="1231"/>
      <c r="BJ257" s="1231"/>
      <c r="BK257" s="1231"/>
      <c r="BL257" s="1231"/>
      <c r="BM257" s="1231"/>
      <c r="BN257" s="1231"/>
      <c r="BO257" s="1231"/>
      <c r="BP257" s="1260">
        <v>0</v>
      </c>
      <c r="BQ257" s="1260">
        <v>0</v>
      </c>
      <c r="BR257" s="1260" t="s">
        <v>50</v>
      </c>
      <c r="BS257" s="1260">
        <v>3</v>
      </c>
      <c r="BT257" s="1260" t="s">
        <v>39</v>
      </c>
      <c r="BU257" s="1260" t="s">
        <v>141</v>
      </c>
      <c r="BV257" s="1260">
        <v>0</v>
      </c>
      <c r="BW257" s="1260" t="s">
        <v>190</v>
      </c>
      <c r="BX257" s="1231"/>
      <c r="BY257" s="1302"/>
      <c r="BZ257" s="1366"/>
      <c r="CA257" s="1366"/>
      <c r="CB257" s="1366"/>
      <c r="CC257" s="1366"/>
      <c r="CD257" s="1303"/>
      <c r="CE257" s="1303"/>
      <c r="CF257" s="1303"/>
      <c r="CG257" s="1303"/>
      <c r="CH257" s="1303"/>
      <c r="CI257" s="1303"/>
      <c r="CJ257" s="1303"/>
      <c r="CK257" s="1303"/>
      <c r="CL257" s="1303"/>
      <c r="CM257" s="1303"/>
      <c r="CN257" s="1303"/>
      <c r="CO257" s="1303"/>
      <c r="CP257" s="1303"/>
      <c r="CQ257" s="1303"/>
      <c r="CR257" s="1303"/>
      <c r="CS257" s="1370"/>
      <c r="CT257" s="1370"/>
      <c r="CU257" s="1365"/>
      <c r="CV257" s="1365"/>
      <c r="CW257" s="1365"/>
      <c r="CX257" s="1303"/>
      <c r="CY257" s="1303"/>
      <c r="CZ257" s="1303"/>
      <c r="DA257" s="1303"/>
      <c r="DB257" s="1303"/>
      <c r="DC257" s="1303"/>
      <c r="DD257" s="1303"/>
      <c r="DE257" s="1303"/>
      <c r="DF257" s="1303"/>
      <c r="DG257" s="1303"/>
      <c r="DH257" s="1303"/>
      <c r="DI257" s="1303"/>
      <c r="DJ257" s="1303"/>
      <c r="DK257" s="1304"/>
      <c r="DL257" s="1372"/>
      <c r="DM257" s="1372"/>
      <c r="DN257" s="1372"/>
      <c r="DO257" s="1373"/>
      <c r="DP257" s="1373"/>
      <c r="DQ257" s="1305"/>
    </row>
    <row r="258" spans="32:121" ht="22.5" customHeight="1" x14ac:dyDescent="0.3">
      <c r="AF258" s="1231"/>
      <c r="AG258" s="1231"/>
      <c r="AH258" s="1231"/>
      <c r="AI258" s="1231"/>
      <c r="AJ258" s="1231"/>
      <c r="AK258" s="1231"/>
      <c r="AL258" s="1231"/>
      <c r="AM258" s="1231"/>
      <c r="AN258" s="1231"/>
      <c r="AO258" s="1231"/>
      <c r="AP258" s="1231"/>
      <c r="AQ258" s="1231"/>
      <c r="AR258" s="1231"/>
      <c r="AS258" s="1231"/>
      <c r="AT258" s="1231"/>
      <c r="AU258" s="1231"/>
      <c r="AV258" s="1231"/>
      <c r="AW258" s="1231"/>
      <c r="AX258" s="1231"/>
      <c r="AY258" s="1231"/>
      <c r="AZ258" s="1231"/>
      <c r="BA258" s="1231"/>
      <c r="BB258" s="1231"/>
      <c r="BC258" s="1231"/>
      <c r="BD258" s="1231"/>
      <c r="BE258" s="1231"/>
      <c r="BF258" s="1231"/>
      <c r="BG258" s="1231"/>
      <c r="BH258" s="1231"/>
      <c r="BI258" s="1231"/>
      <c r="BJ258" s="1231"/>
      <c r="BK258" s="1231"/>
      <c r="BL258" s="1231"/>
      <c r="BM258" s="1231"/>
      <c r="BN258" s="1231"/>
      <c r="BO258" s="1231"/>
      <c r="BP258" s="1260"/>
      <c r="BQ258" s="1260"/>
      <c r="BR258" s="1260"/>
      <c r="BS258" s="1260"/>
      <c r="BT258" s="1260"/>
      <c r="BU258" s="1260"/>
      <c r="BV258" s="1260"/>
      <c r="BW258" s="1260"/>
      <c r="BX258" s="1231"/>
      <c r="BY258" s="1302"/>
      <c r="BZ258" s="1306"/>
      <c r="CA258" s="1306"/>
      <c r="CB258" s="1306"/>
      <c r="CC258" s="1306"/>
      <c r="CD258" s="1368" t="s">
        <v>52</v>
      </c>
      <c r="CE258" s="1368"/>
      <c r="CF258" s="1307">
        <v>9</v>
      </c>
      <c r="CG258" s="1308" t="s">
        <v>53</v>
      </c>
      <c r="CH258" s="1367" t="s">
        <v>141</v>
      </c>
      <c r="CI258" s="1367"/>
      <c r="CJ258" s="1367"/>
      <c r="CK258" s="1367"/>
      <c r="CL258" s="1367"/>
      <c r="CM258" s="1367"/>
      <c r="CN258" s="1367"/>
      <c r="CO258" s="1367"/>
      <c r="CP258" s="1367"/>
      <c r="CQ258" s="1367"/>
      <c r="CR258" s="1367"/>
      <c r="CS258" s="1367"/>
      <c r="CT258" s="1367"/>
      <c r="CU258" s="1306"/>
      <c r="CV258" s="1306"/>
      <c r="CW258" s="1306"/>
      <c r="CX258" s="1306"/>
      <c r="CY258" s="1306"/>
      <c r="CZ258" s="1368" t="s">
        <v>52</v>
      </c>
      <c r="DA258" s="1368"/>
      <c r="DB258" s="1307">
        <v>25</v>
      </c>
      <c r="DC258" s="1308" t="s">
        <v>53</v>
      </c>
      <c r="DD258" s="1367" t="s">
        <v>190</v>
      </c>
      <c r="DE258" s="1367"/>
      <c r="DF258" s="1367"/>
      <c r="DG258" s="1367"/>
      <c r="DH258" s="1367"/>
      <c r="DI258" s="1367"/>
      <c r="DJ258" s="1367"/>
      <c r="DK258" s="1367"/>
      <c r="DL258" s="1367"/>
      <c r="DM258" s="1367"/>
      <c r="DN258" s="1367"/>
      <c r="DO258" s="1367"/>
      <c r="DP258" s="1367"/>
      <c r="DQ258" s="1305"/>
    </row>
    <row r="259" spans="32:121" ht="22.5" customHeight="1" x14ac:dyDescent="0.3">
      <c r="AF259" s="1231"/>
      <c r="AG259" s="1231"/>
      <c r="AH259" s="1231"/>
      <c r="AI259" s="1231"/>
      <c r="AJ259" s="1231"/>
      <c r="AK259" s="1231"/>
      <c r="AL259" s="1231"/>
      <c r="AM259" s="1231"/>
      <c r="AN259" s="1231"/>
      <c r="AO259" s="1231"/>
      <c r="AP259" s="1231"/>
      <c r="AQ259" s="1231"/>
      <c r="AR259" s="1231"/>
      <c r="AS259" s="1231"/>
      <c r="AT259" s="1231"/>
      <c r="AU259" s="1231"/>
      <c r="AV259" s="1231"/>
      <c r="AW259" s="1231"/>
      <c r="AX259" s="1231"/>
      <c r="AY259" s="1231"/>
      <c r="AZ259" s="1231"/>
      <c r="BA259" s="1231"/>
      <c r="BB259" s="1231"/>
      <c r="BC259" s="1231"/>
      <c r="BD259" s="1231"/>
      <c r="BE259" s="1231"/>
      <c r="BF259" s="1231"/>
      <c r="BG259" s="1231"/>
      <c r="BH259" s="1231"/>
      <c r="BI259" s="1231"/>
      <c r="BJ259" s="1231"/>
      <c r="BK259" s="1231"/>
      <c r="BL259" s="1231"/>
      <c r="BM259" s="1231"/>
      <c r="BN259" s="1231"/>
      <c r="BO259" s="1231"/>
      <c r="BP259" s="1260"/>
      <c r="BQ259" s="1260"/>
      <c r="BR259" s="1260"/>
      <c r="BS259" s="1260"/>
      <c r="BT259" s="1260"/>
      <c r="BU259" s="1260"/>
      <c r="BV259" s="1260"/>
      <c r="BW259" s="1260"/>
      <c r="BX259" s="1231"/>
      <c r="BY259" s="1302"/>
      <c r="BZ259" s="1306"/>
      <c r="CA259" s="1306"/>
      <c r="CB259" s="1306"/>
      <c r="CC259" s="1306"/>
      <c r="CD259" s="1306"/>
      <c r="CE259" s="1306"/>
      <c r="CF259" s="1306"/>
      <c r="CG259" s="1306"/>
      <c r="CH259" s="1306"/>
      <c r="CI259" s="1306"/>
      <c r="CJ259" s="1306"/>
      <c r="CK259" s="1306"/>
      <c r="CL259" s="1306"/>
      <c r="CM259" s="1306"/>
      <c r="CN259" s="1306"/>
      <c r="CO259" s="1306"/>
      <c r="CP259" s="1306"/>
      <c r="CQ259" s="1306"/>
      <c r="CR259" s="1306"/>
      <c r="CS259" s="1306"/>
      <c r="CT259" s="1306"/>
      <c r="CU259" s="1306"/>
      <c r="CV259" s="1306"/>
      <c r="CW259" s="1306"/>
      <c r="CX259" s="1306"/>
      <c r="CY259" s="1306"/>
      <c r="CZ259" s="1306"/>
      <c r="DA259" s="1306"/>
      <c r="DB259" s="1306"/>
      <c r="DC259" s="1306"/>
      <c r="DD259" s="1306"/>
      <c r="DE259" s="1306"/>
      <c r="DF259" s="1306"/>
      <c r="DG259" s="1306"/>
      <c r="DH259" s="1306"/>
      <c r="DI259" s="1306"/>
      <c r="DJ259" s="1306"/>
      <c r="DK259" s="1309"/>
      <c r="DL259" s="1309"/>
      <c r="DM259" s="1309"/>
      <c r="DN259" s="1309"/>
      <c r="DO259" s="1309"/>
      <c r="DP259" s="1309"/>
      <c r="DQ259" s="1305"/>
    </row>
    <row r="260" spans="32:121" ht="22.5" customHeight="1" x14ac:dyDescent="0.3">
      <c r="AF260" s="1231"/>
      <c r="AG260" s="1231"/>
      <c r="AH260" s="1231"/>
      <c r="AI260" s="1231"/>
      <c r="AJ260" s="1231"/>
      <c r="AK260" s="1231"/>
      <c r="AL260" s="1231"/>
      <c r="AM260" s="1231"/>
      <c r="AN260" s="1231"/>
      <c r="AO260" s="1231"/>
      <c r="AP260" s="1231"/>
      <c r="AQ260" s="1231"/>
      <c r="AR260" s="1231"/>
      <c r="AS260" s="1231"/>
      <c r="AT260" s="1231"/>
      <c r="AU260" s="1231"/>
      <c r="AV260" s="1231"/>
      <c r="AW260" s="1231"/>
      <c r="AX260" s="1231"/>
      <c r="AY260" s="1231"/>
      <c r="AZ260" s="1231"/>
      <c r="BA260" s="1231"/>
      <c r="BB260" s="1231"/>
      <c r="BC260" s="1231"/>
      <c r="BD260" s="1231"/>
      <c r="BE260" s="1231"/>
      <c r="BF260" s="1231"/>
      <c r="BG260" s="1231"/>
      <c r="BH260" s="1231"/>
      <c r="BI260" s="1231"/>
      <c r="BJ260" s="1231"/>
      <c r="BK260" s="1231"/>
      <c r="BL260" s="1231"/>
      <c r="BM260" s="1231"/>
      <c r="BN260" s="1231"/>
      <c r="BO260" s="1231"/>
      <c r="BP260" s="1260"/>
      <c r="BQ260" s="1260"/>
      <c r="BR260" s="1260"/>
      <c r="BS260" s="1260"/>
      <c r="BT260" s="1260"/>
      <c r="BU260" s="1260"/>
      <c r="BV260" s="1260"/>
      <c r="BW260" s="1260"/>
      <c r="BX260" s="1231"/>
      <c r="BY260" s="1302"/>
      <c r="BZ260" s="1322" t="s">
        <v>56</v>
      </c>
      <c r="CA260" s="1323">
        <v>9</v>
      </c>
      <c r="CB260" s="1310" t="s">
        <v>47</v>
      </c>
      <c r="CC260" s="1311">
        <v>1</v>
      </c>
      <c r="CD260" s="1311">
        <v>2</v>
      </c>
      <c r="CE260" s="1311">
        <v>3</v>
      </c>
      <c r="CF260" s="1311">
        <v>4</v>
      </c>
      <c r="CG260" s="1311">
        <v>5</v>
      </c>
      <c r="CH260" s="1311">
        <v>6</v>
      </c>
      <c r="CI260" s="1311">
        <v>7</v>
      </c>
      <c r="CJ260" s="1311">
        <v>8</v>
      </c>
      <c r="CK260" s="1311">
        <v>9</v>
      </c>
      <c r="CL260" s="1311">
        <v>10</v>
      </c>
      <c r="CM260" s="1311">
        <v>11</v>
      </c>
      <c r="CN260" s="1311">
        <v>12</v>
      </c>
      <c r="CO260" s="1311">
        <v>13</v>
      </c>
      <c r="CP260" s="1311">
        <v>14</v>
      </c>
      <c r="CQ260" s="1311">
        <v>15</v>
      </c>
      <c r="CR260" s="1311">
        <v>16</v>
      </c>
      <c r="CS260" s="1311">
        <v>17</v>
      </c>
      <c r="CT260" s="1311">
        <v>18</v>
      </c>
      <c r="CU260" s="1311">
        <v>19</v>
      </c>
      <c r="CV260" s="1311">
        <v>20</v>
      </c>
      <c r="CW260" s="1311">
        <v>21</v>
      </c>
      <c r="CX260" s="1311">
        <v>22</v>
      </c>
      <c r="CY260" s="1311">
        <v>23</v>
      </c>
      <c r="CZ260" s="1311">
        <v>24</v>
      </c>
      <c r="DA260" s="1311">
        <v>25</v>
      </c>
      <c r="DB260" s="1311">
        <v>26</v>
      </c>
      <c r="DC260" s="1311">
        <v>27</v>
      </c>
      <c r="DD260" s="1311">
        <v>28</v>
      </c>
      <c r="DE260" s="1311">
        <v>29</v>
      </c>
      <c r="DF260" s="1311">
        <v>30</v>
      </c>
      <c r="DG260" s="1311">
        <v>31</v>
      </c>
      <c r="DH260" s="1311">
        <v>32</v>
      </c>
      <c r="DI260" s="1311">
        <v>33</v>
      </c>
      <c r="DJ260" s="1311">
        <v>34</v>
      </c>
      <c r="DK260" s="1312">
        <v>35</v>
      </c>
      <c r="DL260" s="1312">
        <v>36</v>
      </c>
      <c r="DM260" s="1312">
        <v>37</v>
      </c>
      <c r="DN260" s="1312">
        <v>38</v>
      </c>
      <c r="DO260" s="1312">
        <v>39</v>
      </c>
      <c r="DP260" s="1312">
        <v>40</v>
      </c>
      <c r="DQ260" s="1305"/>
    </row>
    <row r="261" spans="32:121" ht="22.5" customHeight="1" x14ac:dyDescent="0.3">
      <c r="AF261" s="1231"/>
      <c r="AG261" s="1231"/>
      <c r="AH261" s="1231"/>
      <c r="AI261" s="1231"/>
      <c r="AJ261" s="1231"/>
      <c r="AK261" s="1231"/>
      <c r="AL261" s="1231"/>
      <c r="AM261" s="1231"/>
      <c r="AN261" s="1231"/>
      <c r="AO261" s="1231"/>
      <c r="AP261" s="1231"/>
      <c r="AQ261" s="1231"/>
      <c r="AR261" s="1231"/>
      <c r="AS261" s="1231"/>
      <c r="AT261" s="1231"/>
      <c r="AU261" s="1231"/>
      <c r="AV261" s="1231"/>
      <c r="AW261" s="1231"/>
      <c r="AX261" s="1231"/>
      <c r="AY261" s="1231"/>
      <c r="AZ261" s="1231"/>
      <c r="BA261" s="1231"/>
      <c r="BB261" s="1231"/>
      <c r="BC261" s="1231"/>
      <c r="BD261" s="1231"/>
      <c r="BE261" s="1231"/>
      <c r="BF261" s="1231"/>
      <c r="BG261" s="1231"/>
      <c r="BH261" s="1231"/>
      <c r="BI261" s="1231"/>
      <c r="BJ261" s="1231"/>
      <c r="BK261" s="1231"/>
      <c r="BL261" s="1231"/>
      <c r="BM261" s="1231"/>
      <c r="BN261" s="1231"/>
      <c r="BO261" s="1231"/>
      <c r="BP261" s="1260"/>
      <c r="BQ261" s="1260"/>
      <c r="BR261" s="1260"/>
      <c r="BS261" s="1260"/>
      <c r="BT261" s="1260"/>
      <c r="BU261" s="1260"/>
      <c r="BV261" s="1260"/>
      <c r="BW261" s="1260"/>
      <c r="BX261" s="1231"/>
      <c r="BY261" s="1302"/>
      <c r="BZ261" s="1313"/>
      <c r="CA261" s="1314"/>
      <c r="CB261" s="1315"/>
      <c r="CC261" s="1316"/>
      <c r="CD261" s="1316"/>
      <c r="CE261" s="1316"/>
      <c r="CF261" s="1316"/>
      <c r="CG261" s="1316"/>
      <c r="CH261" s="1316"/>
      <c r="CI261" s="1316"/>
      <c r="CJ261" s="1316"/>
      <c r="CK261" s="1316"/>
      <c r="CL261" s="1316"/>
      <c r="CM261" s="1316"/>
      <c r="CN261" s="1316"/>
      <c r="CO261" s="1316"/>
      <c r="CP261" s="1316"/>
      <c r="CQ261" s="1316"/>
      <c r="CR261" s="1316"/>
      <c r="CS261" s="1316"/>
      <c r="CT261" s="1316"/>
      <c r="CU261" s="1316"/>
      <c r="CV261" s="1316"/>
      <c r="CW261" s="1316"/>
      <c r="CX261" s="1316"/>
      <c r="CY261" s="1316"/>
      <c r="CZ261" s="1316"/>
      <c r="DA261" s="1316"/>
      <c r="DB261" s="1316"/>
      <c r="DC261" s="1316"/>
      <c r="DD261" s="1316"/>
      <c r="DE261" s="1316"/>
      <c r="DF261" s="1316"/>
      <c r="DG261" s="1316"/>
      <c r="DH261" s="1316"/>
      <c r="DI261" s="1316"/>
      <c r="DJ261" s="1316"/>
      <c r="DK261" s="1317"/>
      <c r="DL261" s="1317"/>
      <c r="DM261" s="1317"/>
      <c r="DN261" s="1317"/>
      <c r="DO261" s="1317"/>
      <c r="DP261" s="1317"/>
      <c r="DQ261" s="1305"/>
    </row>
    <row r="262" spans="32:121" ht="22.5" customHeight="1" x14ac:dyDescent="0.3">
      <c r="AF262" s="1231"/>
      <c r="AG262" s="1231"/>
      <c r="AH262" s="1231"/>
      <c r="AI262" s="1231"/>
      <c r="AJ262" s="1231"/>
      <c r="AK262" s="1231"/>
      <c r="AL262" s="1231"/>
      <c r="AM262" s="1231"/>
      <c r="AN262" s="1231"/>
      <c r="AO262" s="1231"/>
      <c r="AP262" s="1231"/>
      <c r="AQ262" s="1231"/>
      <c r="AR262" s="1231"/>
      <c r="AS262" s="1231"/>
      <c r="AT262" s="1231"/>
      <c r="AU262" s="1231"/>
      <c r="AV262" s="1231"/>
      <c r="AW262" s="1231"/>
      <c r="AX262" s="1231"/>
      <c r="AY262" s="1231"/>
      <c r="AZ262" s="1231"/>
      <c r="BA262" s="1231"/>
      <c r="BB262" s="1231"/>
      <c r="BC262" s="1231"/>
      <c r="BD262" s="1231"/>
      <c r="BE262" s="1231"/>
      <c r="BF262" s="1231"/>
      <c r="BG262" s="1231"/>
      <c r="BH262" s="1231"/>
      <c r="BI262" s="1231"/>
      <c r="BJ262" s="1231"/>
      <c r="BK262" s="1231"/>
      <c r="BL262" s="1231"/>
      <c r="BM262" s="1231"/>
      <c r="BN262" s="1231"/>
      <c r="BO262" s="1231"/>
      <c r="BP262" s="1260"/>
      <c r="BQ262" s="1260"/>
      <c r="BR262" s="1260"/>
      <c r="BS262" s="1260"/>
      <c r="BT262" s="1260"/>
      <c r="BU262" s="1260"/>
      <c r="BV262" s="1260"/>
      <c r="BW262" s="1260"/>
      <c r="BX262" s="1231"/>
      <c r="BY262" s="1302"/>
      <c r="BZ262" s="1324" t="s">
        <v>56</v>
      </c>
      <c r="CA262" s="1325">
        <v>25</v>
      </c>
      <c r="CB262" s="1318" t="s">
        <v>47</v>
      </c>
      <c r="CC262" s="1311">
        <v>1</v>
      </c>
      <c r="CD262" s="1311">
        <v>2</v>
      </c>
      <c r="CE262" s="1311">
        <v>3</v>
      </c>
      <c r="CF262" s="1311">
        <v>4</v>
      </c>
      <c r="CG262" s="1311">
        <v>5</v>
      </c>
      <c r="CH262" s="1311">
        <v>6</v>
      </c>
      <c r="CI262" s="1311">
        <v>7</v>
      </c>
      <c r="CJ262" s="1311">
        <v>8</v>
      </c>
      <c r="CK262" s="1311">
        <v>9</v>
      </c>
      <c r="CL262" s="1311">
        <v>10</v>
      </c>
      <c r="CM262" s="1311">
        <v>11</v>
      </c>
      <c r="CN262" s="1311">
        <v>12</v>
      </c>
      <c r="CO262" s="1311">
        <v>13</v>
      </c>
      <c r="CP262" s="1311">
        <v>14</v>
      </c>
      <c r="CQ262" s="1311">
        <v>15</v>
      </c>
      <c r="CR262" s="1311">
        <v>16</v>
      </c>
      <c r="CS262" s="1311">
        <v>17</v>
      </c>
      <c r="CT262" s="1311">
        <v>18</v>
      </c>
      <c r="CU262" s="1311">
        <v>19</v>
      </c>
      <c r="CV262" s="1311">
        <v>20</v>
      </c>
      <c r="CW262" s="1311">
        <v>21</v>
      </c>
      <c r="CX262" s="1311">
        <v>22</v>
      </c>
      <c r="CY262" s="1311">
        <v>23</v>
      </c>
      <c r="CZ262" s="1311">
        <v>24</v>
      </c>
      <c r="DA262" s="1311">
        <v>25</v>
      </c>
      <c r="DB262" s="1311">
        <v>26</v>
      </c>
      <c r="DC262" s="1311">
        <v>27</v>
      </c>
      <c r="DD262" s="1311">
        <v>28</v>
      </c>
      <c r="DE262" s="1311">
        <v>29</v>
      </c>
      <c r="DF262" s="1311">
        <v>30</v>
      </c>
      <c r="DG262" s="1311">
        <v>31</v>
      </c>
      <c r="DH262" s="1311">
        <v>32</v>
      </c>
      <c r="DI262" s="1311">
        <v>33</v>
      </c>
      <c r="DJ262" s="1311">
        <v>34</v>
      </c>
      <c r="DK262" s="1312">
        <v>35</v>
      </c>
      <c r="DL262" s="1312">
        <v>36</v>
      </c>
      <c r="DM262" s="1312">
        <v>37</v>
      </c>
      <c r="DN262" s="1312">
        <v>38</v>
      </c>
      <c r="DO262" s="1312">
        <v>39</v>
      </c>
      <c r="DP262" s="1312">
        <v>40</v>
      </c>
      <c r="DQ262" s="1305"/>
    </row>
    <row r="263" spans="32:121" ht="22.5" customHeight="1" thickBot="1" x14ac:dyDescent="0.35">
      <c r="AF263" s="1231"/>
      <c r="AG263" s="1231"/>
      <c r="AH263" s="1231"/>
      <c r="AI263" s="1231"/>
      <c r="AJ263" s="1231"/>
      <c r="AK263" s="1231"/>
      <c r="AL263" s="1231"/>
      <c r="AM263" s="1231"/>
      <c r="AN263" s="1231"/>
      <c r="AO263" s="1231"/>
      <c r="AP263" s="1231"/>
      <c r="AQ263" s="1231"/>
      <c r="AR263" s="1231"/>
      <c r="AS263" s="1231"/>
      <c r="AT263" s="1231"/>
      <c r="AU263" s="1231"/>
      <c r="AV263" s="1231"/>
      <c r="AW263" s="1231"/>
      <c r="AX263" s="1231"/>
      <c r="AY263" s="1231"/>
      <c r="AZ263" s="1231"/>
      <c r="BA263" s="1231"/>
      <c r="BB263" s="1231"/>
      <c r="BC263" s="1231"/>
      <c r="BD263" s="1231"/>
      <c r="BE263" s="1231"/>
      <c r="BF263" s="1231"/>
      <c r="BG263" s="1231"/>
      <c r="BH263" s="1231"/>
      <c r="BI263" s="1231"/>
      <c r="BJ263" s="1231"/>
      <c r="BK263" s="1231"/>
      <c r="BL263" s="1231"/>
      <c r="BM263" s="1231"/>
      <c r="BN263" s="1231"/>
      <c r="BO263" s="1231"/>
      <c r="BP263" s="1260"/>
      <c r="BQ263" s="1260"/>
      <c r="BR263" s="1260"/>
      <c r="BS263" s="1260"/>
      <c r="BT263" s="1260"/>
      <c r="BU263" s="1260"/>
      <c r="BV263" s="1260"/>
      <c r="BW263" s="1260"/>
      <c r="BX263" s="1231"/>
      <c r="BY263" s="1319"/>
      <c r="BZ263" s="1320"/>
      <c r="CA263" s="1320"/>
      <c r="CB263" s="1320"/>
      <c r="CC263" s="1320"/>
      <c r="CD263" s="1320"/>
      <c r="CE263" s="1320"/>
      <c r="CF263" s="1320"/>
      <c r="CG263" s="1320"/>
      <c r="CH263" s="1320"/>
      <c r="CI263" s="1320"/>
      <c r="CJ263" s="1320"/>
      <c r="CK263" s="1320"/>
      <c r="CL263" s="1320"/>
      <c r="CM263" s="1320"/>
      <c r="CN263" s="1320"/>
      <c r="CO263" s="1320"/>
      <c r="CP263" s="1320"/>
      <c r="CQ263" s="1320"/>
      <c r="CR263" s="1320"/>
      <c r="CS263" s="1320"/>
      <c r="CT263" s="1320"/>
      <c r="CU263" s="1320"/>
      <c r="CV263" s="1320"/>
      <c r="CW263" s="1320"/>
      <c r="CX263" s="1320"/>
      <c r="CY263" s="1320"/>
      <c r="CZ263" s="1320"/>
      <c r="DA263" s="1320"/>
      <c r="DB263" s="1320"/>
      <c r="DC263" s="1320"/>
      <c r="DD263" s="1320"/>
      <c r="DE263" s="1320"/>
      <c r="DF263" s="1320"/>
      <c r="DG263" s="1320"/>
      <c r="DH263" s="1320"/>
      <c r="DI263" s="1320"/>
      <c r="DJ263" s="1320"/>
      <c r="DK263" s="1320"/>
      <c r="DL263" s="1320"/>
      <c r="DM263" s="1320"/>
      <c r="DN263" s="1320"/>
      <c r="DO263" s="1320"/>
      <c r="DP263" s="1320"/>
      <c r="DQ263" s="1321"/>
    </row>
    <row r="264" spans="32:121" ht="22.5" customHeight="1" thickTop="1" x14ac:dyDescent="0.3">
      <c r="AF264" s="1231"/>
      <c r="AG264" s="1231"/>
      <c r="AH264" s="1231"/>
      <c r="AI264" s="1231"/>
      <c r="AJ264" s="1231"/>
      <c r="AK264" s="1231"/>
      <c r="AL264" s="1231"/>
      <c r="AM264" s="1231"/>
      <c r="AN264" s="1231"/>
      <c r="AO264" s="1231"/>
      <c r="AP264" s="1231"/>
      <c r="AQ264" s="1231"/>
      <c r="AR264" s="1231"/>
      <c r="AS264" s="1231"/>
      <c r="AT264" s="1231"/>
      <c r="AU264" s="1231"/>
      <c r="AV264" s="1231"/>
      <c r="AW264" s="1231"/>
      <c r="AX264" s="1231"/>
      <c r="AY264" s="1231"/>
      <c r="AZ264" s="1231"/>
      <c r="BA264" s="1231"/>
      <c r="BB264" s="1231"/>
      <c r="BC264" s="1231"/>
      <c r="BD264" s="1231"/>
      <c r="BE264" s="1231"/>
      <c r="BF264" s="1231"/>
      <c r="BG264" s="1231"/>
      <c r="BH264" s="1231"/>
      <c r="BI264" s="1231"/>
      <c r="BJ264" s="1231"/>
      <c r="BK264" s="1231"/>
      <c r="BL264" s="1231"/>
      <c r="BM264" s="1231"/>
      <c r="BN264" s="1231"/>
      <c r="BO264" s="1231"/>
      <c r="BP264" s="1260"/>
      <c r="BQ264" s="1260"/>
      <c r="BR264" s="1260"/>
      <c r="BS264" s="1260"/>
      <c r="BT264" s="1260"/>
      <c r="BU264" s="1260"/>
      <c r="BV264" s="1260"/>
      <c r="BW264" s="1260"/>
      <c r="BX264" s="1231"/>
      <c r="BY264" s="784">
        <v>0.40624999999999983</v>
      </c>
      <c r="BZ264" s="785"/>
      <c r="CA264" s="785"/>
      <c r="CB264" s="1299"/>
      <c r="CC264" s="1299"/>
      <c r="CD264" s="1299"/>
      <c r="CE264" s="1369" t="s">
        <v>46</v>
      </c>
      <c r="CF264" s="1369"/>
      <c r="CG264" s="1369"/>
      <c r="CH264" s="1369"/>
      <c r="CI264" s="1369"/>
      <c r="CJ264" s="1300" t="s">
        <v>54</v>
      </c>
      <c r="CK264" s="1299"/>
      <c r="CL264" s="1299"/>
      <c r="CM264" s="1299"/>
      <c r="CN264" s="1299"/>
      <c r="CO264" s="1299"/>
      <c r="CP264" s="1299"/>
      <c r="CQ264" s="1299"/>
      <c r="CR264" s="1299"/>
      <c r="CS264" s="1299"/>
      <c r="CT264" s="1299"/>
      <c r="CU264" s="1299"/>
      <c r="CV264" s="1299"/>
      <c r="CW264" s="1299"/>
      <c r="CX264" s="1299"/>
      <c r="CY264" s="1299"/>
      <c r="CZ264" s="1299"/>
      <c r="DA264" s="1299"/>
      <c r="DB264" s="1299"/>
      <c r="DC264" s="1299"/>
      <c r="DD264" s="1299"/>
      <c r="DE264" s="1299"/>
      <c r="DF264" s="1299"/>
      <c r="DG264" s="1299"/>
      <c r="DH264" s="1299"/>
      <c r="DI264" s="1299"/>
      <c r="DJ264" s="1299"/>
      <c r="DK264" s="1299"/>
      <c r="DL264" s="1299"/>
      <c r="DM264" s="1299"/>
      <c r="DN264" s="1299"/>
      <c r="DO264" s="1299"/>
      <c r="DP264" s="1299"/>
      <c r="DQ264" s="1301"/>
    </row>
    <row r="265" spans="32:121" ht="22.5" customHeight="1" x14ac:dyDescent="0.3">
      <c r="AF265" s="1231"/>
      <c r="AG265" s="1231"/>
      <c r="AH265" s="1231"/>
      <c r="AI265" s="1231"/>
      <c r="AJ265" s="1231"/>
      <c r="AK265" s="1231"/>
      <c r="AL265" s="1231"/>
      <c r="AM265" s="1231"/>
      <c r="AN265" s="1231"/>
      <c r="AO265" s="1231"/>
      <c r="AP265" s="1231"/>
      <c r="AQ265" s="1231"/>
      <c r="AR265" s="1231"/>
      <c r="AS265" s="1231"/>
      <c r="AT265" s="1231"/>
      <c r="AU265" s="1231"/>
      <c r="AV265" s="1231"/>
      <c r="AW265" s="1231"/>
      <c r="AX265" s="1231"/>
      <c r="AY265" s="1231"/>
      <c r="AZ265" s="1231"/>
      <c r="BA265" s="1231"/>
      <c r="BB265" s="1231"/>
      <c r="BC265" s="1231"/>
      <c r="BD265" s="1231"/>
      <c r="BE265" s="1231"/>
      <c r="BF265" s="1231"/>
      <c r="BG265" s="1231"/>
      <c r="BH265" s="1231"/>
      <c r="BI265" s="1231"/>
      <c r="BJ265" s="1231"/>
      <c r="BK265" s="1231"/>
      <c r="BL265" s="1231"/>
      <c r="BM265" s="1231"/>
      <c r="BN265" s="1231"/>
      <c r="BO265" s="1231"/>
      <c r="BP265" s="1260" t="s">
        <v>60</v>
      </c>
      <c r="BQ265" s="1260">
        <v>0.40624999999999983</v>
      </c>
      <c r="BR265" s="1260">
        <v>27</v>
      </c>
      <c r="BS265" s="1260" t="s">
        <v>45</v>
      </c>
      <c r="BT265" s="1260" t="s">
        <v>46</v>
      </c>
      <c r="BU265" s="1260">
        <v>8</v>
      </c>
      <c r="BV265" s="1260" t="s">
        <v>47</v>
      </c>
      <c r="BW265" s="1260">
        <v>10</v>
      </c>
      <c r="BX265" s="1231"/>
      <c r="BY265" s="1302"/>
      <c r="BZ265" s="1366" t="s">
        <v>60</v>
      </c>
      <c r="CA265" s="1366"/>
      <c r="CB265" s="1366"/>
      <c r="CC265" s="1366"/>
      <c r="CD265" s="1303"/>
      <c r="CE265" s="1303"/>
      <c r="CF265" s="1303"/>
      <c r="CG265" s="1303"/>
      <c r="CH265" s="1303"/>
      <c r="CI265" s="1303"/>
      <c r="CJ265" s="1303"/>
      <c r="CK265" s="1303"/>
      <c r="CL265" s="1303"/>
      <c r="CM265" s="1303"/>
      <c r="CN265" s="1303"/>
      <c r="CO265" s="1303"/>
      <c r="CP265" s="1303"/>
      <c r="CQ265" s="1303"/>
      <c r="CR265" s="1303"/>
      <c r="CS265" s="1370">
        <v>27</v>
      </c>
      <c r="CT265" s="1370"/>
      <c r="CU265" s="1365" t="s">
        <v>48</v>
      </c>
      <c r="CV265" s="1365"/>
      <c r="CW265" s="1365"/>
      <c r="CX265" s="1303"/>
      <c r="CY265" s="1303"/>
      <c r="CZ265" s="1303"/>
      <c r="DA265" s="1303"/>
      <c r="DB265" s="1303"/>
      <c r="DC265" s="1303"/>
      <c r="DD265" s="1303"/>
      <c r="DE265" s="1303"/>
      <c r="DF265" s="1303"/>
      <c r="DG265" s="1303"/>
      <c r="DH265" s="1303"/>
      <c r="DI265" s="1303"/>
      <c r="DJ265" s="1303"/>
      <c r="DK265" s="1304"/>
      <c r="DL265" s="1372" t="s">
        <v>49</v>
      </c>
      <c r="DM265" s="1372"/>
      <c r="DN265" s="1372"/>
      <c r="DO265" s="1373">
        <v>3</v>
      </c>
      <c r="DP265" s="1373"/>
      <c r="DQ265" s="1305"/>
    </row>
    <row r="266" spans="32:121" ht="22.5" customHeight="1" x14ac:dyDescent="0.3">
      <c r="AF266" s="1231"/>
      <c r="AG266" s="1231"/>
      <c r="AH266" s="1231"/>
      <c r="AI266" s="1231"/>
      <c r="AJ266" s="1231"/>
      <c r="AK266" s="1231"/>
      <c r="AL266" s="1231"/>
      <c r="AM266" s="1231"/>
      <c r="AN266" s="1231"/>
      <c r="AO266" s="1231"/>
      <c r="AP266" s="1231"/>
      <c r="AQ266" s="1231"/>
      <c r="AR266" s="1231"/>
      <c r="AS266" s="1231"/>
      <c r="AT266" s="1231"/>
      <c r="AU266" s="1231"/>
      <c r="AV266" s="1231"/>
      <c r="AW266" s="1231"/>
      <c r="AX266" s="1231"/>
      <c r="AY266" s="1231"/>
      <c r="AZ266" s="1231"/>
      <c r="BA266" s="1231"/>
      <c r="BB266" s="1231"/>
      <c r="BC266" s="1231"/>
      <c r="BD266" s="1231"/>
      <c r="BE266" s="1231"/>
      <c r="BF266" s="1231"/>
      <c r="BG266" s="1231"/>
      <c r="BH266" s="1231"/>
      <c r="BI266" s="1231"/>
      <c r="BJ266" s="1231"/>
      <c r="BK266" s="1231"/>
      <c r="BL266" s="1231"/>
      <c r="BM266" s="1231"/>
      <c r="BN266" s="1231"/>
      <c r="BO266" s="1231"/>
      <c r="BP266" s="1260">
        <v>0</v>
      </c>
      <c r="BQ266" s="1260">
        <v>0</v>
      </c>
      <c r="BR266" s="1260" t="s">
        <v>50</v>
      </c>
      <c r="BS266" s="1260">
        <v>3</v>
      </c>
      <c r="BT266" s="1260" t="s">
        <v>54</v>
      </c>
      <c r="BU266" s="1260" t="s">
        <v>197</v>
      </c>
      <c r="BV266" s="1260">
        <v>0</v>
      </c>
      <c r="BW266" s="1260" t="s">
        <v>140</v>
      </c>
      <c r="BX266" s="1231"/>
      <c r="BY266" s="1302"/>
      <c r="BZ266" s="1366"/>
      <c r="CA266" s="1366"/>
      <c r="CB266" s="1366"/>
      <c r="CC266" s="1366"/>
      <c r="CD266" s="1303"/>
      <c r="CE266" s="1303"/>
      <c r="CF266" s="1303"/>
      <c r="CG266" s="1303"/>
      <c r="CH266" s="1303"/>
      <c r="CI266" s="1303"/>
      <c r="CJ266" s="1303"/>
      <c r="CK266" s="1303"/>
      <c r="CL266" s="1303"/>
      <c r="CM266" s="1303"/>
      <c r="CN266" s="1303"/>
      <c r="CO266" s="1303"/>
      <c r="CP266" s="1303"/>
      <c r="CQ266" s="1303"/>
      <c r="CR266" s="1303"/>
      <c r="CS266" s="1370"/>
      <c r="CT266" s="1370"/>
      <c r="CU266" s="1365"/>
      <c r="CV266" s="1365"/>
      <c r="CW266" s="1365"/>
      <c r="CX266" s="1303"/>
      <c r="CY266" s="1303"/>
      <c r="CZ266" s="1303"/>
      <c r="DA266" s="1303"/>
      <c r="DB266" s="1303"/>
      <c r="DC266" s="1303"/>
      <c r="DD266" s="1303"/>
      <c r="DE266" s="1303"/>
      <c r="DF266" s="1303"/>
      <c r="DG266" s="1303"/>
      <c r="DH266" s="1303"/>
      <c r="DI266" s="1303"/>
      <c r="DJ266" s="1303"/>
      <c r="DK266" s="1304"/>
      <c r="DL266" s="1372"/>
      <c r="DM266" s="1372"/>
      <c r="DN266" s="1372"/>
      <c r="DO266" s="1373"/>
      <c r="DP266" s="1373"/>
      <c r="DQ266" s="1305"/>
    </row>
    <row r="267" spans="32:121" ht="22.5" customHeight="1" x14ac:dyDescent="0.3">
      <c r="AF267" s="1244"/>
      <c r="AG267" s="1244"/>
      <c r="AH267" s="1244"/>
      <c r="AI267" s="1244"/>
      <c r="AJ267" s="1244"/>
      <c r="AK267" s="1244"/>
      <c r="AL267" s="1231"/>
      <c r="AM267" s="1231"/>
      <c r="AN267" s="1231"/>
      <c r="AO267" s="1231"/>
      <c r="AP267" s="1231"/>
      <c r="AQ267" s="1231"/>
      <c r="AR267" s="1231"/>
      <c r="AS267" s="1231"/>
      <c r="AT267" s="1231"/>
      <c r="AU267" s="1231"/>
      <c r="AV267" s="1231"/>
      <c r="AW267" s="1231"/>
      <c r="AX267" s="1231"/>
      <c r="AY267" s="1231"/>
      <c r="AZ267" s="1231"/>
      <c r="BA267" s="1231"/>
      <c r="BB267" s="1231"/>
      <c r="BC267" s="1231"/>
      <c r="BD267" s="1231"/>
      <c r="BE267" s="1231"/>
      <c r="BF267" s="1231"/>
      <c r="BG267" s="1231"/>
      <c r="BH267" s="1231"/>
      <c r="BI267" s="1231"/>
      <c r="BJ267" s="1231"/>
      <c r="BK267" s="1231"/>
      <c r="BL267" s="1231"/>
      <c r="BM267" s="1231"/>
      <c r="BN267" s="1231"/>
      <c r="BO267" s="1231"/>
      <c r="BP267" s="1260"/>
      <c r="BQ267" s="1260"/>
      <c r="BR267" s="1260"/>
      <c r="BS267" s="1260"/>
      <c r="BT267" s="1260"/>
      <c r="BU267" s="1260"/>
      <c r="BV267" s="1260"/>
      <c r="BW267" s="1260"/>
      <c r="BX267" s="1231"/>
      <c r="BY267" s="1302"/>
      <c r="BZ267" s="1306"/>
      <c r="CA267" s="1306"/>
      <c r="CB267" s="1306"/>
      <c r="CC267" s="1306"/>
      <c r="CD267" s="1368" t="s">
        <v>52</v>
      </c>
      <c r="CE267" s="1368"/>
      <c r="CF267" s="1307">
        <v>8</v>
      </c>
      <c r="CG267" s="1308" t="s">
        <v>53</v>
      </c>
      <c r="CH267" s="1367" t="s">
        <v>197</v>
      </c>
      <c r="CI267" s="1367"/>
      <c r="CJ267" s="1367"/>
      <c r="CK267" s="1367"/>
      <c r="CL267" s="1367"/>
      <c r="CM267" s="1367"/>
      <c r="CN267" s="1367"/>
      <c r="CO267" s="1367"/>
      <c r="CP267" s="1367"/>
      <c r="CQ267" s="1367"/>
      <c r="CR267" s="1367"/>
      <c r="CS267" s="1367"/>
      <c r="CT267" s="1367"/>
      <c r="CU267" s="1306"/>
      <c r="CV267" s="1306"/>
      <c r="CW267" s="1306"/>
      <c r="CX267" s="1306"/>
      <c r="CY267" s="1306"/>
      <c r="CZ267" s="1368" t="s">
        <v>52</v>
      </c>
      <c r="DA267" s="1368"/>
      <c r="DB267" s="1307">
        <v>10</v>
      </c>
      <c r="DC267" s="1308" t="s">
        <v>53</v>
      </c>
      <c r="DD267" s="1367" t="s">
        <v>140</v>
      </c>
      <c r="DE267" s="1367"/>
      <c r="DF267" s="1367"/>
      <c r="DG267" s="1367"/>
      <c r="DH267" s="1367"/>
      <c r="DI267" s="1367"/>
      <c r="DJ267" s="1367"/>
      <c r="DK267" s="1367"/>
      <c r="DL267" s="1367"/>
      <c r="DM267" s="1367"/>
      <c r="DN267" s="1367"/>
      <c r="DO267" s="1367"/>
      <c r="DP267" s="1367"/>
      <c r="DQ267" s="1305"/>
    </row>
    <row r="268" spans="32:121" ht="22.5" customHeight="1" x14ac:dyDescent="0.3">
      <c r="AF268" s="1244"/>
      <c r="AG268" s="1244"/>
      <c r="AH268" s="1244"/>
      <c r="AI268" s="1244"/>
      <c r="AJ268" s="1244"/>
      <c r="AK268" s="1244"/>
      <c r="AL268" s="1231"/>
      <c r="AM268" s="1231"/>
      <c r="AN268" s="1231"/>
      <c r="AO268" s="1231"/>
      <c r="AP268" s="1231"/>
      <c r="AQ268" s="1231"/>
      <c r="AR268" s="1231"/>
      <c r="AS268" s="1231"/>
      <c r="AT268" s="1231"/>
      <c r="AU268" s="1231"/>
      <c r="AV268" s="1231"/>
      <c r="AW268" s="1231"/>
      <c r="AX268" s="1231"/>
      <c r="AY268" s="1231"/>
      <c r="AZ268" s="1231"/>
      <c r="BA268" s="1231"/>
      <c r="BB268" s="1231"/>
      <c r="BC268" s="1231"/>
      <c r="BD268" s="1231"/>
      <c r="BE268" s="1231"/>
      <c r="BF268" s="1231"/>
      <c r="BG268" s="1231"/>
      <c r="BH268" s="1231"/>
      <c r="BI268" s="1231"/>
      <c r="BJ268" s="1231"/>
      <c r="BK268" s="1231"/>
      <c r="BL268" s="1231"/>
      <c r="BM268" s="1231"/>
      <c r="BN268" s="1231"/>
      <c r="BO268" s="1231"/>
      <c r="BP268" s="1260"/>
      <c r="BQ268" s="1260"/>
      <c r="BR268" s="1260"/>
      <c r="BS268" s="1260"/>
      <c r="BT268" s="1260"/>
      <c r="BU268" s="1260"/>
      <c r="BV268" s="1260"/>
      <c r="BW268" s="1260"/>
      <c r="BX268" s="1231"/>
      <c r="BY268" s="1302"/>
      <c r="BZ268" s="1306"/>
      <c r="CA268" s="1306"/>
      <c r="CB268" s="1306"/>
      <c r="CC268" s="1306"/>
      <c r="CD268" s="1306"/>
      <c r="CE268" s="1306"/>
      <c r="CF268" s="1306"/>
      <c r="CG268" s="1306"/>
      <c r="CH268" s="1306"/>
      <c r="CI268" s="1306"/>
      <c r="CJ268" s="1306"/>
      <c r="CK268" s="1306"/>
      <c r="CL268" s="1306"/>
      <c r="CM268" s="1306"/>
      <c r="CN268" s="1306"/>
      <c r="CO268" s="1306"/>
      <c r="CP268" s="1306"/>
      <c r="CQ268" s="1306"/>
      <c r="CR268" s="1306"/>
      <c r="CS268" s="1306"/>
      <c r="CT268" s="1306"/>
      <c r="CU268" s="1306"/>
      <c r="CV268" s="1306"/>
      <c r="CW268" s="1306"/>
      <c r="CX268" s="1306"/>
      <c r="CY268" s="1306"/>
      <c r="CZ268" s="1306"/>
      <c r="DA268" s="1306"/>
      <c r="DB268" s="1306"/>
      <c r="DC268" s="1306"/>
      <c r="DD268" s="1306"/>
      <c r="DE268" s="1306"/>
      <c r="DF268" s="1306"/>
      <c r="DG268" s="1306"/>
      <c r="DH268" s="1306"/>
      <c r="DI268" s="1306"/>
      <c r="DJ268" s="1306"/>
      <c r="DK268" s="1309"/>
      <c r="DL268" s="1309"/>
      <c r="DM268" s="1309"/>
      <c r="DN268" s="1309"/>
      <c r="DO268" s="1309"/>
      <c r="DP268" s="1309"/>
      <c r="DQ268" s="1305"/>
    </row>
    <row r="269" spans="32:121" ht="22.5" customHeight="1" x14ac:dyDescent="0.3">
      <c r="AF269" s="1244"/>
      <c r="AG269" s="1244"/>
      <c r="AH269" s="1244"/>
      <c r="AI269" s="1244"/>
      <c r="AJ269" s="1244"/>
      <c r="AK269" s="1244"/>
      <c r="AL269" s="1231"/>
      <c r="AM269" s="1231"/>
      <c r="AN269" s="1231"/>
      <c r="AO269" s="1231"/>
      <c r="AP269" s="1231"/>
      <c r="AQ269" s="1231"/>
      <c r="AR269" s="1231"/>
      <c r="AS269" s="1231"/>
      <c r="AT269" s="1231"/>
      <c r="AU269" s="1231"/>
      <c r="AV269" s="1231"/>
      <c r="AW269" s="1231"/>
      <c r="AX269" s="1231"/>
      <c r="AY269" s="1231"/>
      <c r="AZ269" s="1231"/>
      <c r="BA269" s="1231"/>
      <c r="BB269" s="1231"/>
      <c r="BC269" s="1231"/>
      <c r="BD269" s="1231"/>
      <c r="BE269" s="1231"/>
      <c r="BF269" s="1231"/>
      <c r="BG269" s="1231"/>
      <c r="BH269" s="1231"/>
      <c r="BI269" s="1231"/>
      <c r="BJ269" s="1231"/>
      <c r="BK269" s="1231"/>
      <c r="BL269" s="1231"/>
      <c r="BM269" s="1231"/>
      <c r="BN269" s="1231"/>
      <c r="BO269" s="1231"/>
      <c r="BP269" s="1260"/>
      <c r="BQ269" s="1260"/>
      <c r="BR269" s="1260"/>
      <c r="BS269" s="1260"/>
      <c r="BT269" s="1260"/>
      <c r="BU269" s="1260"/>
      <c r="BV269" s="1260"/>
      <c r="BW269" s="1260"/>
      <c r="BX269" s="1231"/>
      <c r="BY269" s="1302"/>
      <c r="BZ269" s="1322" t="s">
        <v>56</v>
      </c>
      <c r="CA269" s="1323">
        <v>8</v>
      </c>
      <c r="CB269" s="1310" t="s">
        <v>47</v>
      </c>
      <c r="CC269" s="1311">
        <v>1</v>
      </c>
      <c r="CD269" s="1311">
        <v>2</v>
      </c>
      <c r="CE269" s="1311">
        <v>3</v>
      </c>
      <c r="CF269" s="1311">
        <v>4</v>
      </c>
      <c r="CG269" s="1311">
        <v>5</v>
      </c>
      <c r="CH269" s="1311">
        <v>6</v>
      </c>
      <c r="CI269" s="1311">
        <v>7</v>
      </c>
      <c r="CJ269" s="1311">
        <v>8</v>
      </c>
      <c r="CK269" s="1311">
        <v>9</v>
      </c>
      <c r="CL269" s="1311">
        <v>10</v>
      </c>
      <c r="CM269" s="1311">
        <v>11</v>
      </c>
      <c r="CN269" s="1311">
        <v>12</v>
      </c>
      <c r="CO269" s="1311">
        <v>13</v>
      </c>
      <c r="CP269" s="1311">
        <v>14</v>
      </c>
      <c r="CQ269" s="1311">
        <v>15</v>
      </c>
      <c r="CR269" s="1311">
        <v>16</v>
      </c>
      <c r="CS269" s="1311">
        <v>17</v>
      </c>
      <c r="CT269" s="1311">
        <v>18</v>
      </c>
      <c r="CU269" s="1311">
        <v>19</v>
      </c>
      <c r="CV269" s="1311">
        <v>20</v>
      </c>
      <c r="CW269" s="1311">
        <v>21</v>
      </c>
      <c r="CX269" s="1311">
        <v>22</v>
      </c>
      <c r="CY269" s="1311">
        <v>23</v>
      </c>
      <c r="CZ269" s="1311">
        <v>24</v>
      </c>
      <c r="DA269" s="1311">
        <v>25</v>
      </c>
      <c r="DB269" s="1311">
        <v>26</v>
      </c>
      <c r="DC269" s="1311">
        <v>27</v>
      </c>
      <c r="DD269" s="1311">
        <v>28</v>
      </c>
      <c r="DE269" s="1311">
        <v>29</v>
      </c>
      <c r="DF269" s="1311">
        <v>30</v>
      </c>
      <c r="DG269" s="1311">
        <v>31</v>
      </c>
      <c r="DH269" s="1311">
        <v>32</v>
      </c>
      <c r="DI269" s="1311">
        <v>33</v>
      </c>
      <c r="DJ269" s="1311">
        <v>34</v>
      </c>
      <c r="DK269" s="1312">
        <v>35</v>
      </c>
      <c r="DL269" s="1312">
        <v>36</v>
      </c>
      <c r="DM269" s="1312">
        <v>37</v>
      </c>
      <c r="DN269" s="1312">
        <v>38</v>
      </c>
      <c r="DO269" s="1312">
        <v>39</v>
      </c>
      <c r="DP269" s="1312">
        <v>40</v>
      </c>
      <c r="DQ269" s="1305"/>
    </row>
    <row r="270" spans="32:121" ht="22.5" customHeight="1" x14ac:dyDescent="0.3">
      <c r="AF270" s="1244"/>
      <c r="AG270" s="1244"/>
      <c r="AH270" s="1244"/>
      <c r="AI270" s="1244"/>
      <c r="AJ270" s="1244"/>
      <c r="AK270" s="1244"/>
      <c r="AL270" s="1231"/>
      <c r="AM270" s="1231"/>
      <c r="AN270" s="1231"/>
      <c r="AO270" s="1231"/>
      <c r="AP270" s="1231"/>
      <c r="AQ270" s="1231"/>
      <c r="AR270" s="1231"/>
      <c r="AS270" s="1231"/>
      <c r="AT270" s="1231"/>
      <c r="AU270" s="1231"/>
      <c r="AV270" s="1231"/>
      <c r="AW270" s="1231"/>
      <c r="AX270" s="1231"/>
      <c r="AY270" s="1231"/>
      <c r="AZ270" s="1231"/>
      <c r="BA270" s="1231"/>
      <c r="BB270" s="1231"/>
      <c r="BC270" s="1231"/>
      <c r="BD270" s="1231"/>
      <c r="BE270" s="1231"/>
      <c r="BF270" s="1231"/>
      <c r="BG270" s="1231"/>
      <c r="BH270" s="1231"/>
      <c r="BI270" s="1231"/>
      <c r="BJ270" s="1231"/>
      <c r="BK270" s="1231"/>
      <c r="BL270" s="1231"/>
      <c r="BM270" s="1231"/>
      <c r="BN270" s="1231"/>
      <c r="BO270" s="1231"/>
      <c r="BP270" s="1260"/>
      <c r="BQ270" s="1260"/>
      <c r="BR270" s="1260"/>
      <c r="BS270" s="1260"/>
      <c r="BT270" s="1260"/>
      <c r="BU270" s="1260"/>
      <c r="BV270" s="1260"/>
      <c r="BW270" s="1260"/>
      <c r="BX270" s="1231"/>
      <c r="BY270" s="1302"/>
      <c r="BZ270" s="1313"/>
      <c r="CA270" s="1314"/>
      <c r="CB270" s="1315"/>
      <c r="CC270" s="1316"/>
      <c r="CD270" s="1316"/>
      <c r="CE270" s="1316"/>
      <c r="CF270" s="1316"/>
      <c r="CG270" s="1316"/>
      <c r="CH270" s="1316"/>
      <c r="CI270" s="1316"/>
      <c r="CJ270" s="1316"/>
      <c r="CK270" s="1316"/>
      <c r="CL270" s="1316"/>
      <c r="CM270" s="1316"/>
      <c r="CN270" s="1316"/>
      <c r="CO270" s="1316"/>
      <c r="CP270" s="1316"/>
      <c r="CQ270" s="1316"/>
      <c r="CR270" s="1316"/>
      <c r="CS270" s="1316"/>
      <c r="CT270" s="1316"/>
      <c r="CU270" s="1316"/>
      <c r="CV270" s="1316"/>
      <c r="CW270" s="1316"/>
      <c r="CX270" s="1316"/>
      <c r="CY270" s="1316"/>
      <c r="CZ270" s="1316"/>
      <c r="DA270" s="1316"/>
      <c r="DB270" s="1316"/>
      <c r="DC270" s="1316"/>
      <c r="DD270" s="1316"/>
      <c r="DE270" s="1316"/>
      <c r="DF270" s="1316"/>
      <c r="DG270" s="1316"/>
      <c r="DH270" s="1316"/>
      <c r="DI270" s="1316"/>
      <c r="DJ270" s="1316"/>
      <c r="DK270" s="1317"/>
      <c r="DL270" s="1317"/>
      <c r="DM270" s="1317"/>
      <c r="DN270" s="1317"/>
      <c r="DO270" s="1317"/>
      <c r="DP270" s="1317"/>
      <c r="DQ270" s="1305"/>
    </row>
    <row r="271" spans="32:121" ht="22.5" customHeight="1" x14ac:dyDescent="0.3">
      <c r="AF271" s="1244"/>
      <c r="AG271" s="1244"/>
      <c r="AH271" s="1244"/>
      <c r="AI271" s="1244"/>
      <c r="AJ271" s="1244"/>
      <c r="AK271" s="1244"/>
      <c r="AL271" s="1231"/>
      <c r="AM271" s="1231"/>
      <c r="AN271" s="1231"/>
      <c r="AO271" s="1231"/>
      <c r="AP271" s="1231"/>
      <c r="AQ271" s="1231"/>
      <c r="AR271" s="1231"/>
      <c r="AS271" s="1231"/>
      <c r="AT271" s="1231"/>
      <c r="AU271" s="1231"/>
      <c r="AV271" s="1231"/>
      <c r="AW271" s="1231"/>
      <c r="AX271" s="1231"/>
      <c r="AY271" s="1231"/>
      <c r="AZ271" s="1231"/>
      <c r="BA271" s="1231"/>
      <c r="BB271" s="1231"/>
      <c r="BC271" s="1231"/>
      <c r="BD271" s="1231"/>
      <c r="BE271" s="1231"/>
      <c r="BF271" s="1231"/>
      <c r="BG271" s="1231"/>
      <c r="BH271" s="1231"/>
      <c r="BI271" s="1231"/>
      <c r="BJ271" s="1231"/>
      <c r="BK271" s="1231"/>
      <c r="BL271" s="1231"/>
      <c r="BM271" s="1231"/>
      <c r="BN271" s="1231"/>
      <c r="BO271" s="1231"/>
      <c r="BP271" s="1260"/>
      <c r="BQ271" s="1260"/>
      <c r="BR271" s="1260"/>
      <c r="BS271" s="1260"/>
      <c r="BT271" s="1260"/>
      <c r="BU271" s="1260"/>
      <c r="BV271" s="1260"/>
      <c r="BW271" s="1260"/>
      <c r="BX271" s="1231"/>
      <c r="BY271" s="1302"/>
      <c r="BZ271" s="1324" t="s">
        <v>56</v>
      </c>
      <c r="CA271" s="1325">
        <v>10</v>
      </c>
      <c r="CB271" s="1318" t="s">
        <v>47</v>
      </c>
      <c r="CC271" s="1311">
        <v>1</v>
      </c>
      <c r="CD271" s="1311">
        <v>2</v>
      </c>
      <c r="CE271" s="1311">
        <v>3</v>
      </c>
      <c r="CF271" s="1311">
        <v>4</v>
      </c>
      <c r="CG271" s="1311">
        <v>5</v>
      </c>
      <c r="CH271" s="1311">
        <v>6</v>
      </c>
      <c r="CI271" s="1311">
        <v>7</v>
      </c>
      <c r="CJ271" s="1311">
        <v>8</v>
      </c>
      <c r="CK271" s="1311">
        <v>9</v>
      </c>
      <c r="CL271" s="1311">
        <v>10</v>
      </c>
      <c r="CM271" s="1311">
        <v>11</v>
      </c>
      <c r="CN271" s="1311">
        <v>12</v>
      </c>
      <c r="CO271" s="1311">
        <v>13</v>
      </c>
      <c r="CP271" s="1311">
        <v>14</v>
      </c>
      <c r="CQ271" s="1311">
        <v>15</v>
      </c>
      <c r="CR271" s="1311">
        <v>16</v>
      </c>
      <c r="CS271" s="1311">
        <v>17</v>
      </c>
      <c r="CT271" s="1311">
        <v>18</v>
      </c>
      <c r="CU271" s="1311">
        <v>19</v>
      </c>
      <c r="CV271" s="1311">
        <v>20</v>
      </c>
      <c r="CW271" s="1311">
        <v>21</v>
      </c>
      <c r="CX271" s="1311">
        <v>22</v>
      </c>
      <c r="CY271" s="1311">
        <v>23</v>
      </c>
      <c r="CZ271" s="1311">
        <v>24</v>
      </c>
      <c r="DA271" s="1311">
        <v>25</v>
      </c>
      <c r="DB271" s="1311">
        <v>26</v>
      </c>
      <c r="DC271" s="1311">
        <v>27</v>
      </c>
      <c r="DD271" s="1311">
        <v>28</v>
      </c>
      <c r="DE271" s="1311">
        <v>29</v>
      </c>
      <c r="DF271" s="1311">
        <v>30</v>
      </c>
      <c r="DG271" s="1311">
        <v>31</v>
      </c>
      <c r="DH271" s="1311">
        <v>32</v>
      </c>
      <c r="DI271" s="1311">
        <v>33</v>
      </c>
      <c r="DJ271" s="1311">
        <v>34</v>
      </c>
      <c r="DK271" s="1312">
        <v>35</v>
      </c>
      <c r="DL271" s="1312">
        <v>36</v>
      </c>
      <c r="DM271" s="1312">
        <v>37</v>
      </c>
      <c r="DN271" s="1312">
        <v>38</v>
      </c>
      <c r="DO271" s="1312">
        <v>39</v>
      </c>
      <c r="DP271" s="1312">
        <v>40</v>
      </c>
      <c r="DQ271" s="1305"/>
    </row>
    <row r="272" spans="32:121" ht="22.5" customHeight="1" thickBot="1" x14ac:dyDescent="0.35">
      <c r="AF272" s="1244"/>
      <c r="AG272" s="1244"/>
      <c r="AH272" s="1244"/>
      <c r="AI272" s="1244"/>
      <c r="AJ272" s="1244"/>
      <c r="AK272" s="1244"/>
      <c r="AL272" s="1231"/>
      <c r="AM272" s="1231"/>
      <c r="AN272" s="1231"/>
      <c r="AO272" s="1231"/>
      <c r="AP272" s="1231"/>
      <c r="AQ272" s="1231"/>
      <c r="AR272" s="1231"/>
      <c r="AS272" s="1231"/>
      <c r="AT272" s="1231"/>
      <c r="AU272" s="1231"/>
      <c r="AV272" s="1231"/>
      <c r="AW272" s="1231"/>
      <c r="AX272" s="1231"/>
      <c r="AY272" s="1231"/>
      <c r="AZ272" s="1231"/>
      <c r="BA272" s="1231"/>
      <c r="BB272" s="1231"/>
      <c r="BC272" s="1231"/>
      <c r="BD272" s="1231"/>
      <c r="BE272" s="1231"/>
      <c r="BF272" s="1231"/>
      <c r="BG272" s="1231"/>
      <c r="BH272" s="1231"/>
      <c r="BI272" s="1231"/>
      <c r="BJ272" s="1231"/>
      <c r="BK272" s="1231"/>
      <c r="BL272" s="1231"/>
      <c r="BM272" s="1231"/>
      <c r="BN272" s="1231"/>
      <c r="BO272" s="1231"/>
      <c r="BP272" s="1260"/>
      <c r="BQ272" s="1260"/>
      <c r="BR272" s="1260"/>
      <c r="BS272" s="1260"/>
      <c r="BT272" s="1260"/>
      <c r="BU272" s="1260"/>
      <c r="BV272" s="1260"/>
      <c r="BW272" s="1260"/>
      <c r="BX272" s="1231"/>
      <c r="BY272" s="1319"/>
      <c r="BZ272" s="1320"/>
      <c r="CA272" s="1320"/>
      <c r="CB272" s="1320"/>
      <c r="CC272" s="1320"/>
      <c r="CD272" s="1320"/>
      <c r="CE272" s="1320"/>
      <c r="CF272" s="1320"/>
      <c r="CG272" s="1320"/>
      <c r="CH272" s="1320"/>
      <c r="CI272" s="1320"/>
      <c r="CJ272" s="1320"/>
      <c r="CK272" s="1320"/>
      <c r="CL272" s="1320"/>
      <c r="CM272" s="1320"/>
      <c r="CN272" s="1320"/>
      <c r="CO272" s="1320"/>
      <c r="CP272" s="1320"/>
      <c r="CQ272" s="1320"/>
      <c r="CR272" s="1320"/>
      <c r="CS272" s="1320"/>
      <c r="CT272" s="1320"/>
      <c r="CU272" s="1320"/>
      <c r="CV272" s="1320"/>
      <c r="CW272" s="1320"/>
      <c r="CX272" s="1320"/>
      <c r="CY272" s="1320"/>
      <c r="CZ272" s="1320"/>
      <c r="DA272" s="1320"/>
      <c r="DB272" s="1320"/>
      <c r="DC272" s="1320"/>
      <c r="DD272" s="1320"/>
      <c r="DE272" s="1320"/>
      <c r="DF272" s="1320"/>
      <c r="DG272" s="1320"/>
      <c r="DH272" s="1320"/>
      <c r="DI272" s="1320"/>
      <c r="DJ272" s="1320"/>
      <c r="DK272" s="1320"/>
      <c r="DL272" s="1320"/>
      <c r="DM272" s="1320"/>
      <c r="DN272" s="1320"/>
      <c r="DO272" s="1320"/>
      <c r="DP272" s="1320"/>
      <c r="DQ272" s="1321"/>
    </row>
    <row r="273" spans="32:121" ht="22.5" customHeight="1" thickTop="1" thickBot="1" x14ac:dyDescent="0.35">
      <c r="AF273" s="1244"/>
      <c r="AG273" s="1244"/>
      <c r="AH273" s="1244"/>
      <c r="AI273" s="1244"/>
      <c r="AJ273" s="1244"/>
      <c r="AK273" s="1244"/>
      <c r="AL273" s="1231"/>
      <c r="AM273" s="1231"/>
      <c r="AN273" s="1231"/>
      <c r="AO273" s="1231"/>
      <c r="AP273" s="1231"/>
      <c r="AQ273" s="1231"/>
      <c r="AR273" s="1231"/>
      <c r="AS273" s="1231"/>
      <c r="AT273" s="1231"/>
      <c r="AU273" s="1231"/>
      <c r="AV273" s="1231"/>
      <c r="AW273" s="1231"/>
      <c r="AX273" s="1231"/>
      <c r="AY273" s="1231"/>
      <c r="AZ273" s="1231"/>
      <c r="BA273" s="1231"/>
      <c r="BB273" s="1231"/>
      <c r="BC273" s="1231"/>
      <c r="BD273" s="1231"/>
      <c r="BE273" s="1231"/>
      <c r="BF273" s="1231"/>
      <c r="BG273" s="1231"/>
      <c r="BH273" s="1231"/>
      <c r="BI273" s="1231"/>
      <c r="BJ273" s="1231"/>
      <c r="BK273" s="1231"/>
      <c r="BL273" s="1231"/>
      <c r="BM273" s="1231"/>
      <c r="BN273" s="1231"/>
      <c r="BO273" s="1231"/>
      <c r="BP273" s="1260"/>
      <c r="BQ273" s="1260"/>
      <c r="BR273" s="1260"/>
      <c r="BS273" s="1260"/>
      <c r="BT273" s="1260"/>
      <c r="BU273" s="1260"/>
      <c r="BV273" s="1260"/>
      <c r="BW273" s="1260"/>
      <c r="BX273" s="1231"/>
      <c r="BY273" s="1231"/>
      <c r="BZ273" s="1231"/>
      <c r="CA273" s="1231"/>
      <c r="CB273" s="1231"/>
      <c r="CC273" s="1231"/>
      <c r="CD273" s="1231"/>
      <c r="CE273" s="1231"/>
      <c r="CF273" s="1231"/>
      <c r="CG273" s="1231"/>
      <c r="CH273" s="1231"/>
      <c r="CI273" s="1231"/>
      <c r="CJ273" s="1231"/>
      <c r="CK273" s="1231"/>
      <c r="CL273" s="1231"/>
      <c r="CM273" s="1231"/>
      <c r="CN273" s="1231"/>
      <c r="CO273" s="1231"/>
      <c r="CP273" s="1231"/>
      <c r="CQ273" s="1231"/>
      <c r="CR273" s="1231"/>
      <c r="CS273" s="1231"/>
      <c r="CT273" s="1231"/>
      <c r="CU273" s="1231"/>
      <c r="CV273" s="1231"/>
      <c r="CW273" s="1231"/>
      <c r="CX273" s="1231"/>
      <c r="CY273" s="1231"/>
      <c r="CZ273" s="1231"/>
      <c r="DA273" s="1231"/>
      <c r="DB273" s="1231"/>
      <c r="DC273" s="1231"/>
      <c r="DD273" s="1231"/>
      <c r="DE273" s="1231"/>
      <c r="DF273" s="1231"/>
      <c r="DG273" s="1231"/>
      <c r="DH273" s="1231"/>
      <c r="DI273" s="1231"/>
      <c r="DJ273" s="1231"/>
      <c r="DK273" s="1231"/>
      <c r="DL273" s="1231"/>
      <c r="DM273" s="1231"/>
      <c r="DN273" s="1231"/>
      <c r="DO273" s="1231"/>
      <c r="DP273" s="1231"/>
      <c r="DQ273" s="1231"/>
    </row>
    <row r="274" spans="32:121" ht="22.5" customHeight="1" thickTop="1" x14ac:dyDescent="0.3">
      <c r="AF274" s="1244"/>
      <c r="AG274" s="1244"/>
      <c r="AH274" s="1244"/>
      <c r="AI274" s="1244"/>
      <c r="AJ274" s="1244"/>
      <c r="AK274" s="1244"/>
      <c r="AL274" s="1231"/>
      <c r="AM274" s="1231"/>
      <c r="AN274" s="1231"/>
      <c r="AO274" s="1231"/>
      <c r="AP274" s="1231"/>
      <c r="AQ274" s="1231"/>
      <c r="AR274" s="1231"/>
      <c r="AS274" s="1231"/>
      <c r="AT274" s="1231"/>
      <c r="AU274" s="1231"/>
      <c r="AV274" s="1231"/>
      <c r="AW274" s="1231"/>
      <c r="AX274" s="1231"/>
      <c r="AY274" s="1231"/>
      <c r="AZ274" s="1231"/>
      <c r="BA274" s="1231"/>
      <c r="BB274" s="1231"/>
      <c r="BC274" s="1231"/>
      <c r="BD274" s="1231"/>
      <c r="BE274" s="1231"/>
      <c r="BF274" s="1231"/>
      <c r="BG274" s="1231"/>
      <c r="BH274" s="1231"/>
      <c r="BI274" s="1231"/>
      <c r="BJ274" s="1231"/>
      <c r="BK274" s="1231"/>
      <c r="BL274" s="1231"/>
      <c r="BM274" s="1231"/>
      <c r="BN274" s="1231"/>
      <c r="BO274" s="1231"/>
      <c r="BP274" s="1260"/>
      <c r="BQ274" s="1260"/>
      <c r="BR274" s="1260"/>
      <c r="BS274" s="1260"/>
      <c r="BT274" s="1260"/>
      <c r="BU274" s="1260"/>
      <c r="BV274" s="1260"/>
      <c r="BW274" s="1260"/>
      <c r="BX274" s="1231"/>
      <c r="BY274" s="784">
        <v>0.41319444444444425</v>
      </c>
      <c r="BZ274" s="785"/>
      <c r="CA274" s="785"/>
      <c r="CB274" s="1299"/>
      <c r="CC274" s="1299"/>
      <c r="CD274" s="1299"/>
      <c r="CE274" s="1369" t="s">
        <v>46</v>
      </c>
      <c r="CF274" s="1369"/>
      <c r="CG274" s="1369"/>
      <c r="CH274" s="1369"/>
      <c r="CI274" s="1369"/>
      <c r="CJ274" s="1300" t="s">
        <v>67</v>
      </c>
      <c r="CK274" s="1299"/>
      <c r="CL274" s="1299"/>
      <c r="CM274" s="1299"/>
      <c r="CN274" s="1299"/>
      <c r="CO274" s="1299"/>
      <c r="CP274" s="1299"/>
      <c r="CQ274" s="1299"/>
      <c r="CR274" s="1299"/>
      <c r="CS274" s="1299"/>
      <c r="CT274" s="1299"/>
      <c r="CU274" s="1299"/>
      <c r="CV274" s="1299"/>
      <c r="CW274" s="1299"/>
      <c r="CX274" s="1299"/>
      <c r="CY274" s="1299"/>
      <c r="CZ274" s="1299"/>
      <c r="DA274" s="1299"/>
      <c r="DB274" s="1299"/>
      <c r="DC274" s="1299"/>
      <c r="DD274" s="1299"/>
      <c r="DE274" s="1299"/>
      <c r="DF274" s="1299"/>
      <c r="DG274" s="1299"/>
      <c r="DH274" s="1299"/>
      <c r="DI274" s="1299"/>
      <c r="DJ274" s="1299"/>
      <c r="DK274" s="1299"/>
      <c r="DL274" s="1299"/>
      <c r="DM274" s="1299"/>
      <c r="DN274" s="1299"/>
      <c r="DO274" s="1299"/>
      <c r="DP274" s="1299"/>
      <c r="DQ274" s="1301"/>
    </row>
    <row r="275" spans="32:121" ht="22.5" customHeight="1" x14ac:dyDescent="0.3">
      <c r="AF275" s="1244"/>
      <c r="AG275" s="1244"/>
      <c r="AH275" s="1244"/>
      <c r="AI275" s="1244"/>
      <c r="AJ275" s="1244"/>
      <c r="AK275" s="1244"/>
      <c r="AL275" s="1231"/>
      <c r="AM275" s="1231"/>
      <c r="AN275" s="1231"/>
      <c r="AO275" s="1231"/>
      <c r="AP275" s="1231"/>
      <c r="AQ275" s="1231"/>
      <c r="AR275" s="1231"/>
      <c r="AS275" s="1231"/>
      <c r="AT275" s="1231"/>
      <c r="AU275" s="1231"/>
      <c r="AV275" s="1231"/>
      <c r="AW275" s="1231"/>
      <c r="AX275" s="1231"/>
      <c r="AY275" s="1231"/>
      <c r="AZ275" s="1231"/>
      <c r="BA275" s="1231"/>
      <c r="BB275" s="1231"/>
      <c r="BC275" s="1231"/>
      <c r="BD275" s="1231"/>
      <c r="BE275" s="1231"/>
      <c r="BF275" s="1231"/>
      <c r="BG275" s="1231"/>
      <c r="BH275" s="1231"/>
      <c r="BI275" s="1231"/>
      <c r="BJ275" s="1231"/>
      <c r="BK275" s="1231"/>
      <c r="BL275" s="1231"/>
      <c r="BM275" s="1231"/>
      <c r="BN275" s="1231"/>
      <c r="BO275" s="1231"/>
      <c r="BP275" s="1260" t="s">
        <v>61</v>
      </c>
      <c r="BQ275" s="1260">
        <v>0.41319444444444425</v>
      </c>
      <c r="BR275" s="1260">
        <v>31</v>
      </c>
      <c r="BS275" s="1260" t="s">
        <v>45</v>
      </c>
      <c r="BT275" s="1260" t="s">
        <v>46</v>
      </c>
      <c r="BU275" s="1260">
        <v>13</v>
      </c>
      <c r="BV275" s="1260" t="s">
        <v>47</v>
      </c>
      <c r="BW275" s="1260">
        <v>21</v>
      </c>
      <c r="BX275" s="1231"/>
      <c r="BY275" s="1302"/>
      <c r="BZ275" s="1366" t="s">
        <v>61</v>
      </c>
      <c r="CA275" s="1366"/>
      <c r="CB275" s="1366"/>
      <c r="CC275" s="1366"/>
      <c r="CD275" s="1303"/>
      <c r="CE275" s="1303"/>
      <c r="CF275" s="1303"/>
      <c r="CG275" s="1303"/>
      <c r="CH275" s="1303"/>
      <c r="CI275" s="1303"/>
      <c r="CJ275" s="1303"/>
      <c r="CK275" s="1303"/>
      <c r="CL275" s="1303"/>
      <c r="CM275" s="1303"/>
      <c r="CN275" s="1303"/>
      <c r="CO275" s="1303"/>
      <c r="CP275" s="1303"/>
      <c r="CQ275" s="1303"/>
      <c r="CR275" s="1303"/>
      <c r="CS275" s="1370">
        <v>31</v>
      </c>
      <c r="CT275" s="1370"/>
      <c r="CU275" s="1365" t="s">
        <v>48</v>
      </c>
      <c r="CV275" s="1365"/>
      <c r="CW275" s="1365"/>
      <c r="CX275" s="1303"/>
      <c r="CY275" s="1303"/>
      <c r="CZ275" s="1303"/>
      <c r="DA275" s="1303"/>
      <c r="DB275" s="1303"/>
      <c r="DC275" s="1303"/>
      <c r="DD275" s="1303"/>
      <c r="DE275" s="1303"/>
      <c r="DF275" s="1303"/>
      <c r="DG275" s="1303"/>
      <c r="DH275" s="1303"/>
      <c r="DI275" s="1303"/>
      <c r="DJ275" s="1303"/>
      <c r="DK275" s="1304"/>
      <c r="DL275" s="1372" t="s">
        <v>49</v>
      </c>
      <c r="DM275" s="1372"/>
      <c r="DN275" s="1372"/>
      <c r="DO275" s="1373">
        <v>3</v>
      </c>
      <c r="DP275" s="1373"/>
      <c r="DQ275" s="1305"/>
    </row>
    <row r="276" spans="32:121" ht="22.5" customHeight="1" x14ac:dyDescent="0.3">
      <c r="AF276" s="1244"/>
      <c r="AG276" s="1244"/>
      <c r="AH276" s="1244"/>
      <c r="AI276" s="1244"/>
      <c r="AJ276" s="1244"/>
      <c r="AK276" s="1244"/>
      <c r="AL276" s="1231"/>
      <c r="AM276" s="1231"/>
      <c r="AN276" s="1231"/>
      <c r="AO276" s="1231"/>
      <c r="AP276" s="1231"/>
      <c r="AQ276" s="1231"/>
      <c r="AR276" s="1231"/>
      <c r="AS276" s="1231"/>
      <c r="AT276" s="1231"/>
      <c r="AU276" s="1231"/>
      <c r="AV276" s="1231"/>
      <c r="AW276" s="1231"/>
      <c r="AX276" s="1231"/>
      <c r="AY276" s="1231"/>
      <c r="AZ276" s="1231"/>
      <c r="BA276" s="1231"/>
      <c r="BB276" s="1231"/>
      <c r="BC276" s="1231"/>
      <c r="BD276" s="1231"/>
      <c r="BE276" s="1231"/>
      <c r="BF276" s="1231"/>
      <c r="BG276" s="1231"/>
      <c r="BH276" s="1231"/>
      <c r="BI276" s="1231"/>
      <c r="BJ276" s="1231"/>
      <c r="BK276" s="1231"/>
      <c r="BL276" s="1231"/>
      <c r="BM276" s="1231"/>
      <c r="BN276" s="1231"/>
      <c r="BO276" s="1231"/>
      <c r="BP276" s="1260">
        <v>0</v>
      </c>
      <c r="BQ276" s="1260">
        <v>0</v>
      </c>
      <c r="BR276" s="1260" t="s">
        <v>50</v>
      </c>
      <c r="BS276" s="1260">
        <v>3</v>
      </c>
      <c r="BT276" s="1260" t="s">
        <v>67</v>
      </c>
      <c r="BU276" s="1260" t="s">
        <v>193</v>
      </c>
      <c r="BV276" s="1260">
        <v>0</v>
      </c>
      <c r="BW276" s="1260" t="s">
        <v>155</v>
      </c>
      <c r="BX276" s="1231"/>
      <c r="BY276" s="1302"/>
      <c r="BZ276" s="1366"/>
      <c r="CA276" s="1366"/>
      <c r="CB276" s="1366"/>
      <c r="CC276" s="1366"/>
      <c r="CD276" s="1303"/>
      <c r="CE276" s="1303"/>
      <c r="CF276" s="1303"/>
      <c r="CG276" s="1303"/>
      <c r="CH276" s="1303"/>
      <c r="CI276" s="1303"/>
      <c r="CJ276" s="1303"/>
      <c r="CK276" s="1303"/>
      <c r="CL276" s="1303"/>
      <c r="CM276" s="1303"/>
      <c r="CN276" s="1303"/>
      <c r="CO276" s="1303"/>
      <c r="CP276" s="1303"/>
      <c r="CQ276" s="1303"/>
      <c r="CR276" s="1303"/>
      <c r="CS276" s="1370"/>
      <c r="CT276" s="1370"/>
      <c r="CU276" s="1365"/>
      <c r="CV276" s="1365"/>
      <c r="CW276" s="1365"/>
      <c r="CX276" s="1303"/>
      <c r="CY276" s="1303"/>
      <c r="CZ276" s="1303"/>
      <c r="DA276" s="1303"/>
      <c r="DB276" s="1303"/>
      <c r="DC276" s="1303"/>
      <c r="DD276" s="1303"/>
      <c r="DE276" s="1303"/>
      <c r="DF276" s="1303"/>
      <c r="DG276" s="1303"/>
      <c r="DH276" s="1303"/>
      <c r="DI276" s="1303"/>
      <c r="DJ276" s="1303"/>
      <c r="DK276" s="1304"/>
      <c r="DL276" s="1372"/>
      <c r="DM276" s="1372"/>
      <c r="DN276" s="1372"/>
      <c r="DO276" s="1373"/>
      <c r="DP276" s="1373"/>
      <c r="DQ276" s="1305"/>
    </row>
    <row r="277" spans="32:121" ht="22.5" customHeight="1" x14ac:dyDescent="0.3">
      <c r="AF277" s="1244"/>
      <c r="AG277" s="1244"/>
      <c r="AH277" s="1244"/>
      <c r="AI277" s="1244"/>
      <c r="AJ277" s="1244"/>
      <c r="AK277" s="1244"/>
      <c r="AL277" s="1231"/>
      <c r="AM277" s="1231"/>
      <c r="AN277" s="1231"/>
      <c r="AO277" s="1231"/>
      <c r="AP277" s="1231"/>
      <c r="AQ277" s="1231"/>
      <c r="AR277" s="1231"/>
      <c r="AS277" s="1231"/>
      <c r="AT277" s="1231"/>
      <c r="AU277" s="1231"/>
      <c r="AV277" s="1231"/>
      <c r="AW277" s="1231"/>
      <c r="AX277" s="1231"/>
      <c r="AY277" s="1231"/>
      <c r="AZ277" s="1231"/>
      <c r="BA277" s="1231"/>
      <c r="BB277" s="1231"/>
      <c r="BC277" s="1231"/>
      <c r="BD277" s="1231"/>
      <c r="BE277" s="1231"/>
      <c r="BF277" s="1231"/>
      <c r="BG277" s="1231"/>
      <c r="BH277" s="1231"/>
      <c r="BI277" s="1231"/>
      <c r="BJ277" s="1231"/>
      <c r="BK277" s="1231"/>
      <c r="BL277" s="1231"/>
      <c r="BM277" s="1231"/>
      <c r="BN277" s="1231"/>
      <c r="BO277" s="1231"/>
      <c r="BP277" s="1260"/>
      <c r="BQ277" s="1260"/>
      <c r="BR277" s="1260"/>
      <c r="BS277" s="1260"/>
      <c r="BT277" s="1260"/>
      <c r="BU277" s="1260"/>
      <c r="BV277" s="1260"/>
      <c r="BW277" s="1260"/>
      <c r="BX277" s="1231"/>
      <c r="BY277" s="1302"/>
      <c r="BZ277" s="1306"/>
      <c r="CA277" s="1306"/>
      <c r="CB277" s="1306"/>
      <c r="CC277" s="1306"/>
      <c r="CD277" s="1368" t="s">
        <v>52</v>
      </c>
      <c r="CE277" s="1368"/>
      <c r="CF277" s="1307">
        <v>13</v>
      </c>
      <c r="CG277" s="1308" t="s">
        <v>53</v>
      </c>
      <c r="CH277" s="1367" t="s">
        <v>193</v>
      </c>
      <c r="CI277" s="1367"/>
      <c r="CJ277" s="1367"/>
      <c r="CK277" s="1367"/>
      <c r="CL277" s="1367"/>
      <c r="CM277" s="1367"/>
      <c r="CN277" s="1367"/>
      <c r="CO277" s="1367"/>
      <c r="CP277" s="1367"/>
      <c r="CQ277" s="1367"/>
      <c r="CR277" s="1367"/>
      <c r="CS277" s="1367"/>
      <c r="CT277" s="1367"/>
      <c r="CU277" s="1306"/>
      <c r="CV277" s="1306"/>
      <c r="CW277" s="1306"/>
      <c r="CX277" s="1306"/>
      <c r="CY277" s="1306"/>
      <c r="CZ277" s="1368" t="s">
        <v>52</v>
      </c>
      <c r="DA277" s="1368"/>
      <c r="DB277" s="1307">
        <v>21</v>
      </c>
      <c r="DC277" s="1308" t="s">
        <v>53</v>
      </c>
      <c r="DD277" s="1367" t="s">
        <v>155</v>
      </c>
      <c r="DE277" s="1367"/>
      <c r="DF277" s="1367"/>
      <c r="DG277" s="1367"/>
      <c r="DH277" s="1367"/>
      <c r="DI277" s="1367"/>
      <c r="DJ277" s="1367"/>
      <c r="DK277" s="1367"/>
      <c r="DL277" s="1367"/>
      <c r="DM277" s="1367"/>
      <c r="DN277" s="1367"/>
      <c r="DO277" s="1367"/>
      <c r="DP277" s="1367"/>
      <c r="DQ277" s="1305"/>
    </row>
    <row r="278" spans="32:121" ht="22.5" customHeight="1" x14ac:dyDescent="0.3">
      <c r="AF278" s="1244"/>
      <c r="AG278" s="1244"/>
      <c r="AH278" s="1244"/>
      <c r="AI278" s="1244"/>
      <c r="AJ278" s="1244"/>
      <c r="AK278" s="1244"/>
      <c r="AL278" s="1231"/>
      <c r="AM278" s="1231"/>
      <c r="AN278" s="1231"/>
      <c r="AO278" s="1231"/>
      <c r="AP278" s="1231"/>
      <c r="AQ278" s="1231"/>
      <c r="AR278" s="1231"/>
      <c r="AS278" s="1231"/>
      <c r="AT278" s="1231"/>
      <c r="AU278" s="1231"/>
      <c r="AV278" s="1231"/>
      <c r="AW278" s="1231"/>
      <c r="AX278" s="1231"/>
      <c r="AY278" s="1231"/>
      <c r="AZ278" s="1231"/>
      <c r="BA278" s="1231"/>
      <c r="BB278" s="1231"/>
      <c r="BC278" s="1231"/>
      <c r="BD278" s="1231"/>
      <c r="BE278" s="1231"/>
      <c r="BF278" s="1231"/>
      <c r="BG278" s="1231"/>
      <c r="BH278" s="1231"/>
      <c r="BI278" s="1231"/>
      <c r="BJ278" s="1231"/>
      <c r="BK278" s="1231"/>
      <c r="BL278" s="1231"/>
      <c r="BM278" s="1231"/>
      <c r="BN278" s="1231"/>
      <c r="BO278" s="1231"/>
      <c r="BP278" s="1260"/>
      <c r="BQ278" s="1260"/>
      <c r="BR278" s="1260"/>
      <c r="BS278" s="1260"/>
      <c r="BT278" s="1260"/>
      <c r="BU278" s="1260"/>
      <c r="BV278" s="1260"/>
      <c r="BW278" s="1260"/>
      <c r="BX278" s="1231"/>
      <c r="BY278" s="1302"/>
      <c r="BZ278" s="1306"/>
      <c r="CA278" s="1306"/>
      <c r="CB278" s="1306"/>
      <c r="CC278" s="1306"/>
      <c r="CD278" s="1306"/>
      <c r="CE278" s="1306"/>
      <c r="CF278" s="1306"/>
      <c r="CG278" s="1306"/>
      <c r="CH278" s="1306"/>
      <c r="CI278" s="1306"/>
      <c r="CJ278" s="1306"/>
      <c r="CK278" s="1306"/>
      <c r="CL278" s="1306"/>
      <c r="CM278" s="1306"/>
      <c r="CN278" s="1306"/>
      <c r="CO278" s="1306"/>
      <c r="CP278" s="1306"/>
      <c r="CQ278" s="1306"/>
      <c r="CR278" s="1306"/>
      <c r="CS278" s="1306"/>
      <c r="CT278" s="1306"/>
      <c r="CU278" s="1306"/>
      <c r="CV278" s="1306"/>
      <c r="CW278" s="1306"/>
      <c r="CX278" s="1306"/>
      <c r="CY278" s="1306"/>
      <c r="CZ278" s="1306"/>
      <c r="DA278" s="1306"/>
      <c r="DB278" s="1306"/>
      <c r="DC278" s="1306"/>
      <c r="DD278" s="1306"/>
      <c r="DE278" s="1306"/>
      <c r="DF278" s="1306"/>
      <c r="DG278" s="1306"/>
      <c r="DH278" s="1306"/>
      <c r="DI278" s="1306"/>
      <c r="DJ278" s="1306"/>
      <c r="DK278" s="1309"/>
      <c r="DL278" s="1309"/>
      <c r="DM278" s="1309"/>
      <c r="DN278" s="1309"/>
      <c r="DO278" s="1309"/>
      <c r="DP278" s="1309"/>
      <c r="DQ278" s="1305"/>
    </row>
    <row r="279" spans="32:121" ht="22.5" customHeight="1" x14ac:dyDescent="0.3">
      <c r="AF279" s="1244"/>
      <c r="AG279" s="1244"/>
      <c r="AH279" s="1244"/>
      <c r="AI279" s="1244"/>
      <c r="AJ279" s="1244"/>
      <c r="AK279" s="1244"/>
      <c r="AL279" s="1231"/>
      <c r="AM279" s="1231"/>
      <c r="AN279" s="1231"/>
      <c r="AO279" s="1231"/>
      <c r="AP279" s="1231"/>
      <c r="AQ279" s="1231"/>
      <c r="AR279" s="1231"/>
      <c r="AS279" s="1231"/>
      <c r="AT279" s="1231"/>
      <c r="AU279" s="1231"/>
      <c r="AV279" s="1231"/>
      <c r="AW279" s="1231"/>
      <c r="AX279" s="1231"/>
      <c r="AY279" s="1231"/>
      <c r="AZ279" s="1231"/>
      <c r="BA279" s="1231"/>
      <c r="BB279" s="1231"/>
      <c r="BC279" s="1231"/>
      <c r="BD279" s="1231"/>
      <c r="BE279" s="1231"/>
      <c r="BF279" s="1231"/>
      <c r="BG279" s="1231"/>
      <c r="BH279" s="1231"/>
      <c r="BI279" s="1231"/>
      <c r="BJ279" s="1231"/>
      <c r="BK279" s="1231"/>
      <c r="BL279" s="1231"/>
      <c r="BM279" s="1231"/>
      <c r="BN279" s="1231"/>
      <c r="BO279" s="1231"/>
      <c r="BP279" s="1260"/>
      <c r="BQ279" s="1260"/>
      <c r="BR279" s="1260"/>
      <c r="BS279" s="1260"/>
      <c r="BT279" s="1260"/>
      <c r="BU279" s="1260"/>
      <c r="BV279" s="1260"/>
      <c r="BW279" s="1260"/>
      <c r="BX279" s="1231"/>
      <c r="BY279" s="1302"/>
      <c r="BZ279" s="1322" t="s">
        <v>56</v>
      </c>
      <c r="CA279" s="1323">
        <v>13</v>
      </c>
      <c r="CB279" s="1310" t="s">
        <v>47</v>
      </c>
      <c r="CC279" s="1311">
        <v>1</v>
      </c>
      <c r="CD279" s="1311">
        <v>2</v>
      </c>
      <c r="CE279" s="1311">
        <v>3</v>
      </c>
      <c r="CF279" s="1311">
        <v>4</v>
      </c>
      <c r="CG279" s="1311">
        <v>5</v>
      </c>
      <c r="CH279" s="1311">
        <v>6</v>
      </c>
      <c r="CI279" s="1311">
        <v>7</v>
      </c>
      <c r="CJ279" s="1311">
        <v>8</v>
      </c>
      <c r="CK279" s="1311">
        <v>9</v>
      </c>
      <c r="CL279" s="1311">
        <v>10</v>
      </c>
      <c r="CM279" s="1311">
        <v>11</v>
      </c>
      <c r="CN279" s="1311">
        <v>12</v>
      </c>
      <c r="CO279" s="1311">
        <v>13</v>
      </c>
      <c r="CP279" s="1311">
        <v>14</v>
      </c>
      <c r="CQ279" s="1311">
        <v>15</v>
      </c>
      <c r="CR279" s="1311">
        <v>16</v>
      </c>
      <c r="CS279" s="1311">
        <v>17</v>
      </c>
      <c r="CT279" s="1311">
        <v>18</v>
      </c>
      <c r="CU279" s="1311">
        <v>19</v>
      </c>
      <c r="CV279" s="1311">
        <v>20</v>
      </c>
      <c r="CW279" s="1311">
        <v>21</v>
      </c>
      <c r="CX279" s="1311">
        <v>22</v>
      </c>
      <c r="CY279" s="1311">
        <v>23</v>
      </c>
      <c r="CZ279" s="1311">
        <v>24</v>
      </c>
      <c r="DA279" s="1311">
        <v>25</v>
      </c>
      <c r="DB279" s="1311">
        <v>26</v>
      </c>
      <c r="DC279" s="1311">
        <v>27</v>
      </c>
      <c r="DD279" s="1311">
        <v>28</v>
      </c>
      <c r="DE279" s="1311">
        <v>29</v>
      </c>
      <c r="DF279" s="1311">
        <v>30</v>
      </c>
      <c r="DG279" s="1311">
        <v>31</v>
      </c>
      <c r="DH279" s="1311">
        <v>32</v>
      </c>
      <c r="DI279" s="1311">
        <v>33</v>
      </c>
      <c r="DJ279" s="1311">
        <v>34</v>
      </c>
      <c r="DK279" s="1312">
        <v>35</v>
      </c>
      <c r="DL279" s="1312">
        <v>36</v>
      </c>
      <c r="DM279" s="1312">
        <v>37</v>
      </c>
      <c r="DN279" s="1312">
        <v>38</v>
      </c>
      <c r="DO279" s="1312">
        <v>39</v>
      </c>
      <c r="DP279" s="1312">
        <v>40</v>
      </c>
      <c r="DQ279" s="1305"/>
    </row>
    <row r="280" spans="32:121" ht="22.5" customHeight="1" x14ac:dyDescent="0.3">
      <c r="AF280" s="1244"/>
      <c r="AG280" s="1244"/>
      <c r="AH280" s="1244"/>
      <c r="AI280" s="1244"/>
      <c r="AJ280" s="1244"/>
      <c r="AK280" s="1244"/>
      <c r="AL280" s="1231"/>
      <c r="AM280" s="1231"/>
      <c r="AN280" s="1231"/>
      <c r="AO280" s="1231"/>
      <c r="AP280" s="1231"/>
      <c r="AQ280" s="1231"/>
      <c r="AR280" s="1231"/>
      <c r="AS280" s="1231"/>
      <c r="AT280" s="1231"/>
      <c r="AU280" s="1231"/>
      <c r="AV280" s="1231"/>
      <c r="AW280" s="1231"/>
      <c r="AX280" s="1231"/>
      <c r="AY280" s="1231"/>
      <c r="AZ280" s="1231"/>
      <c r="BA280" s="1231"/>
      <c r="BB280" s="1231"/>
      <c r="BC280" s="1231"/>
      <c r="BD280" s="1231"/>
      <c r="BE280" s="1231"/>
      <c r="BF280" s="1231"/>
      <c r="BG280" s="1231"/>
      <c r="BH280" s="1231"/>
      <c r="BI280" s="1231"/>
      <c r="BJ280" s="1231"/>
      <c r="BK280" s="1231"/>
      <c r="BL280" s="1231"/>
      <c r="BM280" s="1231"/>
      <c r="BN280" s="1231"/>
      <c r="BO280" s="1231"/>
      <c r="BP280" s="1260"/>
      <c r="BQ280" s="1260"/>
      <c r="BR280" s="1260"/>
      <c r="BS280" s="1260"/>
      <c r="BT280" s="1260"/>
      <c r="BU280" s="1260"/>
      <c r="BV280" s="1260"/>
      <c r="BW280" s="1260"/>
      <c r="BX280" s="1231"/>
      <c r="BY280" s="1302"/>
      <c r="BZ280" s="1313"/>
      <c r="CA280" s="1314"/>
      <c r="CB280" s="1315"/>
      <c r="CC280" s="1316"/>
      <c r="CD280" s="1316"/>
      <c r="CE280" s="1316"/>
      <c r="CF280" s="1316"/>
      <c r="CG280" s="1316"/>
      <c r="CH280" s="1316"/>
      <c r="CI280" s="1316"/>
      <c r="CJ280" s="1316"/>
      <c r="CK280" s="1316"/>
      <c r="CL280" s="1316"/>
      <c r="CM280" s="1316"/>
      <c r="CN280" s="1316"/>
      <c r="CO280" s="1316"/>
      <c r="CP280" s="1316"/>
      <c r="CQ280" s="1316"/>
      <c r="CR280" s="1316"/>
      <c r="CS280" s="1316"/>
      <c r="CT280" s="1316"/>
      <c r="CU280" s="1316"/>
      <c r="CV280" s="1316"/>
      <c r="CW280" s="1316"/>
      <c r="CX280" s="1316"/>
      <c r="CY280" s="1316"/>
      <c r="CZ280" s="1316"/>
      <c r="DA280" s="1316"/>
      <c r="DB280" s="1316"/>
      <c r="DC280" s="1316"/>
      <c r="DD280" s="1316"/>
      <c r="DE280" s="1316"/>
      <c r="DF280" s="1316"/>
      <c r="DG280" s="1316"/>
      <c r="DH280" s="1316"/>
      <c r="DI280" s="1316"/>
      <c r="DJ280" s="1316"/>
      <c r="DK280" s="1317"/>
      <c r="DL280" s="1317"/>
      <c r="DM280" s="1317"/>
      <c r="DN280" s="1317"/>
      <c r="DO280" s="1317"/>
      <c r="DP280" s="1317"/>
      <c r="DQ280" s="1305"/>
    </row>
    <row r="281" spans="32:121" ht="22.5" customHeight="1" x14ac:dyDescent="0.3">
      <c r="AF281" s="1244"/>
      <c r="AG281" s="1244"/>
      <c r="AH281" s="1244"/>
      <c r="AI281" s="1244"/>
      <c r="AJ281" s="1244"/>
      <c r="AK281" s="1244"/>
      <c r="AL281" s="1231"/>
      <c r="AM281" s="1231"/>
      <c r="AN281" s="1231"/>
      <c r="AO281" s="1231"/>
      <c r="AP281" s="1231"/>
      <c r="AQ281" s="1231"/>
      <c r="AR281" s="1231"/>
      <c r="AS281" s="1231"/>
      <c r="AT281" s="1231"/>
      <c r="AU281" s="1231"/>
      <c r="AV281" s="1231"/>
      <c r="AW281" s="1231"/>
      <c r="AX281" s="1231"/>
      <c r="AY281" s="1231"/>
      <c r="AZ281" s="1231"/>
      <c r="BA281" s="1231"/>
      <c r="BB281" s="1231"/>
      <c r="BC281" s="1231"/>
      <c r="BD281" s="1231"/>
      <c r="BE281" s="1231"/>
      <c r="BF281" s="1231"/>
      <c r="BG281" s="1231"/>
      <c r="BH281" s="1231"/>
      <c r="BI281" s="1231"/>
      <c r="BJ281" s="1231"/>
      <c r="BK281" s="1231"/>
      <c r="BL281" s="1231"/>
      <c r="BM281" s="1231"/>
      <c r="BN281" s="1231"/>
      <c r="BO281" s="1231"/>
      <c r="BP281" s="1260"/>
      <c r="BQ281" s="1260"/>
      <c r="BR281" s="1260"/>
      <c r="BS281" s="1260"/>
      <c r="BT281" s="1260"/>
      <c r="BU281" s="1260"/>
      <c r="BV281" s="1260"/>
      <c r="BW281" s="1260"/>
      <c r="BX281" s="1231"/>
      <c r="BY281" s="1302"/>
      <c r="BZ281" s="1324" t="s">
        <v>56</v>
      </c>
      <c r="CA281" s="1325">
        <v>21</v>
      </c>
      <c r="CB281" s="1318" t="s">
        <v>47</v>
      </c>
      <c r="CC281" s="1311">
        <v>1</v>
      </c>
      <c r="CD281" s="1311">
        <v>2</v>
      </c>
      <c r="CE281" s="1311">
        <v>3</v>
      </c>
      <c r="CF281" s="1311">
        <v>4</v>
      </c>
      <c r="CG281" s="1311">
        <v>5</v>
      </c>
      <c r="CH281" s="1311">
        <v>6</v>
      </c>
      <c r="CI281" s="1311">
        <v>7</v>
      </c>
      <c r="CJ281" s="1311">
        <v>8</v>
      </c>
      <c r="CK281" s="1311">
        <v>9</v>
      </c>
      <c r="CL281" s="1311">
        <v>10</v>
      </c>
      <c r="CM281" s="1311">
        <v>11</v>
      </c>
      <c r="CN281" s="1311">
        <v>12</v>
      </c>
      <c r="CO281" s="1311">
        <v>13</v>
      </c>
      <c r="CP281" s="1311">
        <v>14</v>
      </c>
      <c r="CQ281" s="1311">
        <v>15</v>
      </c>
      <c r="CR281" s="1311">
        <v>16</v>
      </c>
      <c r="CS281" s="1311">
        <v>17</v>
      </c>
      <c r="CT281" s="1311">
        <v>18</v>
      </c>
      <c r="CU281" s="1311">
        <v>19</v>
      </c>
      <c r="CV281" s="1311">
        <v>20</v>
      </c>
      <c r="CW281" s="1311">
        <v>21</v>
      </c>
      <c r="CX281" s="1311">
        <v>22</v>
      </c>
      <c r="CY281" s="1311">
        <v>23</v>
      </c>
      <c r="CZ281" s="1311">
        <v>24</v>
      </c>
      <c r="DA281" s="1311">
        <v>25</v>
      </c>
      <c r="DB281" s="1311">
        <v>26</v>
      </c>
      <c r="DC281" s="1311">
        <v>27</v>
      </c>
      <c r="DD281" s="1311">
        <v>28</v>
      </c>
      <c r="DE281" s="1311">
        <v>29</v>
      </c>
      <c r="DF281" s="1311">
        <v>30</v>
      </c>
      <c r="DG281" s="1311">
        <v>31</v>
      </c>
      <c r="DH281" s="1311">
        <v>32</v>
      </c>
      <c r="DI281" s="1311">
        <v>33</v>
      </c>
      <c r="DJ281" s="1311">
        <v>34</v>
      </c>
      <c r="DK281" s="1312">
        <v>35</v>
      </c>
      <c r="DL281" s="1312">
        <v>36</v>
      </c>
      <c r="DM281" s="1312">
        <v>37</v>
      </c>
      <c r="DN281" s="1312">
        <v>38</v>
      </c>
      <c r="DO281" s="1312">
        <v>39</v>
      </c>
      <c r="DP281" s="1312">
        <v>40</v>
      </c>
      <c r="DQ281" s="1305"/>
    </row>
    <row r="282" spans="32:121" ht="22.5" customHeight="1" thickBot="1" x14ac:dyDescent="0.35">
      <c r="AF282" s="1244"/>
      <c r="AG282" s="1244"/>
      <c r="AH282" s="1244"/>
      <c r="AI282" s="1244"/>
      <c r="AJ282" s="1244"/>
      <c r="AK282" s="1244"/>
      <c r="AL282" s="1231"/>
      <c r="AM282" s="1231"/>
      <c r="AN282" s="1231"/>
      <c r="AO282" s="1231"/>
      <c r="AP282" s="1231"/>
      <c r="AQ282" s="1231"/>
      <c r="AR282" s="1231"/>
      <c r="AS282" s="1231"/>
      <c r="AT282" s="1231"/>
      <c r="AU282" s="1231"/>
      <c r="AV282" s="1231"/>
      <c r="AW282" s="1231"/>
      <c r="AX282" s="1231"/>
      <c r="AY282" s="1231"/>
      <c r="AZ282" s="1231"/>
      <c r="BA282" s="1231"/>
      <c r="BB282" s="1231"/>
      <c r="BC282" s="1231"/>
      <c r="BD282" s="1231"/>
      <c r="BE282" s="1231"/>
      <c r="BF282" s="1231"/>
      <c r="BG282" s="1231"/>
      <c r="BH282" s="1231"/>
      <c r="BI282" s="1231"/>
      <c r="BJ282" s="1231"/>
      <c r="BK282" s="1231"/>
      <c r="BL282" s="1231"/>
      <c r="BM282" s="1231"/>
      <c r="BN282" s="1231"/>
      <c r="BO282" s="1231"/>
      <c r="BP282" s="1260"/>
      <c r="BQ282" s="1260"/>
      <c r="BR282" s="1260"/>
      <c r="BS282" s="1260"/>
      <c r="BT282" s="1260"/>
      <c r="BU282" s="1260"/>
      <c r="BV282" s="1260"/>
      <c r="BW282" s="1260"/>
      <c r="BX282" s="1231"/>
      <c r="BY282" s="1319"/>
      <c r="BZ282" s="1320"/>
      <c r="CA282" s="1320"/>
      <c r="CB282" s="1320"/>
      <c r="CC282" s="1320"/>
      <c r="CD282" s="1320"/>
      <c r="CE282" s="1320"/>
      <c r="CF282" s="1320"/>
      <c r="CG282" s="1320"/>
      <c r="CH282" s="1320"/>
      <c r="CI282" s="1320"/>
      <c r="CJ282" s="1320"/>
      <c r="CK282" s="1320"/>
      <c r="CL282" s="1320"/>
      <c r="CM282" s="1320"/>
      <c r="CN282" s="1320"/>
      <c r="CO282" s="1320"/>
      <c r="CP282" s="1320"/>
      <c r="CQ282" s="1320"/>
      <c r="CR282" s="1320"/>
      <c r="CS282" s="1320"/>
      <c r="CT282" s="1320"/>
      <c r="CU282" s="1320"/>
      <c r="CV282" s="1320"/>
      <c r="CW282" s="1320"/>
      <c r="CX282" s="1320"/>
      <c r="CY282" s="1320"/>
      <c r="CZ282" s="1320"/>
      <c r="DA282" s="1320"/>
      <c r="DB282" s="1320"/>
      <c r="DC282" s="1320"/>
      <c r="DD282" s="1320"/>
      <c r="DE282" s="1320"/>
      <c r="DF282" s="1320"/>
      <c r="DG282" s="1320"/>
      <c r="DH282" s="1320"/>
      <c r="DI282" s="1320"/>
      <c r="DJ282" s="1320"/>
      <c r="DK282" s="1320"/>
      <c r="DL282" s="1320"/>
      <c r="DM282" s="1320"/>
      <c r="DN282" s="1320"/>
      <c r="DO282" s="1320"/>
      <c r="DP282" s="1320"/>
      <c r="DQ282" s="1321"/>
    </row>
    <row r="283" spans="32:121" ht="22.5" customHeight="1" thickTop="1" x14ac:dyDescent="0.3">
      <c r="AF283" s="1244"/>
      <c r="AG283" s="1244"/>
      <c r="AH283" s="1244"/>
      <c r="AI283" s="1244"/>
      <c r="AJ283" s="1244"/>
      <c r="AK283" s="1244"/>
      <c r="AL283" s="1231"/>
      <c r="AM283" s="1231"/>
      <c r="AN283" s="1231"/>
      <c r="AO283" s="1231"/>
      <c r="AP283" s="1231"/>
      <c r="AQ283" s="1231"/>
      <c r="AR283" s="1231"/>
      <c r="AS283" s="1231"/>
      <c r="AT283" s="1231"/>
      <c r="AU283" s="1231"/>
      <c r="AV283" s="1231"/>
      <c r="AW283" s="1231"/>
      <c r="AX283" s="1231"/>
      <c r="AY283" s="1231"/>
      <c r="AZ283" s="1231"/>
      <c r="BA283" s="1231"/>
      <c r="BB283" s="1231"/>
      <c r="BC283" s="1231"/>
      <c r="BD283" s="1231"/>
      <c r="BE283" s="1231"/>
      <c r="BF283" s="1231"/>
      <c r="BG283" s="1231"/>
      <c r="BH283" s="1231"/>
      <c r="BI283" s="1231"/>
      <c r="BJ283" s="1231"/>
      <c r="BK283" s="1231"/>
      <c r="BL283" s="1231"/>
      <c r="BM283" s="1231"/>
      <c r="BN283" s="1231"/>
      <c r="BO283" s="1231"/>
      <c r="BP283" s="1260"/>
      <c r="BQ283" s="1260"/>
      <c r="BR283" s="1260"/>
      <c r="BS283" s="1260"/>
      <c r="BT283" s="1260"/>
      <c r="BU283" s="1260"/>
      <c r="BV283" s="1260"/>
      <c r="BW283" s="1260"/>
      <c r="BX283" s="1231"/>
      <c r="BY283" s="784">
        <v>0.42013888888888867</v>
      </c>
      <c r="BZ283" s="785"/>
      <c r="CA283" s="785"/>
      <c r="CB283" s="1299"/>
      <c r="CC283" s="1299"/>
      <c r="CD283" s="1299"/>
      <c r="CE283" s="1369" t="s">
        <v>46</v>
      </c>
      <c r="CF283" s="1369"/>
      <c r="CG283" s="1369"/>
      <c r="CH283" s="1369"/>
      <c r="CI283" s="1369"/>
      <c r="CJ283" s="1300" t="s">
        <v>39</v>
      </c>
      <c r="CK283" s="1299"/>
      <c r="CL283" s="1299"/>
      <c r="CM283" s="1299"/>
      <c r="CN283" s="1299"/>
      <c r="CO283" s="1299"/>
      <c r="CP283" s="1299"/>
      <c r="CQ283" s="1299"/>
      <c r="CR283" s="1299"/>
      <c r="CS283" s="1299"/>
      <c r="CT283" s="1299"/>
      <c r="CU283" s="1299"/>
      <c r="CV283" s="1299"/>
      <c r="CW283" s="1299"/>
      <c r="CX283" s="1299"/>
      <c r="CY283" s="1299"/>
      <c r="CZ283" s="1299"/>
      <c r="DA283" s="1299"/>
      <c r="DB283" s="1299"/>
      <c r="DC283" s="1299"/>
      <c r="DD283" s="1299"/>
      <c r="DE283" s="1299"/>
      <c r="DF283" s="1299"/>
      <c r="DG283" s="1299"/>
      <c r="DH283" s="1299"/>
      <c r="DI283" s="1299"/>
      <c r="DJ283" s="1299"/>
      <c r="DK283" s="1299"/>
      <c r="DL283" s="1299"/>
      <c r="DM283" s="1299"/>
      <c r="DN283" s="1299"/>
      <c r="DO283" s="1299"/>
      <c r="DP283" s="1299"/>
      <c r="DQ283" s="1301"/>
    </row>
    <row r="284" spans="32:121" ht="22.5" customHeight="1" x14ac:dyDescent="0.3">
      <c r="AF284" s="1244"/>
      <c r="AG284" s="1244"/>
      <c r="AH284" s="1244"/>
      <c r="AI284" s="1244"/>
      <c r="AJ284" s="1244"/>
      <c r="AK284" s="1244"/>
      <c r="AL284" s="1231"/>
      <c r="AM284" s="1231"/>
      <c r="AN284" s="1231"/>
      <c r="AO284" s="1231"/>
      <c r="AP284" s="1231"/>
      <c r="AQ284" s="1231"/>
      <c r="AR284" s="1231"/>
      <c r="AS284" s="1231"/>
      <c r="AT284" s="1231"/>
      <c r="AU284" s="1231"/>
      <c r="AV284" s="1231"/>
      <c r="AW284" s="1231"/>
      <c r="AX284" s="1231"/>
      <c r="AY284" s="1231"/>
      <c r="AZ284" s="1231"/>
      <c r="BA284" s="1231"/>
      <c r="BB284" s="1231"/>
      <c r="BC284" s="1231"/>
      <c r="BD284" s="1231"/>
      <c r="BE284" s="1231"/>
      <c r="BF284" s="1231"/>
      <c r="BG284" s="1231"/>
      <c r="BH284" s="1231"/>
      <c r="BI284" s="1231"/>
      <c r="BJ284" s="1231"/>
      <c r="BK284" s="1231"/>
      <c r="BL284" s="1231"/>
      <c r="BM284" s="1231"/>
      <c r="BN284" s="1231"/>
      <c r="BO284" s="1231"/>
      <c r="BP284" s="1260" t="s">
        <v>62</v>
      </c>
      <c r="BQ284" s="1260">
        <v>0.42013888888888867</v>
      </c>
      <c r="BR284" s="1260">
        <v>35</v>
      </c>
      <c r="BS284" s="1260" t="s">
        <v>45</v>
      </c>
      <c r="BT284" s="1260" t="s">
        <v>46</v>
      </c>
      <c r="BU284" s="1260">
        <v>7</v>
      </c>
      <c r="BV284" s="1260" t="s">
        <v>47</v>
      </c>
      <c r="BW284" s="1260">
        <v>24</v>
      </c>
      <c r="BX284" s="1231"/>
      <c r="BY284" s="1302"/>
      <c r="BZ284" s="1366" t="s">
        <v>62</v>
      </c>
      <c r="CA284" s="1366"/>
      <c r="CB284" s="1366"/>
      <c r="CC284" s="1366"/>
      <c r="CD284" s="1303"/>
      <c r="CE284" s="1303"/>
      <c r="CF284" s="1303"/>
      <c r="CG284" s="1303"/>
      <c r="CH284" s="1303"/>
      <c r="CI284" s="1303"/>
      <c r="CJ284" s="1303"/>
      <c r="CK284" s="1303"/>
      <c r="CL284" s="1303"/>
      <c r="CM284" s="1303"/>
      <c r="CN284" s="1303"/>
      <c r="CO284" s="1303"/>
      <c r="CP284" s="1303"/>
      <c r="CQ284" s="1303"/>
      <c r="CR284" s="1303"/>
      <c r="CS284" s="1370">
        <v>35</v>
      </c>
      <c r="CT284" s="1370"/>
      <c r="CU284" s="1365" t="s">
        <v>48</v>
      </c>
      <c r="CV284" s="1365"/>
      <c r="CW284" s="1365"/>
      <c r="CX284" s="1303"/>
      <c r="CY284" s="1303"/>
      <c r="CZ284" s="1303"/>
      <c r="DA284" s="1303"/>
      <c r="DB284" s="1303"/>
      <c r="DC284" s="1303"/>
      <c r="DD284" s="1303"/>
      <c r="DE284" s="1303"/>
      <c r="DF284" s="1303"/>
      <c r="DG284" s="1303"/>
      <c r="DH284" s="1303"/>
      <c r="DI284" s="1303"/>
      <c r="DJ284" s="1303"/>
      <c r="DK284" s="1304"/>
      <c r="DL284" s="1372" t="s">
        <v>49</v>
      </c>
      <c r="DM284" s="1372"/>
      <c r="DN284" s="1372"/>
      <c r="DO284" s="1373">
        <v>3</v>
      </c>
      <c r="DP284" s="1373"/>
      <c r="DQ284" s="1305"/>
    </row>
    <row r="285" spans="32:121" ht="22.5" customHeight="1" x14ac:dyDescent="0.3">
      <c r="AF285" s="1244"/>
      <c r="AG285" s="1244"/>
      <c r="AH285" s="1244"/>
      <c r="AI285" s="1244"/>
      <c r="AJ285" s="1244"/>
      <c r="AK285" s="1244"/>
      <c r="AL285" s="1231"/>
      <c r="AM285" s="1231"/>
      <c r="AN285" s="1231"/>
      <c r="AO285" s="1231"/>
      <c r="AP285" s="1231"/>
      <c r="AQ285" s="1231"/>
      <c r="AR285" s="1231"/>
      <c r="AS285" s="1231"/>
      <c r="AT285" s="1231"/>
      <c r="AU285" s="1231"/>
      <c r="AV285" s="1231"/>
      <c r="AW285" s="1231"/>
      <c r="AX285" s="1231"/>
      <c r="AY285" s="1231"/>
      <c r="AZ285" s="1231"/>
      <c r="BA285" s="1231"/>
      <c r="BB285" s="1231"/>
      <c r="BC285" s="1231"/>
      <c r="BD285" s="1231"/>
      <c r="BE285" s="1231"/>
      <c r="BF285" s="1231"/>
      <c r="BG285" s="1231"/>
      <c r="BH285" s="1231"/>
      <c r="BI285" s="1231"/>
      <c r="BJ285" s="1231"/>
      <c r="BK285" s="1231"/>
      <c r="BL285" s="1231"/>
      <c r="BM285" s="1231"/>
      <c r="BN285" s="1231"/>
      <c r="BO285" s="1231"/>
      <c r="BP285" s="1260">
        <v>0</v>
      </c>
      <c r="BQ285" s="1260">
        <v>0</v>
      </c>
      <c r="BR285" s="1260" t="s">
        <v>50</v>
      </c>
      <c r="BS285" s="1260">
        <v>3</v>
      </c>
      <c r="BT285" s="1260" t="s">
        <v>39</v>
      </c>
      <c r="BU285" s="1260" t="s">
        <v>189</v>
      </c>
      <c r="BV285" s="1260">
        <v>0</v>
      </c>
      <c r="BW285" s="1260" t="s">
        <v>157</v>
      </c>
      <c r="BX285" s="1231"/>
      <c r="BY285" s="1302"/>
      <c r="BZ285" s="1366"/>
      <c r="CA285" s="1366"/>
      <c r="CB285" s="1366"/>
      <c r="CC285" s="1366"/>
      <c r="CD285" s="1303"/>
      <c r="CE285" s="1303"/>
      <c r="CF285" s="1303"/>
      <c r="CG285" s="1303"/>
      <c r="CH285" s="1303"/>
      <c r="CI285" s="1303"/>
      <c r="CJ285" s="1303"/>
      <c r="CK285" s="1303"/>
      <c r="CL285" s="1303"/>
      <c r="CM285" s="1303"/>
      <c r="CN285" s="1303"/>
      <c r="CO285" s="1303"/>
      <c r="CP285" s="1303"/>
      <c r="CQ285" s="1303"/>
      <c r="CR285" s="1303"/>
      <c r="CS285" s="1370"/>
      <c r="CT285" s="1370"/>
      <c r="CU285" s="1365"/>
      <c r="CV285" s="1365"/>
      <c r="CW285" s="1365"/>
      <c r="CX285" s="1303"/>
      <c r="CY285" s="1303"/>
      <c r="CZ285" s="1303"/>
      <c r="DA285" s="1303"/>
      <c r="DB285" s="1303"/>
      <c r="DC285" s="1303"/>
      <c r="DD285" s="1303"/>
      <c r="DE285" s="1303"/>
      <c r="DF285" s="1303"/>
      <c r="DG285" s="1303"/>
      <c r="DH285" s="1303"/>
      <c r="DI285" s="1303"/>
      <c r="DJ285" s="1303"/>
      <c r="DK285" s="1304"/>
      <c r="DL285" s="1372"/>
      <c r="DM285" s="1372"/>
      <c r="DN285" s="1372"/>
      <c r="DO285" s="1373"/>
      <c r="DP285" s="1373"/>
      <c r="DQ285" s="1305"/>
    </row>
    <row r="286" spans="32:121" ht="22.5" customHeight="1" x14ac:dyDescent="0.3">
      <c r="AF286" s="1244"/>
      <c r="AG286" s="1244"/>
      <c r="AH286" s="1244"/>
      <c r="AI286" s="1244"/>
      <c r="AJ286" s="1244"/>
      <c r="AK286" s="1244"/>
      <c r="AL286" s="1231"/>
      <c r="AM286" s="1231"/>
      <c r="AN286" s="1231"/>
      <c r="AO286" s="1231"/>
      <c r="AP286" s="1231"/>
      <c r="AQ286" s="1231"/>
      <c r="AR286" s="1231"/>
      <c r="AS286" s="1231"/>
      <c r="AT286" s="1231"/>
      <c r="AU286" s="1231"/>
      <c r="AV286" s="1231"/>
      <c r="AW286" s="1231"/>
      <c r="AX286" s="1231"/>
      <c r="AY286" s="1231"/>
      <c r="AZ286" s="1231"/>
      <c r="BA286" s="1231"/>
      <c r="BB286" s="1231"/>
      <c r="BC286" s="1231"/>
      <c r="BD286" s="1231"/>
      <c r="BE286" s="1231"/>
      <c r="BF286" s="1231"/>
      <c r="BG286" s="1231"/>
      <c r="BH286" s="1231"/>
      <c r="BI286" s="1231"/>
      <c r="BJ286" s="1231"/>
      <c r="BK286" s="1231"/>
      <c r="BL286" s="1231"/>
      <c r="BM286" s="1231"/>
      <c r="BN286" s="1231"/>
      <c r="BO286" s="1231"/>
      <c r="BP286" s="1260"/>
      <c r="BQ286" s="1260"/>
      <c r="BR286" s="1260"/>
      <c r="BS286" s="1260"/>
      <c r="BT286" s="1260"/>
      <c r="BU286" s="1260"/>
      <c r="BV286" s="1260"/>
      <c r="BW286" s="1260"/>
      <c r="BX286" s="1231"/>
      <c r="BY286" s="1302"/>
      <c r="BZ286" s="1306"/>
      <c r="CA286" s="1306"/>
      <c r="CB286" s="1306"/>
      <c r="CC286" s="1306"/>
      <c r="CD286" s="1368" t="s">
        <v>52</v>
      </c>
      <c r="CE286" s="1368"/>
      <c r="CF286" s="1307">
        <v>7</v>
      </c>
      <c r="CG286" s="1308" t="s">
        <v>53</v>
      </c>
      <c r="CH286" s="1367" t="s">
        <v>189</v>
      </c>
      <c r="CI286" s="1367"/>
      <c r="CJ286" s="1367"/>
      <c r="CK286" s="1367"/>
      <c r="CL286" s="1367"/>
      <c r="CM286" s="1367"/>
      <c r="CN286" s="1367"/>
      <c r="CO286" s="1367"/>
      <c r="CP286" s="1367"/>
      <c r="CQ286" s="1367"/>
      <c r="CR286" s="1367"/>
      <c r="CS286" s="1367"/>
      <c r="CT286" s="1367"/>
      <c r="CU286" s="1306"/>
      <c r="CV286" s="1306"/>
      <c r="CW286" s="1306"/>
      <c r="CX286" s="1306"/>
      <c r="CY286" s="1306"/>
      <c r="CZ286" s="1368" t="s">
        <v>52</v>
      </c>
      <c r="DA286" s="1368"/>
      <c r="DB286" s="1307">
        <v>24</v>
      </c>
      <c r="DC286" s="1308" t="s">
        <v>53</v>
      </c>
      <c r="DD286" s="1367" t="s">
        <v>157</v>
      </c>
      <c r="DE286" s="1367"/>
      <c r="DF286" s="1367"/>
      <c r="DG286" s="1367"/>
      <c r="DH286" s="1367"/>
      <c r="DI286" s="1367"/>
      <c r="DJ286" s="1367"/>
      <c r="DK286" s="1367"/>
      <c r="DL286" s="1367"/>
      <c r="DM286" s="1367"/>
      <c r="DN286" s="1367"/>
      <c r="DO286" s="1367"/>
      <c r="DP286" s="1367"/>
      <c r="DQ286" s="1305"/>
    </row>
    <row r="287" spans="32:121" ht="22.5" customHeight="1" x14ac:dyDescent="0.3">
      <c r="AF287" s="1244"/>
      <c r="AG287" s="1244"/>
      <c r="AH287" s="1244"/>
      <c r="AI287" s="1244"/>
      <c r="AJ287" s="1244"/>
      <c r="AK287" s="1244"/>
      <c r="AL287" s="1231"/>
      <c r="AM287" s="1231"/>
      <c r="AN287" s="1231"/>
      <c r="AO287" s="1231"/>
      <c r="AP287" s="1231"/>
      <c r="AQ287" s="1231"/>
      <c r="AR287" s="1231"/>
      <c r="AS287" s="1231"/>
      <c r="AT287" s="1231"/>
      <c r="AU287" s="1231"/>
      <c r="AV287" s="1231"/>
      <c r="AW287" s="1231"/>
      <c r="AX287" s="1231"/>
      <c r="AY287" s="1231"/>
      <c r="AZ287" s="1231"/>
      <c r="BA287" s="1231"/>
      <c r="BB287" s="1231"/>
      <c r="BC287" s="1231"/>
      <c r="BD287" s="1231"/>
      <c r="BE287" s="1231"/>
      <c r="BF287" s="1231"/>
      <c r="BG287" s="1231"/>
      <c r="BH287" s="1231"/>
      <c r="BI287" s="1231"/>
      <c r="BJ287" s="1231"/>
      <c r="BK287" s="1231"/>
      <c r="BL287" s="1231"/>
      <c r="BM287" s="1231"/>
      <c r="BN287" s="1231"/>
      <c r="BO287" s="1231"/>
      <c r="BP287" s="1260"/>
      <c r="BQ287" s="1260"/>
      <c r="BR287" s="1260"/>
      <c r="BS287" s="1260"/>
      <c r="BT287" s="1260"/>
      <c r="BU287" s="1260"/>
      <c r="BV287" s="1260"/>
      <c r="BW287" s="1260"/>
      <c r="BX287" s="1231"/>
      <c r="BY287" s="1302"/>
      <c r="BZ287" s="1306"/>
      <c r="CA287" s="1306"/>
      <c r="CB287" s="1306"/>
      <c r="CC287" s="1306"/>
      <c r="CD287" s="1306"/>
      <c r="CE287" s="1306"/>
      <c r="CF287" s="1306"/>
      <c r="CG287" s="1306"/>
      <c r="CH287" s="1306"/>
      <c r="CI287" s="1306"/>
      <c r="CJ287" s="1306"/>
      <c r="CK287" s="1306"/>
      <c r="CL287" s="1306"/>
      <c r="CM287" s="1306"/>
      <c r="CN287" s="1306"/>
      <c r="CO287" s="1306"/>
      <c r="CP287" s="1306"/>
      <c r="CQ287" s="1306"/>
      <c r="CR287" s="1306"/>
      <c r="CS287" s="1306"/>
      <c r="CT287" s="1306"/>
      <c r="CU287" s="1306"/>
      <c r="CV287" s="1306"/>
      <c r="CW287" s="1306"/>
      <c r="CX287" s="1306"/>
      <c r="CY287" s="1306"/>
      <c r="CZ287" s="1306"/>
      <c r="DA287" s="1306"/>
      <c r="DB287" s="1306"/>
      <c r="DC287" s="1306"/>
      <c r="DD287" s="1306"/>
      <c r="DE287" s="1306"/>
      <c r="DF287" s="1306"/>
      <c r="DG287" s="1306"/>
      <c r="DH287" s="1306"/>
      <c r="DI287" s="1306"/>
      <c r="DJ287" s="1306"/>
      <c r="DK287" s="1309"/>
      <c r="DL287" s="1309"/>
      <c r="DM287" s="1309"/>
      <c r="DN287" s="1309"/>
      <c r="DO287" s="1309"/>
      <c r="DP287" s="1309"/>
      <c r="DQ287" s="1305"/>
    </row>
    <row r="288" spans="32:121" ht="22.5" customHeight="1" x14ac:dyDescent="0.3">
      <c r="AF288" s="1244"/>
      <c r="AG288" s="1244"/>
      <c r="AH288" s="1244"/>
      <c r="AI288" s="1244"/>
      <c r="AJ288" s="1244"/>
      <c r="AK288" s="1244"/>
      <c r="AL288" s="1231"/>
      <c r="AM288" s="1231"/>
      <c r="AN288" s="1231"/>
      <c r="AO288" s="1231"/>
      <c r="AP288" s="1231"/>
      <c r="AQ288" s="1231"/>
      <c r="AR288" s="1231"/>
      <c r="AS288" s="1231"/>
      <c r="AT288" s="1231"/>
      <c r="AU288" s="1231"/>
      <c r="AV288" s="1231"/>
      <c r="AW288" s="1231"/>
      <c r="AX288" s="1231"/>
      <c r="AY288" s="1231"/>
      <c r="AZ288" s="1231"/>
      <c r="BA288" s="1231"/>
      <c r="BB288" s="1231"/>
      <c r="BC288" s="1231"/>
      <c r="BD288" s="1231"/>
      <c r="BE288" s="1231"/>
      <c r="BF288" s="1231"/>
      <c r="BG288" s="1231"/>
      <c r="BH288" s="1231"/>
      <c r="BI288" s="1231"/>
      <c r="BJ288" s="1231"/>
      <c r="BK288" s="1231"/>
      <c r="BL288" s="1231"/>
      <c r="BM288" s="1231"/>
      <c r="BN288" s="1231"/>
      <c r="BO288" s="1231"/>
      <c r="BP288" s="1260"/>
      <c r="BQ288" s="1260"/>
      <c r="BR288" s="1260"/>
      <c r="BS288" s="1260"/>
      <c r="BT288" s="1260"/>
      <c r="BU288" s="1260"/>
      <c r="BV288" s="1260"/>
      <c r="BW288" s="1260"/>
      <c r="BX288" s="1231"/>
      <c r="BY288" s="1302"/>
      <c r="BZ288" s="1322" t="s">
        <v>56</v>
      </c>
      <c r="CA288" s="1323">
        <v>7</v>
      </c>
      <c r="CB288" s="1310" t="s">
        <v>47</v>
      </c>
      <c r="CC288" s="1311">
        <v>1</v>
      </c>
      <c r="CD288" s="1311">
        <v>2</v>
      </c>
      <c r="CE288" s="1311">
        <v>3</v>
      </c>
      <c r="CF288" s="1311">
        <v>4</v>
      </c>
      <c r="CG288" s="1311">
        <v>5</v>
      </c>
      <c r="CH288" s="1311">
        <v>6</v>
      </c>
      <c r="CI288" s="1311">
        <v>7</v>
      </c>
      <c r="CJ288" s="1311">
        <v>8</v>
      </c>
      <c r="CK288" s="1311">
        <v>9</v>
      </c>
      <c r="CL288" s="1311">
        <v>10</v>
      </c>
      <c r="CM288" s="1311">
        <v>11</v>
      </c>
      <c r="CN288" s="1311">
        <v>12</v>
      </c>
      <c r="CO288" s="1311">
        <v>13</v>
      </c>
      <c r="CP288" s="1311">
        <v>14</v>
      </c>
      <c r="CQ288" s="1311">
        <v>15</v>
      </c>
      <c r="CR288" s="1311">
        <v>16</v>
      </c>
      <c r="CS288" s="1311">
        <v>17</v>
      </c>
      <c r="CT288" s="1311">
        <v>18</v>
      </c>
      <c r="CU288" s="1311">
        <v>19</v>
      </c>
      <c r="CV288" s="1311">
        <v>20</v>
      </c>
      <c r="CW288" s="1311">
        <v>21</v>
      </c>
      <c r="CX288" s="1311">
        <v>22</v>
      </c>
      <c r="CY288" s="1311">
        <v>23</v>
      </c>
      <c r="CZ288" s="1311">
        <v>24</v>
      </c>
      <c r="DA288" s="1311">
        <v>25</v>
      </c>
      <c r="DB288" s="1311">
        <v>26</v>
      </c>
      <c r="DC288" s="1311">
        <v>27</v>
      </c>
      <c r="DD288" s="1311">
        <v>28</v>
      </c>
      <c r="DE288" s="1311">
        <v>29</v>
      </c>
      <c r="DF288" s="1311">
        <v>30</v>
      </c>
      <c r="DG288" s="1311">
        <v>31</v>
      </c>
      <c r="DH288" s="1311">
        <v>32</v>
      </c>
      <c r="DI288" s="1311">
        <v>33</v>
      </c>
      <c r="DJ288" s="1311">
        <v>34</v>
      </c>
      <c r="DK288" s="1312">
        <v>35</v>
      </c>
      <c r="DL288" s="1312">
        <v>36</v>
      </c>
      <c r="DM288" s="1312">
        <v>37</v>
      </c>
      <c r="DN288" s="1312">
        <v>38</v>
      </c>
      <c r="DO288" s="1312">
        <v>39</v>
      </c>
      <c r="DP288" s="1312">
        <v>40</v>
      </c>
      <c r="DQ288" s="1305"/>
    </row>
    <row r="289" spans="29:121" ht="22.5" customHeight="1" x14ac:dyDescent="0.3">
      <c r="AC289" s="1231"/>
      <c r="AD289" s="1231"/>
      <c r="AE289" s="1231"/>
      <c r="AF289" s="1244"/>
      <c r="AG289" s="1244"/>
      <c r="AH289" s="1244"/>
      <c r="AI289" s="1244"/>
      <c r="AJ289" s="1244"/>
      <c r="AK289" s="1244"/>
      <c r="AL289" s="1231"/>
      <c r="AM289" s="1231"/>
      <c r="AN289" s="1231"/>
      <c r="AO289" s="1231"/>
      <c r="AP289" s="1231"/>
      <c r="AQ289" s="1231"/>
      <c r="AR289" s="1231"/>
      <c r="AS289" s="1231"/>
      <c r="AT289" s="1231"/>
      <c r="AU289" s="1231"/>
      <c r="AV289" s="1231"/>
      <c r="AW289" s="1231"/>
      <c r="AX289" s="1231"/>
      <c r="AY289" s="1231"/>
      <c r="AZ289" s="1231"/>
      <c r="BA289" s="1231"/>
      <c r="BB289" s="1231"/>
      <c r="BC289" s="1231"/>
      <c r="BD289" s="1231"/>
      <c r="BE289" s="1231"/>
      <c r="BF289" s="1231"/>
      <c r="BG289" s="1231"/>
      <c r="BH289" s="1231"/>
      <c r="BI289" s="1231"/>
      <c r="BJ289" s="1231"/>
      <c r="BK289" s="1231"/>
      <c r="BL289" s="1231"/>
      <c r="BM289" s="1231"/>
      <c r="BN289" s="1231"/>
      <c r="BO289" s="1231"/>
      <c r="BP289" s="1260"/>
      <c r="BQ289" s="1260"/>
      <c r="BR289" s="1260"/>
      <c r="BS289" s="1260"/>
      <c r="BT289" s="1260"/>
      <c r="BU289" s="1260"/>
      <c r="BV289" s="1260"/>
      <c r="BW289" s="1260"/>
      <c r="BX289" s="1231"/>
      <c r="BY289" s="1302"/>
      <c r="BZ289" s="1313"/>
      <c r="CA289" s="1314"/>
      <c r="CB289" s="1315"/>
      <c r="CC289" s="1316"/>
      <c r="CD289" s="1316"/>
      <c r="CE289" s="1316"/>
      <c r="CF289" s="1316"/>
      <c r="CG289" s="1316"/>
      <c r="CH289" s="1316"/>
      <c r="CI289" s="1316"/>
      <c r="CJ289" s="1316"/>
      <c r="CK289" s="1316"/>
      <c r="CL289" s="1316"/>
      <c r="CM289" s="1316"/>
      <c r="CN289" s="1316"/>
      <c r="CO289" s="1316"/>
      <c r="CP289" s="1316"/>
      <c r="CQ289" s="1316"/>
      <c r="CR289" s="1316"/>
      <c r="CS289" s="1316"/>
      <c r="CT289" s="1316"/>
      <c r="CU289" s="1316"/>
      <c r="CV289" s="1316"/>
      <c r="CW289" s="1316"/>
      <c r="CX289" s="1316"/>
      <c r="CY289" s="1316"/>
      <c r="CZ289" s="1316"/>
      <c r="DA289" s="1316"/>
      <c r="DB289" s="1316"/>
      <c r="DC289" s="1316"/>
      <c r="DD289" s="1316"/>
      <c r="DE289" s="1316"/>
      <c r="DF289" s="1316"/>
      <c r="DG289" s="1316"/>
      <c r="DH289" s="1316"/>
      <c r="DI289" s="1316"/>
      <c r="DJ289" s="1316"/>
      <c r="DK289" s="1317"/>
      <c r="DL289" s="1317"/>
      <c r="DM289" s="1317"/>
      <c r="DN289" s="1317"/>
      <c r="DO289" s="1317"/>
      <c r="DP289" s="1317"/>
      <c r="DQ289" s="1305"/>
    </row>
    <row r="290" spans="29:121" ht="22.5" customHeight="1" x14ac:dyDescent="0.3">
      <c r="AC290" s="1231"/>
      <c r="AD290" s="1231"/>
      <c r="AE290" s="1231"/>
      <c r="AF290" s="1244"/>
      <c r="AG290" s="1244"/>
      <c r="AH290" s="1244"/>
      <c r="AI290" s="1244"/>
      <c r="AJ290" s="1244"/>
      <c r="AK290" s="1244"/>
      <c r="AL290" s="1231"/>
      <c r="AM290" s="1231"/>
      <c r="AN290" s="1231"/>
      <c r="AO290" s="1231"/>
      <c r="AP290" s="1231"/>
      <c r="AQ290" s="1231"/>
      <c r="AR290" s="1231"/>
      <c r="AS290" s="1231"/>
      <c r="AT290" s="1231"/>
      <c r="AU290" s="1231"/>
      <c r="AV290" s="1231"/>
      <c r="AW290" s="1231"/>
      <c r="AX290" s="1231"/>
      <c r="AY290" s="1231"/>
      <c r="AZ290" s="1231"/>
      <c r="BA290" s="1231"/>
      <c r="BB290" s="1231"/>
      <c r="BC290" s="1231"/>
      <c r="BD290" s="1231"/>
      <c r="BE290" s="1231"/>
      <c r="BF290" s="1231"/>
      <c r="BG290" s="1231"/>
      <c r="BH290" s="1231"/>
      <c r="BI290" s="1231"/>
      <c r="BJ290" s="1231"/>
      <c r="BK290" s="1231"/>
      <c r="BL290" s="1231"/>
      <c r="BM290" s="1231"/>
      <c r="BN290" s="1231"/>
      <c r="BO290" s="1231"/>
      <c r="BP290" s="1260"/>
      <c r="BQ290" s="1260"/>
      <c r="BR290" s="1260"/>
      <c r="BS290" s="1260"/>
      <c r="BT290" s="1260"/>
      <c r="BU290" s="1260"/>
      <c r="BV290" s="1260"/>
      <c r="BW290" s="1260"/>
      <c r="BX290" s="1231"/>
      <c r="BY290" s="1302"/>
      <c r="BZ290" s="1324" t="s">
        <v>56</v>
      </c>
      <c r="CA290" s="1325">
        <v>24</v>
      </c>
      <c r="CB290" s="1318" t="s">
        <v>47</v>
      </c>
      <c r="CC290" s="1311">
        <v>1</v>
      </c>
      <c r="CD290" s="1311">
        <v>2</v>
      </c>
      <c r="CE290" s="1311">
        <v>3</v>
      </c>
      <c r="CF290" s="1311">
        <v>4</v>
      </c>
      <c r="CG290" s="1311">
        <v>5</v>
      </c>
      <c r="CH290" s="1311">
        <v>6</v>
      </c>
      <c r="CI290" s="1311">
        <v>7</v>
      </c>
      <c r="CJ290" s="1311">
        <v>8</v>
      </c>
      <c r="CK290" s="1311">
        <v>9</v>
      </c>
      <c r="CL290" s="1311">
        <v>10</v>
      </c>
      <c r="CM290" s="1311">
        <v>11</v>
      </c>
      <c r="CN290" s="1311">
        <v>12</v>
      </c>
      <c r="CO290" s="1311">
        <v>13</v>
      </c>
      <c r="CP290" s="1311">
        <v>14</v>
      </c>
      <c r="CQ290" s="1311">
        <v>15</v>
      </c>
      <c r="CR290" s="1311">
        <v>16</v>
      </c>
      <c r="CS290" s="1311">
        <v>17</v>
      </c>
      <c r="CT290" s="1311">
        <v>18</v>
      </c>
      <c r="CU290" s="1311">
        <v>19</v>
      </c>
      <c r="CV290" s="1311">
        <v>20</v>
      </c>
      <c r="CW290" s="1311">
        <v>21</v>
      </c>
      <c r="CX290" s="1311">
        <v>22</v>
      </c>
      <c r="CY290" s="1311">
        <v>23</v>
      </c>
      <c r="CZ290" s="1311">
        <v>24</v>
      </c>
      <c r="DA290" s="1311">
        <v>25</v>
      </c>
      <c r="DB290" s="1311">
        <v>26</v>
      </c>
      <c r="DC290" s="1311">
        <v>27</v>
      </c>
      <c r="DD290" s="1311">
        <v>28</v>
      </c>
      <c r="DE290" s="1311">
        <v>29</v>
      </c>
      <c r="DF290" s="1311">
        <v>30</v>
      </c>
      <c r="DG290" s="1311">
        <v>31</v>
      </c>
      <c r="DH290" s="1311">
        <v>32</v>
      </c>
      <c r="DI290" s="1311">
        <v>33</v>
      </c>
      <c r="DJ290" s="1311">
        <v>34</v>
      </c>
      <c r="DK290" s="1312">
        <v>35</v>
      </c>
      <c r="DL290" s="1312">
        <v>36</v>
      </c>
      <c r="DM290" s="1312">
        <v>37</v>
      </c>
      <c r="DN290" s="1312">
        <v>38</v>
      </c>
      <c r="DO290" s="1312">
        <v>39</v>
      </c>
      <c r="DP290" s="1312">
        <v>40</v>
      </c>
      <c r="DQ290" s="1305"/>
    </row>
    <row r="291" spans="29:121" ht="22.5" customHeight="1" thickBot="1" x14ac:dyDescent="0.35">
      <c r="AC291" s="1231"/>
      <c r="AD291" s="1231"/>
      <c r="AE291" s="1231"/>
      <c r="AF291" s="1244"/>
      <c r="AG291" s="1244"/>
      <c r="AH291" s="1244"/>
      <c r="AI291" s="1244"/>
      <c r="AJ291" s="1244"/>
      <c r="AK291" s="1244"/>
      <c r="AL291" s="1231"/>
      <c r="AM291" s="1231"/>
      <c r="AN291" s="1231"/>
      <c r="AO291" s="1231"/>
      <c r="AP291" s="1231"/>
      <c r="AQ291" s="1231"/>
      <c r="AR291" s="1231"/>
      <c r="AS291" s="1231"/>
      <c r="AT291" s="1231"/>
      <c r="AU291" s="1231"/>
      <c r="AV291" s="1231"/>
      <c r="AW291" s="1231"/>
      <c r="AX291" s="1231"/>
      <c r="AY291" s="1231"/>
      <c r="AZ291" s="1231"/>
      <c r="BA291" s="1231"/>
      <c r="BB291" s="1231"/>
      <c r="BC291" s="1231"/>
      <c r="BD291" s="1231"/>
      <c r="BE291" s="1231"/>
      <c r="BF291" s="1231"/>
      <c r="BG291" s="1231"/>
      <c r="BH291" s="1231"/>
      <c r="BI291" s="1231"/>
      <c r="BJ291" s="1231"/>
      <c r="BK291" s="1231"/>
      <c r="BL291" s="1231"/>
      <c r="BM291" s="1231"/>
      <c r="BN291" s="1231"/>
      <c r="BO291" s="1231"/>
      <c r="BP291" s="1260"/>
      <c r="BQ291" s="1260"/>
      <c r="BR291" s="1260"/>
      <c r="BS291" s="1260"/>
      <c r="BT291" s="1260"/>
      <c r="BU291" s="1260"/>
      <c r="BV291" s="1260"/>
      <c r="BW291" s="1260"/>
      <c r="BX291" s="1231"/>
      <c r="BY291" s="1319"/>
      <c r="BZ291" s="1320"/>
      <c r="CA291" s="1320"/>
      <c r="CB291" s="1320"/>
      <c r="CC291" s="1320"/>
      <c r="CD291" s="1320"/>
      <c r="CE291" s="1320"/>
      <c r="CF291" s="1320"/>
      <c r="CG291" s="1320"/>
      <c r="CH291" s="1320"/>
      <c r="CI291" s="1320"/>
      <c r="CJ291" s="1320"/>
      <c r="CK291" s="1320"/>
      <c r="CL291" s="1320"/>
      <c r="CM291" s="1320"/>
      <c r="CN291" s="1320"/>
      <c r="CO291" s="1320"/>
      <c r="CP291" s="1320"/>
      <c r="CQ291" s="1320"/>
      <c r="CR291" s="1320"/>
      <c r="CS291" s="1320"/>
      <c r="CT291" s="1320"/>
      <c r="CU291" s="1320"/>
      <c r="CV291" s="1320"/>
      <c r="CW291" s="1320"/>
      <c r="CX291" s="1320"/>
      <c r="CY291" s="1320"/>
      <c r="CZ291" s="1320"/>
      <c r="DA291" s="1320"/>
      <c r="DB291" s="1320"/>
      <c r="DC291" s="1320"/>
      <c r="DD291" s="1320"/>
      <c r="DE291" s="1320"/>
      <c r="DF291" s="1320"/>
      <c r="DG291" s="1320"/>
      <c r="DH291" s="1320"/>
      <c r="DI291" s="1320"/>
      <c r="DJ291" s="1320"/>
      <c r="DK291" s="1320"/>
      <c r="DL291" s="1320"/>
      <c r="DM291" s="1320"/>
      <c r="DN291" s="1320"/>
      <c r="DO291" s="1320"/>
      <c r="DP291" s="1320"/>
      <c r="DQ291" s="1321"/>
    </row>
    <row r="292" spans="29:121" ht="22.5" customHeight="1" thickTop="1" x14ac:dyDescent="0.3">
      <c r="AC292" s="1231"/>
      <c r="AD292" s="1231"/>
      <c r="AE292" s="1231"/>
      <c r="AF292" s="1244"/>
      <c r="AG292" s="1244"/>
      <c r="AH292" s="1244"/>
      <c r="AI292" s="1244"/>
      <c r="AJ292" s="1244"/>
      <c r="AK292" s="1244"/>
      <c r="AL292" s="1231"/>
      <c r="AM292" s="1231"/>
      <c r="AN292" s="1231"/>
      <c r="AO292" s="1231"/>
      <c r="AP292" s="1231"/>
      <c r="AQ292" s="1231"/>
      <c r="AR292" s="1231"/>
      <c r="AS292" s="1231"/>
      <c r="AT292" s="1231"/>
      <c r="AU292" s="1231"/>
      <c r="AV292" s="1231"/>
      <c r="AW292" s="1231"/>
      <c r="AX292" s="1231"/>
      <c r="AY292" s="1231"/>
      <c r="AZ292" s="1231"/>
      <c r="BA292" s="1231"/>
      <c r="BB292" s="1231"/>
      <c r="BC292" s="1231"/>
      <c r="BD292" s="1231"/>
      <c r="BE292" s="1231"/>
      <c r="BF292" s="1231"/>
      <c r="BG292" s="1231"/>
      <c r="BH292" s="1231"/>
      <c r="BI292" s="1231"/>
      <c r="BJ292" s="1231"/>
      <c r="BK292" s="1231"/>
      <c r="BL292" s="1231"/>
      <c r="BM292" s="1231"/>
      <c r="BN292" s="1231"/>
      <c r="BO292" s="1231"/>
      <c r="BP292" s="1260"/>
      <c r="BQ292" s="1260"/>
      <c r="BR292" s="1260"/>
      <c r="BS292" s="1260"/>
      <c r="BT292" s="1260"/>
      <c r="BU292" s="1260"/>
      <c r="BV292" s="1260"/>
      <c r="BW292" s="1260"/>
      <c r="BX292" s="1231"/>
      <c r="BY292" s="784">
        <v>0.42708333333333309</v>
      </c>
      <c r="BZ292" s="785"/>
      <c r="CA292" s="785"/>
      <c r="CB292" s="1299"/>
      <c r="CC292" s="1299"/>
      <c r="CD292" s="1299"/>
      <c r="CE292" s="1369" t="s">
        <v>46</v>
      </c>
      <c r="CF292" s="1369"/>
      <c r="CG292" s="1369"/>
      <c r="CH292" s="1369"/>
      <c r="CI292" s="1369"/>
      <c r="CJ292" s="1300" t="s">
        <v>54</v>
      </c>
      <c r="CK292" s="1299"/>
      <c r="CL292" s="1299"/>
      <c r="CM292" s="1299"/>
      <c r="CN292" s="1299"/>
      <c r="CO292" s="1299"/>
      <c r="CP292" s="1299"/>
      <c r="CQ292" s="1299"/>
      <c r="CR292" s="1299"/>
      <c r="CS292" s="1299"/>
      <c r="CT292" s="1299"/>
      <c r="CU292" s="1299"/>
      <c r="CV292" s="1299"/>
      <c r="CW292" s="1299"/>
      <c r="CX292" s="1299"/>
      <c r="CY292" s="1299"/>
      <c r="CZ292" s="1299"/>
      <c r="DA292" s="1299"/>
      <c r="DB292" s="1299"/>
      <c r="DC292" s="1299"/>
      <c r="DD292" s="1299"/>
      <c r="DE292" s="1299"/>
      <c r="DF292" s="1299"/>
      <c r="DG292" s="1299"/>
      <c r="DH292" s="1299"/>
      <c r="DI292" s="1299"/>
      <c r="DJ292" s="1299"/>
      <c r="DK292" s="1299"/>
      <c r="DL292" s="1299"/>
      <c r="DM292" s="1299"/>
      <c r="DN292" s="1299"/>
      <c r="DO292" s="1299"/>
      <c r="DP292" s="1299"/>
      <c r="DQ292" s="1301"/>
    </row>
    <row r="293" spans="29:121" ht="22.5" customHeight="1" x14ac:dyDescent="0.3">
      <c r="AC293" s="1231"/>
      <c r="AD293" s="1231"/>
      <c r="AE293" s="1231"/>
      <c r="AF293" s="1244"/>
      <c r="AG293" s="1244"/>
      <c r="AH293" s="1244"/>
      <c r="AI293" s="1244"/>
      <c r="AJ293" s="1244"/>
      <c r="AK293" s="1244"/>
      <c r="AL293" s="1231"/>
      <c r="AM293" s="1231"/>
      <c r="AN293" s="1231"/>
      <c r="AO293" s="1231"/>
      <c r="AP293" s="1231"/>
      <c r="AQ293" s="1231"/>
      <c r="AR293" s="1231"/>
      <c r="AS293" s="1231"/>
      <c r="AT293" s="1231"/>
      <c r="AU293" s="1231"/>
      <c r="AV293" s="1231"/>
      <c r="AW293" s="1231"/>
      <c r="AX293" s="1231"/>
      <c r="AY293" s="1231"/>
      <c r="AZ293" s="1231"/>
      <c r="BA293" s="1231"/>
      <c r="BB293" s="1231"/>
      <c r="BC293" s="1231"/>
      <c r="BD293" s="1231"/>
      <c r="BE293" s="1231"/>
      <c r="BF293" s="1231"/>
      <c r="BG293" s="1231"/>
      <c r="BH293" s="1231"/>
      <c r="BI293" s="1231"/>
      <c r="BJ293" s="1231"/>
      <c r="BK293" s="1231"/>
      <c r="BL293" s="1231"/>
      <c r="BM293" s="1231"/>
      <c r="BN293" s="1231"/>
      <c r="BO293" s="1231"/>
      <c r="BP293" s="1260" t="s">
        <v>63</v>
      </c>
      <c r="BQ293" s="1260">
        <v>0.42708333333333309</v>
      </c>
      <c r="BR293" s="1260">
        <v>39</v>
      </c>
      <c r="BS293" s="1260" t="s">
        <v>45</v>
      </c>
      <c r="BT293" s="1260" t="s">
        <v>46</v>
      </c>
      <c r="BU293" s="1260">
        <v>8</v>
      </c>
      <c r="BV293" s="1260" t="s">
        <v>47</v>
      </c>
      <c r="BW293" s="1260">
        <v>26</v>
      </c>
      <c r="BX293" s="1231"/>
      <c r="BY293" s="1302"/>
      <c r="BZ293" s="1366" t="s">
        <v>63</v>
      </c>
      <c r="CA293" s="1366"/>
      <c r="CB293" s="1366"/>
      <c r="CC293" s="1366"/>
      <c r="CD293" s="1303"/>
      <c r="CE293" s="1303"/>
      <c r="CF293" s="1303"/>
      <c r="CG293" s="1303"/>
      <c r="CH293" s="1303"/>
      <c r="CI293" s="1303"/>
      <c r="CJ293" s="1303"/>
      <c r="CK293" s="1303"/>
      <c r="CL293" s="1303"/>
      <c r="CM293" s="1303"/>
      <c r="CN293" s="1303"/>
      <c r="CO293" s="1303"/>
      <c r="CP293" s="1303"/>
      <c r="CQ293" s="1303"/>
      <c r="CR293" s="1303"/>
      <c r="CS293" s="1370">
        <v>39</v>
      </c>
      <c r="CT293" s="1370"/>
      <c r="CU293" s="1365" t="s">
        <v>48</v>
      </c>
      <c r="CV293" s="1365"/>
      <c r="CW293" s="1365"/>
      <c r="CX293" s="1303"/>
      <c r="CY293" s="1303"/>
      <c r="CZ293" s="1303"/>
      <c r="DA293" s="1303"/>
      <c r="DB293" s="1303"/>
      <c r="DC293" s="1303"/>
      <c r="DD293" s="1303"/>
      <c r="DE293" s="1303"/>
      <c r="DF293" s="1303"/>
      <c r="DG293" s="1303"/>
      <c r="DH293" s="1303"/>
      <c r="DI293" s="1303"/>
      <c r="DJ293" s="1303"/>
      <c r="DK293" s="1304"/>
      <c r="DL293" s="1372" t="s">
        <v>49</v>
      </c>
      <c r="DM293" s="1372"/>
      <c r="DN293" s="1372"/>
      <c r="DO293" s="1373">
        <v>3</v>
      </c>
      <c r="DP293" s="1373"/>
      <c r="DQ293" s="1305"/>
    </row>
    <row r="294" spans="29:121" ht="22.5" customHeight="1" x14ac:dyDescent="0.3">
      <c r="AC294" s="1231"/>
      <c r="AD294" s="1231"/>
      <c r="AE294" s="1231"/>
      <c r="AF294" s="1244"/>
      <c r="AG294" s="1244"/>
      <c r="AH294" s="1244"/>
      <c r="AI294" s="1244"/>
      <c r="AJ294" s="1244"/>
      <c r="AK294" s="1244"/>
      <c r="AL294" s="1231"/>
      <c r="AM294" s="1231"/>
      <c r="AN294" s="1231"/>
      <c r="AO294" s="1231"/>
      <c r="AP294" s="1231"/>
      <c r="AQ294" s="1231"/>
      <c r="AR294" s="1231"/>
      <c r="AS294" s="1231"/>
      <c r="AT294" s="1231"/>
      <c r="AU294" s="1231"/>
      <c r="AV294" s="1231"/>
      <c r="AW294" s="1231"/>
      <c r="AX294" s="1231"/>
      <c r="AY294" s="1231"/>
      <c r="AZ294" s="1231"/>
      <c r="BA294" s="1231"/>
      <c r="BB294" s="1231"/>
      <c r="BC294" s="1231"/>
      <c r="BD294" s="1231"/>
      <c r="BE294" s="1231"/>
      <c r="BF294" s="1231"/>
      <c r="BG294" s="1231"/>
      <c r="BH294" s="1231"/>
      <c r="BI294" s="1231"/>
      <c r="BJ294" s="1231"/>
      <c r="BK294" s="1231"/>
      <c r="BL294" s="1231"/>
      <c r="BM294" s="1231"/>
      <c r="BN294" s="1231"/>
      <c r="BO294" s="1231"/>
      <c r="BP294" s="1260">
        <v>0</v>
      </c>
      <c r="BQ294" s="1260">
        <v>0</v>
      </c>
      <c r="BR294" s="1260" t="s">
        <v>50</v>
      </c>
      <c r="BS294" s="1260">
        <v>3</v>
      </c>
      <c r="BT294" s="1260" t="s">
        <v>54</v>
      </c>
      <c r="BU294" s="1260" t="s">
        <v>197</v>
      </c>
      <c r="BV294" s="1260">
        <v>0</v>
      </c>
      <c r="BW294" s="1260" t="s">
        <v>154</v>
      </c>
      <c r="BX294" s="1231"/>
      <c r="BY294" s="1302"/>
      <c r="BZ294" s="1366"/>
      <c r="CA294" s="1366"/>
      <c r="CB294" s="1366"/>
      <c r="CC294" s="1366"/>
      <c r="CD294" s="1303"/>
      <c r="CE294" s="1303"/>
      <c r="CF294" s="1303"/>
      <c r="CG294" s="1303"/>
      <c r="CH294" s="1303"/>
      <c r="CI294" s="1303"/>
      <c r="CJ294" s="1303"/>
      <c r="CK294" s="1303"/>
      <c r="CL294" s="1303"/>
      <c r="CM294" s="1303"/>
      <c r="CN294" s="1303"/>
      <c r="CO294" s="1303"/>
      <c r="CP294" s="1303"/>
      <c r="CQ294" s="1303"/>
      <c r="CR294" s="1303"/>
      <c r="CS294" s="1370"/>
      <c r="CT294" s="1370"/>
      <c r="CU294" s="1365"/>
      <c r="CV294" s="1365"/>
      <c r="CW294" s="1365"/>
      <c r="CX294" s="1303"/>
      <c r="CY294" s="1303"/>
      <c r="CZ294" s="1303"/>
      <c r="DA294" s="1303"/>
      <c r="DB294" s="1303"/>
      <c r="DC294" s="1303"/>
      <c r="DD294" s="1303"/>
      <c r="DE294" s="1303"/>
      <c r="DF294" s="1303"/>
      <c r="DG294" s="1303"/>
      <c r="DH294" s="1303"/>
      <c r="DI294" s="1303"/>
      <c r="DJ294" s="1303"/>
      <c r="DK294" s="1304"/>
      <c r="DL294" s="1372"/>
      <c r="DM294" s="1372"/>
      <c r="DN294" s="1372"/>
      <c r="DO294" s="1373"/>
      <c r="DP294" s="1373"/>
      <c r="DQ294" s="1305"/>
    </row>
    <row r="295" spans="29:121" ht="22.5" customHeight="1" x14ac:dyDescent="0.3">
      <c r="AC295" s="1244"/>
      <c r="AD295" s="1244"/>
      <c r="AE295" s="1231"/>
      <c r="AF295" s="1244"/>
      <c r="AG295" s="1244"/>
      <c r="AH295" s="1244"/>
      <c r="AI295" s="1244"/>
      <c r="AJ295" s="1244"/>
      <c r="AK295" s="1244"/>
      <c r="AL295" s="1231"/>
      <c r="AM295" s="1231"/>
      <c r="AN295" s="1231"/>
      <c r="AO295" s="1231"/>
      <c r="AP295" s="1231"/>
      <c r="AQ295" s="1231"/>
      <c r="AR295" s="1231"/>
      <c r="AS295" s="1231"/>
      <c r="AT295" s="1231"/>
      <c r="AU295" s="1231"/>
      <c r="AV295" s="1231"/>
      <c r="AW295" s="1231"/>
      <c r="AX295" s="1231"/>
      <c r="AY295" s="1231"/>
      <c r="AZ295" s="1231"/>
      <c r="BA295" s="1231"/>
      <c r="BB295" s="1231"/>
      <c r="BC295" s="1231"/>
      <c r="BD295" s="1231"/>
      <c r="BE295" s="1231"/>
      <c r="BF295" s="1231"/>
      <c r="BG295" s="1231"/>
      <c r="BH295" s="1231"/>
      <c r="BI295" s="1231"/>
      <c r="BJ295" s="1231"/>
      <c r="BK295" s="1231"/>
      <c r="BL295" s="1231"/>
      <c r="BM295" s="1231"/>
      <c r="BN295" s="1231"/>
      <c r="BO295" s="1231"/>
      <c r="BP295" s="1260"/>
      <c r="BQ295" s="1260"/>
      <c r="BR295" s="1260"/>
      <c r="BS295" s="1260"/>
      <c r="BT295" s="1260"/>
      <c r="BU295" s="1260"/>
      <c r="BV295" s="1260"/>
      <c r="BW295" s="1260"/>
      <c r="BX295" s="1231"/>
      <c r="BY295" s="1302"/>
      <c r="BZ295" s="1306"/>
      <c r="CA295" s="1306"/>
      <c r="CB295" s="1306"/>
      <c r="CC295" s="1306"/>
      <c r="CD295" s="1368" t="s">
        <v>52</v>
      </c>
      <c r="CE295" s="1368"/>
      <c r="CF295" s="1307">
        <v>8</v>
      </c>
      <c r="CG295" s="1308" t="s">
        <v>53</v>
      </c>
      <c r="CH295" s="1367" t="s">
        <v>197</v>
      </c>
      <c r="CI295" s="1367"/>
      <c r="CJ295" s="1367"/>
      <c r="CK295" s="1367"/>
      <c r="CL295" s="1367"/>
      <c r="CM295" s="1367"/>
      <c r="CN295" s="1367"/>
      <c r="CO295" s="1367"/>
      <c r="CP295" s="1367"/>
      <c r="CQ295" s="1367"/>
      <c r="CR295" s="1367"/>
      <c r="CS295" s="1367"/>
      <c r="CT295" s="1367"/>
      <c r="CU295" s="1306"/>
      <c r="CV295" s="1306"/>
      <c r="CW295" s="1306"/>
      <c r="CX295" s="1306"/>
      <c r="CY295" s="1306"/>
      <c r="CZ295" s="1368" t="s">
        <v>52</v>
      </c>
      <c r="DA295" s="1368"/>
      <c r="DB295" s="1307">
        <v>26</v>
      </c>
      <c r="DC295" s="1308" t="s">
        <v>53</v>
      </c>
      <c r="DD295" s="1367" t="s">
        <v>154</v>
      </c>
      <c r="DE295" s="1367"/>
      <c r="DF295" s="1367"/>
      <c r="DG295" s="1367"/>
      <c r="DH295" s="1367"/>
      <c r="DI295" s="1367"/>
      <c r="DJ295" s="1367"/>
      <c r="DK295" s="1367"/>
      <c r="DL295" s="1367"/>
      <c r="DM295" s="1367"/>
      <c r="DN295" s="1367"/>
      <c r="DO295" s="1367"/>
      <c r="DP295" s="1367"/>
      <c r="DQ295" s="1305"/>
    </row>
    <row r="296" spans="29:121" ht="22.5" customHeight="1" x14ac:dyDescent="0.3">
      <c r="AC296" s="1244"/>
      <c r="AD296" s="1244"/>
      <c r="AE296" s="1231"/>
      <c r="AF296" s="1244"/>
      <c r="AG296" s="1244"/>
      <c r="AH296" s="1244"/>
      <c r="AI296" s="1244"/>
      <c r="AJ296" s="1244"/>
      <c r="AK296" s="1244"/>
      <c r="AL296" s="1231"/>
      <c r="AM296" s="1231"/>
      <c r="AN296" s="1231"/>
      <c r="AO296" s="1231"/>
      <c r="AP296" s="1231"/>
      <c r="AQ296" s="1231"/>
      <c r="AR296" s="1231"/>
      <c r="AS296" s="1231"/>
      <c r="AT296" s="1231"/>
      <c r="AU296" s="1231"/>
      <c r="AV296" s="1231"/>
      <c r="AW296" s="1231"/>
      <c r="AX296" s="1231"/>
      <c r="AY296" s="1231"/>
      <c r="AZ296" s="1231"/>
      <c r="BA296" s="1231"/>
      <c r="BB296" s="1231"/>
      <c r="BC296" s="1231"/>
      <c r="BD296" s="1231"/>
      <c r="BE296" s="1231"/>
      <c r="BF296" s="1231"/>
      <c r="BG296" s="1231"/>
      <c r="BH296" s="1231"/>
      <c r="BI296" s="1231"/>
      <c r="BJ296" s="1231"/>
      <c r="BK296" s="1231"/>
      <c r="BL296" s="1231"/>
      <c r="BM296" s="1231"/>
      <c r="BN296" s="1231"/>
      <c r="BO296" s="1231"/>
      <c r="BP296" s="1260"/>
      <c r="BQ296" s="1260"/>
      <c r="BR296" s="1260"/>
      <c r="BS296" s="1260"/>
      <c r="BT296" s="1260"/>
      <c r="BU296" s="1260"/>
      <c r="BV296" s="1260"/>
      <c r="BW296" s="1260"/>
      <c r="BX296" s="1231"/>
      <c r="BY296" s="1302"/>
      <c r="BZ296" s="1306"/>
      <c r="CA296" s="1306"/>
      <c r="CB296" s="1306"/>
      <c r="CC296" s="1306"/>
      <c r="CD296" s="1306"/>
      <c r="CE296" s="1306"/>
      <c r="CF296" s="1306"/>
      <c r="CG296" s="1306"/>
      <c r="CH296" s="1306"/>
      <c r="CI296" s="1306"/>
      <c r="CJ296" s="1306"/>
      <c r="CK296" s="1306"/>
      <c r="CL296" s="1306"/>
      <c r="CM296" s="1306"/>
      <c r="CN296" s="1306"/>
      <c r="CO296" s="1306"/>
      <c r="CP296" s="1306"/>
      <c r="CQ296" s="1306"/>
      <c r="CR296" s="1306"/>
      <c r="CS296" s="1306"/>
      <c r="CT296" s="1306"/>
      <c r="CU296" s="1306"/>
      <c r="CV296" s="1306"/>
      <c r="CW296" s="1306"/>
      <c r="CX296" s="1306"/>
      <c r="CY296" s="1306"/>
      <c r="CZ296" s="1306"/>
      <c r="DA296" s="1306"/>
      <c r="DB296" s="1306"/>
      <c r="DC296" s="1306"/>
      <c r="DD296" s="1306"/>
      <c r="DE296" s="1306"/>
      <c r="DF296" s="1306"/>
      <c r="DG296" s="1306"/>
      <c r="DH296" s="1306"/>
      <c r="DI296" s="1306"/>
      <c r="DJ296" s="1306"/>
      <c r="DK296" s="1309"/>
      <c r="DL296" s="1309"/>
      <c r="DM296" s="1309"/>
      <c r="DN296" s="1309"/>
      <c r="DO296" s="1309"/>
      <c r="DP296" s="1309"/>
      <c r="DQ296" s="1305"/>
    </row>
    <row r="297" spans="29:121" ht="22.5" customHeight="1" x14ac:dyDescent="0.3">
      <c r="AC297" s="1244"/>
      <c r="AD297" s="1244"/>
      <c r="AE297" s="1231"/>
      <c r="AF297" s="1244"/>
      <c r="AG297" s="1244"/>
      <c r="AH297" s="1244"/>
      <c r="AI297" s="1244"/>
      <c r="AJ297" s="1244"/>
      <c r="AK297" s="1244"/>
      <c r="AL297" s="1231"/>
      <c r="AM297" s="1231"/>
      <c r="AN297" s="1231"/>
      <c r="AO297" s="1231"/>
      <c r="AP297" s="1231"/>
      <c r="AQ297" s="1231"/>
      <c r="AR297" s="1231"/>
      <c r="AS297" s="1231"/>
      <c r="AT297" s="1231"/>
      <c r="AU297" s="1231"/>
      <c r="AV297" s="1231"/>
      <c r="AW297" s="1231"/>
      <c r="AX297" s="1231"/>
      <c r="AY297" s="1231"/>
      <c r="AZ297" s="1231"/>
      <c r="BA297" s="1231"/>
      <c r="BB297" s="1231"/>
      <c r="BC297" s="1231"/>
      <c r="BD297" s="1231"/>
      <c r="BE297" s="1231"/>
      <c r="BF297" s="1231"/>
      <c r="BG297" s="1231"/>
      <c r="BH297" s="1231"/>
      <c r="BI297" s="1231"/>
      <c r="BJ297" s="1231"/>
      <c r="BK297" s="1231"/>
      <c r="BL297" s="1231"/>
      <c r="BM297" s="1231"/>
      <c r="BN297" s="1231"/>
      <c r="BO297" s="1231"/>
      <c r="BP297" s="1260"/>
      <c r="BQ297" s="1260"/>
      <c r="BR297" s="1260"/>
      <c r="BS297" s="1260"/>
      <c r="BT297" s="1260"/>
      <c r="BU297" s="1260"/>
      <c r="BV297" s="1260"/>
      <c r="BW297" s="1260"/>
      <c r="BX297" s="1231"/>
      <c r="BY297" s="1302"/>
      <c r="BZ297" s="1322" t="s">
        <v>56</v>
      </c>
      <c r="CA297" s="1323">
        <v>8</v>
      </c>
      <c r="CB297" s="1310" t="s">
        <v>47</v>
      </c>
      <c r="CC297" s="1311">
        <v>1</v>
      </c>
      <c r="CD297" s="1311">
        <v>2</v>
      </c>
      <c r="CE297" s="1311">
        <v>3</v>
      </c>
      <c r="CF297" s="1311">
        <v>4</v>
      </c>
      <c r="CG297" s="1311">
        <v>5</v>
      </c>
      <c r="CH297" s="1311">
        <v>6</v>
      </c>
      <c r="CI297" s="1311">
        <v>7</v>
      </c>
      <c r="CJ297" s="1311">
        <v>8</v>
      </c>
      <c r="CK297" s="1311">
        <v>9</v>
      </c>
      <c r="CL297" s="1311">
        <v>10</v>
      </c>
      <c r="CM297" s="1311">
        <v>11</v>
      </c>
      <c r="CN297" s="1311">
        <v>12</v>
      </c>
      <c r="CO297" s="1311">
        <v>13</v>
      </c>
      <c r="CP297" s="1311">
        <v>14</v>
      </c>
      <c r="CQ297" s="1311">
        <v>15</v>
      </c>
      <c r="CR297" s="1311">
        <v>16</v>
      </c>
      <c r="CS297" s="1311">
        <v>17</v>
      </c>
      <c r="CT297" s="1311">
        <v>18</v>
      </c>
      <c r="CU297" s="1311">
        <v>19</v>
      </c>
      <c r="CV297" s="1311">
        <v>20</v>
      </c>
      <c r="CW297" s="1311">
        <v>21</v>
      </c>
      <c r="CX297" s="1311">
        <v>22</v>
      </c>
      <c r="CY297" s="1311">
        <v>23</v>
      </c>
      <c r="CZ297" s="1311">
        <v>24</v>
      </c>
      <c r="DA297" s="1311">
        <v>25</v>
      </c>
      <c r="DB297" s="1311">
        <v>26</v>
      </c>
      <c r="DC297" s="1311">
        <v>27</v>
      </c>
      <c r="DD297" s="1311">
        <v>28</v>
      </c>
      <c r="DE297" s="1311">
        <v>29</v>
      </c>
      <c r="DF297" s="1311">
        <v>30</v>
      </c>
      <c r="DG297" s="1311">
        <v>31</v>
      </c>
      <c r="DH297" s="1311">
        <v>32</v>
      </c>
      <c r="DI297" s="1311">
        <v>33</v>
      </c>
      <c r="DJ297" s="1311">
        <v>34</v>
      </c>
      <c r="DK297" s="1312">
        <v>35</v>
      </c>
      <c r="DL297" s="1312">
        <v>36</v>
      </c>
      <c r="DM297" s="1312">
        <v>37</v>
      </c>
      <c r="DN297" s="1312">
        <v>38</v>
      </c>
      <c r="DO297" s="1312">
        <v>39</v>
      </c>
      <c r="DP297" s="1312">
        <v>40</v>
      </c>
      <c r="DQ297" s="1305"/>
    </row>
    <row r="298" spans="29:121" ht="22.5" customHeight="1" x14ac:dyDescent="0.3">
      <c r="AC298" s="1244"/>
      <c r="AD298" s="1244"/>
      <c r="AE298" s="1231"/>
      <c r="AF298" s="1244"/>
      <c r="AG298" s="1244"/>
      <c r="AH298" s="1244"/>
      <c r="AI298" s="1244"/>
      <c r="AJ298" s="1244"/>
      <c r="AK298" s="1244"/>
      <c r="AL298" s="1231"/>
      <c r="AM298" s="1231"/>
      <c r="AN298" s="1231"/>
      <c r="AO298" s="1231"/>
      <c r="AP298" s="1231"/>
      <c r="AQ298" s="1231"/>
      <c r="AR298" s="1231"/>
      <c r="AS298" s="1231"/>
      <c r="AT298" s="1231"/>
      <c r="AU298" s="1231"/>
      <c r="AV298" s="1231"/>
      <c r="AW298" s="1231"/>
      <c r="AX298" s="1231"/>
      <c r="AY298" s="1231"/>
      <c r="AZ298" s="1231"/>
      <c r="BA298" s="1231"/>
      <c r="BB298" s="1231"/>
      <c r="BC298" s="1231"/>
      <c r="BD298" s="1231"/>
      <c r="BE298" s="1231"/>
      <c r="BF298" s="1231"/>
      <c r="BG298" s="1231"/>
      <c r="BH298" s="1231"/>
      <c r="BI298" s="1231"/>
      <c r="BJ298" s="1231"/>
      <c r="BK298" s="1231"/>
      <c r="BL298" s="1231"/>
      <c r="BM298" s="1231"/>
      <c r="BN298" s="1231"/>
      <c r="BO298" s="1231"/>
      <c r="BP298" s="1260"/>
      <c r="BQ298" s="1260"/>
      <c r="BR298" s="1260"/>
      <c r="BS298" s="1260"/>
      <c r="BT298" s="1260"/>
      <c r="BU298" s="1260"/>
      <c r="BV298" s="1260"/>
      <c r="BW298" s="1260"/>
      <c r="BX298" s="1231"/>
      <c r="BY298" s="1302"/>
      <c r="BZ298" s="1313"/>
      <c r="CA298" s="1314"/>
      <c r="CB298" s="1315"/>
      <c r="CC298" s="1316"/>
      <c r="CD298" s="1316"/>
      <c r="CE298" s="1316"/>
      <c r="CF298" s="1316"/>
      <c r="CG298" s="1316"/>
      <c r="CH298" s="1316"/>
      <c r="CI298" s="1316"/>
      <c r="CJ298" s="1316"/>
      <c r="CK298" s="1316"/>
      <c r="CL298" s="1316"/>
      <c r="CM298" s="1316"/>
      <c r="CN298" s="1316"/>
      <c r="CO298" s="1316"/>
      <c r="CP298" s="1316"/>
      <c r="CQ298" s="1316"/>
      <c r="CR298" s="1316"/>
      <c r="CS298" s="1316"/>
      <c r="CT298" s="1316"/>
      <c r="CU298" s="1316"/>
      <c r="CV298" s="1316"/>
      <c r="CW298" s="1316"/>
      <c r="CX298" s="1316"/>
      <c r="CY298" s="1316"/>
      <c r="CZ298" s="1316"/>
      <c r="DA298" s="1316"/>
      <c r="DB298" s="1316"/>
      <c r="DC298" s="1316"/>
      <c r="DD298" s="1316"/>
      <c r="DE298" s="1316"/>
      <c r="DF298" s="1316"/>
      <c r="DG298" s="1316"/>
      <c r="DH298" s="1316"/>
      <c r="DI298" s="1316"/>
      <c r="DJ298" s="1316"/>
      <c r="DK298" s="1317"/>
      <c r="DL298" s="1317"/>
      <c r="DM298" s="1317"/>
      <c r="DN298" s="1317"/>
      <c r="DO298" s="1317"/>
      <c r="DP298" s="1317"/>
      <c r="DQ298" s="1305"/>
    </row>
    <row r="299" spans="29:121" ht="22.5" customHeight="1" x14ac:dyDescent="0.3">
      <c r="AC299" s="1244"/>
      <c r="AD299" s="1244"/>
      <c r="AE299" s="1231"/>
      <c r="AF299" s="1244"/>
      <c r="AG299" s="1244"/>
      <c r="AH299" s="1244"/>
      <c r="AI299" s="1244"/>
      <c r="AJ299" s="1244"/>
      <c r="AK299" s="1244"/>
      <c r="AL299" s="1231"/>
      <c r="AM299" s="1231"/>
      <c r="AN299" s="1231"/>
      <c r="AO299" s="1231"/>
      <c r="AP299" s="1231"/>
      <c r="AQ299" s="1231"/>
      <c r="AR299" s="1231"/>
      <c r="AS299" s="1231"/>
      <c r="AT299" s="1231"/>
      <c r="AU299" s="1231"/>
      <c r="AV299" s="1231"/>
      <c r="AW299" s="1231"/>
      <c r="AX299" s="1231"/>
      <c r="AY299" s="1231"/>
      <c r="AZ299" s="1231"/>
      <c r="BA299" s="1231"/>
      <c r="BB299" s="1231"/>
      <c r="BC299" s="1231"/>
      <c r="BD299" s="1231"/>
      <c r="BE299" s="1231"/>
      <c r="BF299" s="1231"/>
      <c r="BG299" s="1231"/>
      <c r="BH299" s="1231"/>
      <c r="BI299" s="1231"/>
      <c r="BJ299" s="1231"/>
      <c r="BK299" s="1231"/>
      <c r="BL299" s="1231"/>
      <c r="BM299" s="1231"/>
      <c r="BN299" s="1231"/>
      <c r="BO299" s="1231"/>
      <c r="BP299" s="1260"/>
      <c r="BQ299" s="1260"/>
      <c r="BR299" s="1260"/>
      <c r="BS299" s="1260"/>
      <c r="BT299" s="1260"/>
      <c r="BU299" s="1260"/>
      <c r="BV299" s="1260"/>
      <c r="BW299" s="1260"/>
      <c r="BX299" s="1231"/>
      <c r="BY299" s="1302"/>
      <c r="BZ299" s="1324" t="s">
        <v>56</v>
      </c>
      <c r="CA299" s="1325">
        <v>26</v>
      </c>
      <c r="CB299" s="1318" t="s">
        <v>47</v>
      </c>
      <c r="CC299" s="1311">
        <v>1</v>
      </c>
      <c r="CD299" s="1311">
        <v>2</v>
      </c>
      <c r="CE299" s="1311">
        <v>3</v>
      </c>
      <c r="CF299" s="1311">
        <v>4</v>
      </c>
      <c r="CG299" s="1311">
        <v>5</v>
      </c>
      <c r="CH299" s="1311">
        <v>6</v>
      </c>
      <c r="CI299" s="1311">
        <v>7</v>
      </c>
      <c r="CJ299" s="1311">
        <v>8</v>
      </c>
      <c r="CK299" s="1311">
        <v>9</v>
      </c>
      <c r="CL299" s="1311">
        <v>10</v>
      </c>
      <c r="CM299" s="1311">
        <v>11</v>
      </c>
      <c r="CN299" s="1311">
        <v>12</v>
      </c>
      <c r="CO299" s="1311">
        <v>13</v>
      </c>
      <c r="CP299" s="1311">
        <v>14</v>
      </c>
      <c r="CQ299" s="1311">
        <v>15</v>
      </c>
      <c r="CR299" s="1311">
        <v>16</v>
      </c>
      <c r="CS299" s="1311">
        <v>17</v>
      </c>
      <c r="CT299" s="1311">
        <v>18</v>
      </c>
      <c r="CU299" s="1311">
        <v>19</v>
      </c>
      <c r="CV299" s="1311">
        <v>20</v>
      </c>
      <c r="CW299" s="1311">
        <v>21</v>
      </c>
      <c r="CX299" s="1311">
        <v>22</v>
      </c>
      <c r="CY299" s="1311">
        <v>23</v>
      </c>
      <c r="CZ299" s="1311">
        <v>24</v>
      </c>
      <c r="DA299" s="1311">
        <v>25</v>
      </c>
      <c r="DB299" s="1311">
        <v>26</v>
      </c>
      <c r="DC299" s="1311">
        <v>27</v>
      </c>
      <c r="DD299" s="1311">
        <v>28</v>
      </c>
      <c r="DE299" s="1311">
        <v>29</v>
      </c>
      <c r="DF299" s="1311">
        <v>30</v>
      </c>
      <c r="DG299" s="1311">
        <v>31</v>
      </c>
      <c r="DH299" s="1311">
        <v>32</v>
      </c>
      <c r="DI299" s="1311">
        <v>33</v>
      </c>
      <c r="DJ299" s="1311">
        <v>34</v>
      </c>
      <c r="DK299" s="1312">
        <v>35</v>
      </c>
      <c r="DL299" s="1312">
        <v>36</v>
      </c>
      <c r="DM299" s="1312">
        <v>37</v>
      </c>
      <c r="DN299" s="1312">
        <v>38</v>
      </c>
      <c r="DO299" s="1312">
        <v>39</v>
      </c>
      <c r="DP299" s="1312">
        <v>40</v>
      </c>
      <c r="DQ299" s="1305"/>
    </row>
    <row r="300" spans="29:121" ht="22.5" customHeight="1" thickBot="1" x14ac:dyDescent="0.35">
      <c r="AC300" s="1244"/>
      <c r="AD300" s="1244"/>
      <c r="AE300" s="1244"/>
      <c r="AF300" s="1244"/>
      <c r="AG300" s="1244"/>
      <c r="AH300" s="1244"/>
      <c r="AI300" s="1244"/>
      <c r="AJ300" s="1244"/>
      <c r="AK300" s="1244"/>
      <c r="AL300" s="1231"/>
      <c r="AM300" s="1231"/>
      <c r="AN300" s="1231"/>
      <c r="AO300" s="1231"/>
      <c r="AP300" s="1231"/>
      <c r="AQ300" s="1231"/>
      <c r="AR300" s="1231"/>
      <c r="AS300" s="1231"/>
      <c r="AT300" s="1231"/>
      <c r="AU300" s="1231"/>
      <c r="AV300" s="1231"/>
      <c r="AW300" s="1231"/>
      <c r="AX300" s="1231"/>
      <c r="AY300" s="1231"/>
      <c r="AZ300" s="1231"/>
      <c r="BA300" s="1231"/>
      <c r="BB300" s="1231"/>
      <c r="BC300" s="1231"/>
      <c r="BD300" s="1231"/>
      <c r="BE300" s="1231"/>
      <c r="BF300" s="1231"/>
      <c r="BG300" s="1231"/>
      <c r="BH300" s="1231"/>
      <c r="BI300" s="1231"/>
      <c r="BJ300" s="1231"/>
      <c r="BK300" s="1231"/>
      <c r="BL300" s="1231"/>
      <c r="BM300" s="1231"/>
      <c r="BN300" s="1231"/>
      <c r="BO300" s="1231"/>
      <c r="BP300" s="1260"/>
      <c r="BQ300" s="1260"/>
      <c r="BR300" s="1260"/>
      <c r="BS300" s="1260"/>
      <c r="BT300" s="1260"/>
      <c r="BU300" s="1260"/>
      <c r="BV300" s="1260"/>
      <c r="BW300" s="1260"/>
      <c r="BX300" s="1231"/>
      <c r="BY300" s="1319"/>
      <c r="BZ300" s="1320"/>
      <c r="CA300" s="1320"/>
      <c r="CB300" s="1320"/>
      <c r="CC300" s="1320"/>
      <c r="CD300" s="1320"/>
      <c r="CE300" s="1320"/>
      <c r="CF300" s="1320"/>
      <c r="CG300" s="1320"/>
      <c r="CH300" s="1320"/>
      <c r="CI300" s="1320"/>
      <c r="CJ300" s="1320"/>
      <c r="CK300" s="1320"/>
      <c r="CL300" s="1320"/>
      <c r="CM300" s="1320"/>
      <c r="CN300" s="1320"/>
      <c r="CO300" s="1320"/>
      <c r="CP300" s="1320"/>
      <c r="CQ300" s="1320"/>
      <c r="CR300" s="1320"/>
      <c r="CS300" s="1320"/>
      <c r="CT300" s="1320"/>
      <c r="CU300" s="1320"/>
      <c r="CV300" s="1320"/>
      <c r="CW300" s="1320"/>
      <c r="CX300" s="1320"/>
      <c r="CY300" s="1320"/>
      <c r="CZ300" s="1320"/>
      <c r="DA300" s="1320"/>
      <c r="DB300" s="1320"/>
      <c r="DC300" s="1320"/>
      <c r="DD300" s="1320"/>
      <c r="DE300" s="1320"/>
      <c r="DF300" s="1320"/>
      <c r="DG300" s="1320"/>
      <c r="DH300" s="1320"/>
      <c r="DI300" s="1320"/>
      <c r="DJ300" s="1320"/>
      <c r="DK300" s="1320"/>
      <c r="DL300" s="1320"/>
      <c r="DM300" s="1320"/>
      <c r="DN300" s="1320"/>
      <c r="DO300" s="1320"/>
      <c r="DP300" s="1320"/>
      <c r="DQ300" s="1321"/>
    </row>
    <row r="301" spans="29:121" ht="22.5" customHeight="1" thickTop="1" x14ac:dyDescent="0.3">
      <c r="AC301" s="1244"/>
      <c r="AD301" s="1244"/>
      <c r="AE301" s="1244"/>
      <c r="AF301" s="1244"/>
      <c r="AG301" s="1244"/>
      <c r="AH301" s="1244"/>
      <c r="AI301" s="1244"/>
      <c r="AJ301" s="1244"/>
      <c r="AK301" s="1244"/>
      <c r="AL301" s="1231"/>
      <c r="AM301" s="1231"/>
      <c r="AN301" s="1231"/>
      <c r="AO301" s="1231"/>
      <c r="AP301" s="1231"/>
      <c r="AQ301" s="1231"/>
      <c r="AR301" s="1231"/>
      <c r="AS301" s="1231"/>
      <c r="AT301" s="1231"/>
      <c r="AU301" s="1231"/>
      <c r="AV301" s="1231"/>
      <c r="AW301" s="1231"/>
      <c r="AX301" s="1231"/>
      <c r="AY301" s="1231"/>
      <c r="AZ301" s="1231"/>
      <c r="BA301" s="1231"/>
      <c r="BB301" s="1231"/>
      <c r="BC301" s="1231"/>
      <c r="BD301" s="1231"/>
      <c r="BE301" s="1231"/>
      <c r="BF301" s="1231"/>
      <c r="BG301" s="1231"/>
      <c r="BH301" s="1231"/>
      <c r="BI301" s="1231"/>
      <c r="BJ301" s="1231"/>
      <c r="BK301" s="1231"/>
      <c r="BL301" s="1231"/>
      <c r="BM301" s="1231"/>
      <c r="BN301" s="1231"/>
      <c r="BO301" s="1231"/>
      <c r="BP301" s="1260"/>
      <c r="BQ301" s="1260"/>
      <c r="BR301" s="1260"/>
      <c r="BS301" s="1260"/>
      <c r="BT301" s="1260"/>
      <c r="BU301" s="1260"/>
      <c r="BV301" s="1260"/>
      <c r="BW301" s="1260"/>
      <c r="BX301" s="1231"/>
      <c r="BY301" s="784">
        <v>0.43402777777777751</v>
      </c>
      <c r="BZ301" s="785"/>
      <c r="CA301" s="785"/>
      <c r="CB301" s="1299"/>
      <c r="CC301" s="1299"/>
      <c r="CD301" s="1299"/>
      <c r="CE301" s="1369" t="s">
        <v>46</v>
      </c>
      <c r="CF301" s="1369"/>
      <c r="CG301" s="1369"/>
      <c r="CH301" s="1369"/>
      <c r="CI301" s="1369"/>
      <c r="CJ301" s="1300" t="s">
        <v>67</v>
      </c>
      <c r="CK301" s="1299"/>
      <c r="CL301" s="1299"/>
      <c r="CM301" s="1299"/>
      <c r="CN301" s="1299"/>
      <c r="CO301" s="1299"/>
      <c r="CP301" s="1299"/>
      <c r="CQ301" s="1299"/>
      <c r="CR301" s="1299"/>
      <c r="CS301" s="1299"/>
      <c r="CT301" s="1299"/>
      <c r="CU301" s="1299"/>
      <c r="CV301" s="1299"/>
      <c r="CW301" s="1299"/>
      <c r="CX301" s="1299"/>
      <c r="CY301" s="1299"/>
      <c r="CZ301" s="1299"/>
      <c r="DA301" s="1299"/>
      <c r="DB301" s="1299"/>
      <c r="DC301" s="1299"/>
      <c r="DD301" s="1299"/>
      <c r="DE301" s="1299"/>
      <c r="DF301" s="1299"/>
      <c r="DG301" s="1299"/>
      <c r="DH301" s="1299"/>
      <c r="DI301" s="1299"/>
      <c r="DJ301" s="1299"/>
      <c r="DK301" s="1299"/>
      <c r="DL301" s="1299"/>
      <c r="DM301" s="1299"/>
      <c r="DN301" s="1299"/>
      <c r="DO301" s="1299"/>
      <c r="DP301" s="1299"/>
      <c r="DQ301" s="1301"/>
    </row>
    <row r="302" spans="29:121" ht="22.5" customHeight="1" x14ac:dyDescent="0.3">
      <c r="AC302" s="1244"/>
      <c r="AD302" s="1244"/>
      <c r="AE302" s="1244"/>
      <c r="AF302" s="1244"/>
      <c r="AG302" s="1244"/>
      <c r="AH302" s="1244"/>
      <c r="AI302" s="1244"/>
      <c r="AJ302" s="1244"/>
      <c r="AK302" s="1244"/>
      <c r="AL302" s="1231"/>
      <c r="AM302" s="1231"/>
      <c r="AN302" s="1231"/>
      <c r="AO302" s="1231"/>
      <c r="AP302" s="1231"/>
      <c r="AQ302" s="1231"/>
      <c r="AR302" s="1231"/>
      <c r="AS302" s="1231"/>
      <c r="AT302" s="1231"/>
      <c r="AU302" s="1231"/>
      <c r="AV302" s="1231"/>
      <c r="AW302" s="1231"/>
      <c r="AX302" s="1231"/>
      <c r="AY302" s="1231"/>
      <c r="AZ302" s="1231"/>
      <c r="BA302" s="1231"/>
      <c r="BB302" s="1231"/>
      <c r="BC302" s="1231"/>
      <c r="BD302" s="1231"/>
      <c r="BE302" s="1231"/>
      <c r="BF302" s="1231"/>
      <c r="BG302" s="1231"/>
      <c r="BH302" s="1231"/>
      <c r="BI302" s="1231"/>
      <c r="BJ302" s="1231"/>
      <c r="BK302" s="1231"/>
      <c r="BL302" s="1231"/>
      <c r="BM302" s="1244"/>
      <c r="BN302" s="1244"/>
      <c r="BO302" s="1231"/>
      <c r="BP302" s="1260" t="s">
        <v>170</v>
      </c>
      <c r="BQ302" s="1260">
        <v>0.43402777777777751</v>
      </c>
      <c r="BR302" s="1260">
        <v>43</v>
      </c>
      <c r="BS302" s="1260" t="s">
        <v>45</v>
      </c>
      <c r="BT302" s="1260" t="s">
        <v>46</v>
      </c>
      <c r="BU302" s="1260">
        <v>12</v>
      </c>
      <c r="BV302" s="1260" t="s">
        <v>47</v>
      </c>
      <c r="BW302" s="1260">
        <v>20</v>
      </c>
      <c r="BX302" s="1231"/>
      <c r="BY302" s="1302"/>
      <c r="BZ302" s="1366" t="s">
        <v>170</v>
      </c>
      <c r="CA302" s="1366"/>
      <c r="CB302" s="1366"/>
      <c r="CC302" s="1366"/>
      <c r="CD302" s="1303"/>
      <c r="CE302" s="1303"/>
      <c r="CF302" s="1303"/>
      <c r="CG302" s="1303"/>
      <c r="CH302" s="1303"/>
      <c r="CI302" s="1303"/>
      <c r="CJ302" s="1303"/>
      <c r="CK302" s="1303"/>
      <c r="CL302" s="1303"/>
      <c r="CM302" s="1303"/>
      <c r="CN302" s="1303"/>
      <c r="CO302" s="1303"/>
      <c r="CP302" s="1303"/>
      <c r="CQ302" s="1303"/>
      <c r="CR302" s="1303"/>
      <c r="CS302" s="1370">
        <v>43</v>
      </c>
      <c r="CT302" s="1370"/>
      <c r="CU302" s="1365" t="s">
        <v>48</v>
      </c>
      <c r="CV302" s="1365"/>
      <c r="CW302" s="1365"/>
      <c r="CX302" s="1303"/>
      <c r="CY302" s="1303"/>
      <c r="CZ302" s="1303"/>
      <c r="DA302" s="1303"/>
      <c r="DB302" s="1303"/>
      <c r="DC302" s="1303"/>
      <c r="DD302" s="1303"/>
      <c r="DE302" s="1303"/>
      <c r="DF302" s="1303"/>
      <c r="DG302" s="1303"/>
      <c r="DH302" s="1303"/>
      <c r="DI302" s="1303"/>
      <c r="DJ302" s="1303"/>
      <c r="DK302" s="1304"/>
      <c r="DL302" s="1372" t="s">
        <v>49</v>
      </c>
      <c r="DM302" s="1372"/>
      <c r="DN302" s="1372"/>
      <c r="DO302" s="1373">
        <v>3</v>
      </c>
      <c r="DP302" s="1373"/>
      <c r="DQ302" s="1305"/>
    </row>
    <row r="303" spans="29:121" ht="22.5" customHeight="1" x14ac:dyDescent="0.3">
      <c r="AC303" s="1244"/>
      <c r="AD303" s="1244"/>
      <c r="AE303" s="1244"/>
      <c r="AF303" s="1244"/>
      <c r="AG303" s="1244"/>
      <c r="AH303" s="1244"/>
      <c r="AI303" s="1244"/>
      <c r="AJ303" s="1244"/>
      <c r="AK303" s="1244"/>
      <c r="AL303" s="1231"/>
      <c r="AM303" s="1231"/>
      <c r="AN303" s="1231"/>
      <c r="AO303" s="1231"/>
      <c r="AP303" s="1231"/>
      <c r="AQ303" s="1231"/>
      <c r="AR303" s="1231"/>
      <c r="AS303" s="1231"/>
      <c r="AT303" s="1231"/>
      <c r="AU303" s="1231"/>
      <c r="AV303" s="1231"/>
      <c r="AW303" s="1231"/>
      <c r="AX303" s="1231"/>
      <c r="AY303" s="1231"/>
      <c r="AZ303" s="1231"/>
      <c r="BA303" s="1231"/>
      <c r="BB303" s="1231"/>
      <c r="BC303" s="1231"/>
      <c r="BD303" s="1231"/>
      <c r="BE303" s="1231"/>
      <c r="BF303" s="1231"/>
      <c r="BG303" s="1231"/>
      <c r="BH303" s="1231"/>
      <c r="BI303" s="1231"/>
      <c r="BJ303" s="1231"/>
      <c r="BK303" s="1231"/>
      <c r="BL303" s="1231"/>
      <c r="BM303" s="1244"/>
      <c r="BN303" s="1244"/>
      <c r="BO303" s="1231"/>
      <c r="BP303" s="1260">
        <v>0</v>
      </c>
      <c r="BQ303" s="1260">
        <v>0</v>
      </c>
      <c r="BR303" s="1260" t="s">
        <v>50</v>
      </c>
      <c r="BS303" s="1260">
        <v>3</v>
      </c>
      <c r="BT303" s="1260" t="s">
        <v>67</v>
      </c>
      <c r="BU303" s="1260" t="s">
        <v>186</v>
      </c>
      <c r="BV303" s="1260">
        <v>0</v>
      </c>
      <c r="BW303" s="1260" t="s">
        <v>191</v>
      </c>
      <c r="BX303" s="1231"/>
      <c r="BY303" s="1302"/>
      <c r="BZ303" s="1366"/>
      <c r="CA303" s="1366"/>
      <c r="CB303" s="1366"/>
      <c r="CC303" s="1366"/>
      <c r="CD303" s="1303"/>
      <c r="CE303" s="1303"/>
      <c r="CF303" s="1303"/>
      <c r="CG303" s="1303"/>
      <c r="CH303" s="1303"/>
      <c r="CI303" s="1303"/>
      <c r="CJ303" s="1303"/>
      <c r="CK303" s="1303"/>
      <c r="CL303" s="1303"/>
      <c r="CM303" s="1303"/>
      <c r="CN303" s="1303"/>
      <c r="CO303" s="1303"/>
      <c r="CP303" s="1303"/>
      <c r="CQ303" s="1303"/>
      <c r="CR303" s="1303"/>
      <c r="CS303" s="1370"/>
      <c r="CT303" s="1370"/>
      <c r="CU303" s="1365"/>
      <c r="CV303" s="1365"/>
      <c r="CW303" s="1365"/>
      <c r="CX303" s="1303"/>
      <c r="CY303" s="1303"/>
      <c r="CZ303" s="1303"/>
      <c r="DA303" s="1303"/>
      <c r="DB303" s="1303"/>
      <c r="DC303" s="1303"/>
      <c r="DD303" s="1303"/>
      <c r="DE303" s="1303"/>
      <c r="DF303" s="1303"/>
      <c r="DG303" s="1303"/>
      <c r="DH303" s="1303"/>
      <c r="DI303" s="1303"/>
      <c r="DJ303" s="1303"/>
      <c r="DK303" s="1304"/>
      <c r="DL303" s="1372"/>
      <c r="DM303" s="1372"/>
      <c r="DN303" s="1372"/>
      <c r="DO303" s="1373"/>
      <c r="DP303" s="1373"/>
      <c r="DQ303" s="1305"/>
    </row>
    <row r="304" spans="29:121" ht="22.5" customHeight="1" x14ac:dyDescent="0.3">
      <c r="AC304" s="1244"/>
      <c r="AD304" s="1244"/>
      <c r="AE304" s="1244"/>
      <c r="AF304" s="1244"/>
      <c r="AG304" s="1244"/>
      <c r="AH304" s="1244"/>
      <c r="AI304" s="1244"/>
      <c r="AJ304" s="1244"/>
      <c r="AK304" s="1244"/>
      <c r="AL304" s="1231"/>
      <c r="AM304" s="1231"/>
      <c r="AN304" s="1231"/>
      <c r="AO304" s="1231"/>
      <c r="AP304" s="1231"/>
      <c r="AQ304" s="1231"/>
      <c r="AR304" s="1231"/>
      <c r="AS304" s="1231"/>
      <c r="AT304" s="1231"/>
      <c r="AU304" s="1231"/>
      <c r="AV304" s="1231"/>
      <c r="AW304" s="1231"/>
      <c r="AX304" s="1231"/>
      <c r="AY304" s="1231"/>
      <c r="AZ304" s="1231"/>
      <c r="BA304" s="1231"/>
      <c r="BB304" s="1231"/>
      <c r="BC304" s="1231"/>
      <c r="BD304" s="1231"/>
      <c r="BE304" s="1231"/>
      <c r="BF304" s="1231"/>
      <c r="BG304" s="1231"/>
      <c r="BH304" s="1231"/>
      <c r="BI304" s="1231"/>
      <c r="BJ304" s="1231"/>
      <c r="BK304" s="1231"/>
      <c r="BL304" s="1231"/>
      <c r="BM304" s="1244"/>
      <c r="BN304" s="1244"/>
      <c r="BO304" s="1231"/>
      <c r="BP304" s="1260"/>
      <c r="BQ304" s="1260"/>
      <c r="BR304" s="1260"/>
      <c r="BS304" s="1260"/>
      <c r="BT304" s="1260"/>
      <c r="BU304" s="1260"/>
      <c r="BV304" s="1260"/>
      <c r="BW304" s="1260"/>
      <c r="BX304" s="1231"/>
      <c r="BY304" s="1302"/>
      <c r="BZ304" s="1306"/>
      <c r="CA304" s="1306"/>
      <c r="CB304" s="1306"/>
      <c r="CC304" s="1306"/>
      <c r="CD304" s="1368" t="s">
        <v>52</v>
      </c>
      <c r="CE304" s="1368"/>
      <c r="CF304" s="1307">
        <v>12</v>
      </c>
      <c r="CG304" s="1308" t="s">
        <v>53</v>
      </c>
      <c r="CH304" s="1367" t="s">
        <v>186</v>
      </c>
      <c r="CI304" s="1367"/>
      <c r="CJ304" s="1367"/>
      <c r="CK304" s="1367"/>
      <c r="CL304" s="1367"/>
      <c r="CM304" s="1367"/>
      <c r="CN304" s="1367"/>
      <c r="CO304" s="1367"/>
      <c r="CP304" s="1367"/>
      <c r="CQ304" s="1367"/>
      <c r="CR304" s="1367"/>
      <c r="CS304" s="1367"/>
      <c r="CT304" s="1367"/>
      <c r="CU304" s="1306"/>
      <c r="CV304" s="1306"/>
      <c r="CW304" s="1306"/>
      <c r="CX304" s="1306"/>
      <c r="CY304" s="1306"/>
      <c r="CZ304" s="1368" t="s">
        <v>52</v>
      </c>
      <c r="DA304" s="1368"/>
      <c r="DB304" s="1307">
        <v>20</v>
      </c>
      <c r="DC304" s="1308" t="s">
        <v>53</v>
      </c>
      <c r="DD304" s="1367" t="s">
        <v>191</v>
      </c>
      <c r="DE304" s="1367"/>
      <c r="DF304" s="1367"/>
      <c r="DG304" s="1367"/>
      <c r="DH304" s="1367"/>
      <c r="DI304" s="1367"/>
      <c r="DJ304" s="1367"/>
      <c r="DK304" s="1367"/>
      <c r="DL304" s="1367"/>
      <c r="DM304" s="1367"/>
      <c r="DN304" s="1367"/>
      <c r="DO304" s="1367"/>
      <c r="DP304" s="1367"/>
      <c r="DQ304" s="1305"/>
    </row>
    <row r="305" spans="29:121" ht="22.5" customHeight="1" x14ac:dyDescent="0.3">
      <c r="AC305" s="1244"/>
      <c r="AD305" s="1244"/>
      <c r="AE305" s="1244"/>
      <c r="AF305" s="1244"/>
      <c r="AG305" s="1244"/>
      <c r="AH305" s="1244"/>
      <c r="AI305" s="1244"/>
      <c r="AJ305" s="1244"/>
      <c r="AK305" s="1244"/>
      <c r="AL305" s="1231"/>
      <c r="AM305" s="1231"/>
      <c r="AN305" s="1231"/>
      <c r="AO305" s="1231"/>
      <c r="AP305" s="1231"/>
      <c r="AQ305" s="1231"/>
      <c r="AR305" s="1231"/>
      <c r="AS305" s="1231"/>
      <c r="AT305" s="1231"/>
      <c r="AU305" s="1231"/>
      <c r="AV305" s="1231"/>
      <c r="AW305" s="1231"/>
      <c r="AX305" s="1231"/>
      <c r="AY305" s="1231"/>
      <c r="AZ305" s="1231"/>
      <c r="BA305" s="1231"/>
      <c r="BB305" s="1231"/>
      <c r="BC305" s="1231"/>
      <c r="BD305" s="1231"/>
      <c r="BE305" s="1231"/>
      <c r="BF305" s="1231"/>
      <c r="BG305" s="1231"/>
      <c r="BH305" s="1231"/>
      <c r="BI305" s="1231"/>
      <c r="BJ305" s="1231"/>
      <c r="BK305" s="1231"/>
      <c r="BL305" s="1231"/>
      <c r="BM305" s="1244"/>
      <c r="BN305" s="1244"/>
      <c r="BO305" s="1231"/>
      <c r="BP305" s="1260"/>
      <c r="BQ305" s="1260"/>
      <c r="BR305" s="1260"/>
      <c r="BS305" s="1260"/>
      <c r="BT305" s="1260"/>
      <c r="BU305" s="1260"/>
      <c r="BV305" s="1260"/>
      <c r="BW305" s="1260"/>
      <c r="BX305" s="1231"/>
      <c r="BY305" s="1302"/>
      <c r="BZ305" s="1306"/>
      <c r="CA305" s="1306"/>
      <c r="CB305" s="1306"/>
      <c r="CC305" s="1306"/>
      <c r="CD305" s="1306"/>
      <c r="CE305" s="1306"/>
      <c r="CF305" s="1306"/>
      <c r="CG305" s="1306"/>
      <c r="CH305" s="1306"/>
      <c r="CI305" s="1306"/>
      <c r="CJ305" s="1306"/>
      <c r="CK305" s="1306"/>
      <c r="CL305" s="1306"/>
      <c r="CM305" s="1306"/>
      <c r="CN305" s="1306"/>
      <c r="CO305" s="1306"/>
      <c r="CP305" s="1306"/>
      <c r="CQ305" s="1306"/>
      <c r="CR305" s="1306"/>
      <c r="CS305" s="1306"/>
      <c r="CT305" s="1306"/>
      <c r="CU305" s="1306"/>
      <c r="CV305" s="1306"/>
      <c r="CW305" s="1306"/>
      <c r="CX305" s="1306"/>
      <c r="CY305" s="1306"/>
      <c r="CZ305" s="1306"/>
      <c r="DA305" s="1306"/>
      <c r="DB305" s="1306"/>
      <c r="DC305" s="1306"/>
      <c r="DD305" s="1306"/>
      <c r="DE305" s="1306"/>
      <c r="DF305" s="1306"/>
      <c r="DG305" s="1306"/>
      <c r="DH305" s="1306"/>
      <c r="DI305" s="1306"/>
      <c r="DJ305" s="1306"/>
      <c r="DK305" s="1309"/>
      <c r="DL305" s="1309"/>
      <c r="DM305" s="1309"/>
      <c r="DN305" s="1309"/>
      <c r="DO305" s="1309"/>
      <c r="DP305" s="1309"/>
      <c r="DQ305" s="1305"/>
    </row>
    <row r="306" spans="29:121" ht="22.5" customHeight="1" x14ac:dyDescent="0.3">
      <c r="AC306" s="1244"/>
      <c r="AD306" s="1244"/>
      <c r="AE306" s="1244"/>
      <c r="AF306" s="1244"/>
      <c r="AG306" s="1244"/>
      <c r="AH306" s="1244"/>
      <c r="AI306" s="1244"/>
      <c r="AJ306" s="1244"/>
      <c r="AK306" s="1244"/>
      <c r="AL306" s="1231"/>
      <c r="AM306" s="1231"/>
      <c r="AN306" s="1231"/>
      <c r="AO306" s="1231"/>
      <c r="AP306" s="1231"/>
      <c r="AQ306" s="1231"/>
      <c r="AR306" s="1231"/>
      <c r="AS306" s="1231"/>
      <c r="AT306" s="1231"/>
      <c r="AU306" s="1231"/>
      <c r="AV306" s="1231"/>
      <c r="AW306" s="1231"/>
      <c r="AX306" s="1231"/>
      <c r="AY306" s="1231"/>
      <c r="AZ306" s="1231"/>
      <c r="BA306" s="1231"/>
      <c r="BB306" s="1231"/>
      <c r="BC306" s="1231"/>
      <c r="BD306" s="1231"/>
      <c r="BE306" s="1231"/>
      <c r="BF306" s="1231"/>
      <c r="BG306" s="1231"/>
      <c r="BH306" s="1231"/>
      <c r="BI306" s="1231"/>
      <c r="BJ306" s="1231"/>
      <c r="BK306" s="1231"/>
      <c r="BL306" s="1231"/>
      <c r="BM306" s="1244"/>
      <c r="BN306" s="1244"/>
      <c r="BO306" s="1231"/>
      <c r="BP306" s="1260"/>
      <c r="BQ306" s="1260"/>
      <c r="BR306" s="1260"/>
      <c r="BS306" s="1260"/>
      <c r="BT306" s="1260"/>
      <c r="BU306" s="1260"/>
      <c r="BV306" s="1260"/>
      <c r="BW306" s="1260"/>
      <c r="BX306" s="1231"/>
      <c r="BY306" s="1302"/>
      <c r="BZ306" s="1322" t="s">
        <v>56</v>
      </c>
      <c r="CA306" s="1323">
        <v>12</v>
      </c>
      <c r="CB306" s="1310" t="s">
        <v>47</v>
      </c>
      <c r="CC306" s="1311">
        <v>1</v>
      </c>
      <c r="CD306" s="1311">
        <v>2</v>
      </c>
      <c r="CE306" s="1311">
        <v>3</v>
      </c>
      <c r="CF306" s="1311">
        <v>4</v>
      </c>
      <c r="CG306" s="1311">
        <v>5</v>
      </c>
      <c r="CH306" s="1311">
        <v>6</v>
      </c>
      <c r="CI306" s="1311">
        <v>7</v>
      </c>
      <c r="CJ306" s="1311">
        <v>8</v>
      </c>
      <c r="CK306" s="1311">
        <v>9</v>
      </c>
      <c r="CL306" s="1311">
        <v>10</v>
      </c>
      <c r="CM306" s="1311">
        <v>11</v>
      </c>
      <c r="CN306" s="1311">
        <v>12</v>
      </c>
      <c r="CO306" s="1311">
        <v>13</v>
      </c>
      <c r="CP306" s="1311">
        <v>14</v>
      </c>
      <c r="CQ306" s="1311">
        <v>15</v>
      </c>
      <c r="CR306" s="1311">
        <v>16</v>
      </c>
      <c r="CS306" s="1311">
        <v>17</v>
      </c>
      <c r="CT306" s="1311">
        <v>18</v>
      </c>
      <c r="CU306" s="1311">
        <v>19</v>
      </c>
      <c r="CV306" s="1311">
        <v>20</v>
      </c>
      <c r="CW306" s="1311">
        <v>21</v>
      </c>
      <c r="CX306" s="1311">
        <v>22</v>
      </c>
      <c r="CY306" s="1311">
        <v>23</v>
      </c>
      <c r="CZ306" s="1311">
        <v>24</v>
      </c>
      <c r="DA306" s="1311">
        <v>25</v>
      </c>
      <c r="DB306" s="1311">
        <v>26</v>
      </c>
      <c r="DC306" s="1311">
        <v>27</v>
      </c>
      <c r="DD306" s="1311">
        <v>28</v>
      </c>
      <c r="DE306" s="1311">
        <v>29</v>
      </c>
      <c r="DF306" s="1311">
        <v>30</v>
      </c>
      <c r="DG306" s="1311">
        <v>31</v>
      </c>
      <c r="DH306" s="1311">
        <v>32</v>
      </c>
      <c r="DI306" s="1311">
        <v>33</v>
      </c>
      <c r="DJ306" s="1311">
        <v>34</v>
      </c>
      <c r="DK306" s="1312">
        <v>35</v>
      </c>
      <c r="DL306" s="1312">
        <v>36</v>
      </c>
      <c r="DM306" s="1312">
        <v>37</v>
      </c>
      <c r="DN306" s="1312">
        <v>38</v>
      </c>
      <c r="DO306" s="1312">
        <v>39</v>
      </c>
      <c r="DP306" s="1312">
        <v>40</v>
      </c>
      <c r="DQ306" s="1305"/>
    </row>
    <row r="307" spans="29:121" ht="22.5" customHeight="1" x14ac:dyDescent="0.3">
      <c r="AC307" s="1244"/>
      <c r="AD307" s="1244"/>
      <c r="AE307" s="1244"/>
      <c r="AF307" s="1244"/>
      <c r="AG307" s="1244"/>
      <c r="AH307" s="1244"/>
      <c r="AI307" s="1244"/>
      <c r="AJ307" s="1244"/>
      <c r="AK307" s="1244"/>
      <c r="AL307" s="1231"/>
      <c r="AM307" s="1231"/>
      <c r="AN307" s="1231"/>
      <c r="AO307" s="1231"/>
      <c r="AP307" s="1231"/>
      <c r="AQ307" s="1231"/>
      <c r="AR307" s="1231"/>
      <c r="AS307" s="1231"/>
      <c r="AT307" s="1231"/>
      <c r="AU307" s="1231"/>
      <c r="AV307" s="1231"/>
      <c r="AW307" s="1231"/>
      <c r="AX307" s="1231"/>
      <c r="AY307" s="1231"/>
      <c r="AZ307" s="1231"/>
      <c r="BA307" s="1231"/>
      <c r="BB307" s="1231"/>
      <c r="BC307" s="1231"/>
      <c r="BD307" s="1231"/>
      <c r="BE307" s="1231"/>
      <c r="BF307" s="1231"/>
      <c r="BG307" s="1231"/>
      <c r="BH307" s="1231"/>
      <c r="BI307" s="1231"/>
      <c r="BJ307" s="1231"/>
      <c r="BK307" s="1231"/>
      <c r="BL307" s="1231"/>
      <c r="BM307" s="1244"/>
      <c r="BN307" s="1244"/>
      <c r="BO307" s="1231"/>
      <c r="BP307" s="1260"/>
      <c r="BQ307" s="1260"/>
      <c r="BR307" s="1260"/>
      <c r="BS307" s="1260"/>
      <c r="BT307" s="1260"/>
      <c r="BU307" s="1260"/>
      <c r="BV307" s="1260"/>
      <c r="BW307" s="1260"/>
      <c r="BX307" s="1231"/>
      <c r="BY307" s="1302"/>
      <c r="BZ307" s="1313"/>
      <c r="CA307" s="1314"/>
      <c r="CB307" s="1315"/>
      <c r="CC307" s="1316"/>
      <c r="CD307" s="1316"/>
      <c r="CE307" s="1316"/>
      <c r="CF307" s="1316"/>
      <c r="CG307" s="1316"/>
      <c r="CH307" s="1316"/>
      <c r="CI307" s="1316"/>
      <c r="CJ307" s="1316"/>
      <c r="CK307" s="1316"/>
      <c r="CL307" s="1316"/>
      <c r="CM307" s="1316"/>
      <c r="CN307" s="1316"/>
      <c r="CO307" s="1316"/>
      <c r="CP307" s="1316"/>
      <c r="CQ307" s="1316"/>
      <c r="CR307" s="1316"/>
      <c r="CS307" s="1316"/>
      <c r="CT307" s="1316"/>
      <c r="CU307" s="1316"/>
      <c r="CV307" s="1316"/>
      <c r="CW307" s="1316"/>
      <c r="CX307" s="1316"/>
      <c r="CY307" s="1316"/>
      <c r="CZ307" s="1316"/>
      <c r="DA307" s="1316"/>
      <c r="DB307" s="1316"/>
      <c r="DC307" s="1316"/>
      <c r="DD307" s="1316"/>
      <c r="DE307" s="1316"/>
      <c r="DF307" s="1316"/>
      <c r="DG307" s="1316"/>
      <c r="DH307" s="1316"/>
      <c r="DI307" s="1316"/>
      <c r="DJ307" s="1316"/>
      <c r="DK307" s="1317"/>
      <c r="DL307" s="1317"/>
      <c r="DM307" s="1317"/>
      <c r="DN307" s="1317"/>
      <c r="DO307" s="1317"/>
      <c r="DP307" s="1317"/>
      <c r="DQ307" s="1305"/>
    </row>
    <row r="308" spans="29:121" ht="22.5" customHeight="1" x14ac:dyDescent="0.3">
      <c r="AC308" s="1244"/>
      <c r="AD308" s="1244"/>
      <c r="AE308" s="1244"/>
      <c r="AF308" s="1244"/>
      <c r="AG308" s="1244"/>
      <c r="AH308" s="1244"/>
      <c r="AI308" s="1244"/>
      <c r="AJ308" s="1244"/>
      <c r="AK308" s="1244"/>
      <c r="AL308" s="1231"/>
      <c r="AM308" s="1231"/>
      <c r="AN308" s="1231"/>
      <c r="AO308" s="1231"/>
      <c r="AP308" s="1231"/>
      <c r="AQ308" s="1231"/>
      <c r="AR308" s="1231"/>
      <c r="AS308" s="1231"/>
      <c r="AT308" s="1231"/>
      <c r="AU308" s="1231"/>
      <c r="AV308" s="1231"/>
      <c r="AW308" s="1231"/>
      <c r="AX308" s="1231"/>
      <c r="AY308" s="1231"/>
      <c r="AZ308" s="1231"/>
      <c r="BA308" s="1231"/>
      <c r="BB308" s="1231"/>
      <c r="BC308" s="1231"/>
      <c r="BD308" s="1231"/>
      <c r="BE308" s="1231"/>
      <c r="BF308" s="1231"/>
      <c r="BG308" s="1231"/>
      <c r="BH308" s="1231"/>
      <c r="BI308" s="1231"/>
      <c r="BJ308" s="1231"/>
      <c r="BK308" s="1231"/>
      <c r="BL308" s="1231"/>
      <c r="BM308" s="1244"/>
      <c r="BN308" s="1244"/>
      <c r="BO308" s="1231"/>
      <c r="BP308" s="1260"/>
      <c r="BQ308" s="1260"/>
      <c r="BR308" s="1260"/>
      <c r="BS308" s="1260"/>
      <c r="BT308" s="1260"/>
      <c r="BU308" s="1260"/>
      <c r="BV308" s="1260"/>
      <c r="BW308" s="1260"/>
      <c r="BX308" s="1231"/>
      <c r="BY308" s="1302"/>
      <c r="BZ308" s="1324" t="s">
        <v>56</v>
      </c>
      <c r="CA308" s="1325">
        <v>20</v>
      </c>
      <c r="CB308" s="1318" t="s">
        <v>47</v>
      </c>
      <c r="CC308" s="1311">
        <v>1</v>
      </c>
      <c r="CD308" s="1311">
        <v>2</v>
      </c>
      <c r="CE308" s="1311">
        <v>3</v>
      </c>
      <c r="CF308" s="1311">
        <v>4</v>
      </c>
      <c r="CG308" s="1311">
        <v>5</v>
      </c>
      <c r="CH308" s="1311">
        <v>6</v>
      </c>
      <c r="CI308" s="1311">
        <v>7</v>
      </c>
      <c r="CJ308" s="1311">
        <v>8</v>
      </c>
      <c r="CK308" s="1311">
        <v>9</v>
      </c>
      <c r="CL308" s="1311">
        <v>10</v>
      </c>
      <c r="CM308" s="1311">
        <v>11</v>
      </c>
      <c r="CN308" s="1311">
        <v>12</v>
      </c>
      <c r="CO308" s="1311">
        <v>13</v>
      </c>
      <c r="CP308" s="1311">
        <v>14</v>
      </c>
      <c r="CQ308" s="1311">
        <v>15</v>
      </c>
      <c r="CR308" s="1311">
        <v>16</v>
      </c>
      <c r="CS308" s="1311">
        <v>17</v>
      </c>
      <c r="CT308" s="1311">
        <v>18</v>
      </c>
      <c r="CU308" s="1311">
        <v>19</v>
      </c>
      <c r="CV308" s="1311">
        <v>20</v>
      </c>
      <c r="CW308" s="1311">
        <v>21</v>
      </c>
      <c r="CX308" s="1311">
        <v>22</v>
      </c>
      <c r="CY308" s="1311">
        <v>23</v>
      </c>
      <c r="CZ308" s="1311">
        <v>24</v>
      </c>
      <c r="DA308" s="1311">
        <v>25</v>
      </c>
      <c r="DB308" s="1311">
        <v>26</v>
      </c>
      <c r="DC308" s="1311">
        <v>27</v>
      </c>
      <c r="DD308" s="1311">
        <v>28</v>
      </c>
      <c r="DE308" s="1311">
        <v>29</v>
      </c>
      <c r="DF308" s="1311">
        <v>30</v>
      </c>
      <c r="DG308" s="1311">
        <v>31</v>
      </c>
      <c r="DH308" s="1311">
        <v>32</v>
      </c>
      <c r="DI308" s="1311">
        <v>33</v>
      </c>
      <c r="DJ308" s="1311">
        <v>34</v>
      </c>
      <c r="DK308" s="1312">
        <v>35</v>
      </c>
      <c r="DL308" s="1312">
        <v>36</v>
      </c>
      <c r="DM308" s="1312">
        <v>37</v>
      </c>
      <c r="DN308" s="1312">
        <v>38</v>
      </c>
      <c r="DO308" s="1312">
        <v>39</v>
      </c>
      <c r="DP308" s="1312">
        <v>40</v>
      </c>
      <c r="DQ308" s="1305"/>
    </row>
    <row r="309" spans="29:121" ht="22.5" customHeight="1" thickBot="1" x14ac:dyDescent="0.35">
      <c r="AC309" s="1244"/>
      <c r="AD309" s="1244"/>
      <c r="AE309" s="1244"/>
      <c r="AF309" s="1244"/>
      <c r="AG309" s="1244"/>
      <c r="AH309" s="1244"/>
      <c r="AI309" s="1244"/>
      <c r="AJ309" s="1244"/>
      <c r="AK309" s="1244"/>
      <c r="AL309" s="1231"/>
      <c r="AM309" s="1231"/>
      <c r="AN309" s="1231"/>
      <c r="AO309" s="1231"/>
      <c r="AP309" s="1231"/>
      <c r="AQ309" s="1231"/>
      <c r="AR309" s="1231"/>
      <c r="AS309" s="1231"/>
      <c r="AT309" s="1231"/>
      <c r="AU309" s="1231"/>
      <c r="AV309" s="1231"/>
      <c r="AW309" s="1231"/>
      <c r="AX309" s="1231"/>
      <c r="AY309" s="1231"/>
      <c r="AZ309" s="1231"/>
      <c r="BA309" s="1231"/>
      <c r="BB309" s="1231"/>
      <c r="BC309" s="1231"/>
      <c r="BD309" s="1231"/>
      <c r="BE309" s="1231"/>
      <c r="BF309" s="1231"/>
      <c r="BG309" s="1231"/>
      <c r="BH309" s="1231"/>
      <c r="BI309" s="1231"/>
      <c r="BJ309" s="1231"/>
      <c r="BK309" s="1231"/>
      <c r="BL309" s="1231"/>
      <c r="BM309" s="1244"/>
      <c r="BN309" s="1244"/>
      <c r="BO309" s="1231"/>
      <c r="BP309" s="1260"/>
      <c r="BQ309" s="1260"/>
      <c r="BR309" s="1260"/>
      <c r="BS309" s="1260"/>
      <c r="BT309" s="1260"/>
      <c r="BU309" s="1260"/>
      <c r="BV309" s="1260"/>
      <c r="BW309" s="1260"/>
      <c r="BX309" s="1231"/>
      <c r="BY309" s="1319"/>
      <c r="BZ309" s="1320"/>
      <c r="CA309" s="1320"/>
      <c r="CB309" s="1320"/>
      <c r="CC309" s="1320"/>
      <c r="CD309" s="1320"/>
      <c r="CE309" s="1320"/>
      <c r="CF309" s="1320"/>
      <c r="CG309" s="1320"/>
      <c r="CH309" s="1320"/>
      <c r="CI309" s="1320"/>
      <c r="CJ309" s="1320"/>
      <c r="CK309" s="1320"/>
      <c r="CL309" s="1320"/>
      <c r="CM309" s="1320"/>
      <c r="CN309" s="1320"/>
      <c r="CO309" s="1320"/>
      <c r="CP309" s="1320"/>
      <c r="CQ309" s="1320"/>
      <c r="CR309" s="1320"/>
      <c r="CS309" s="1320"/>
      <c r="CT309" s="1320"/>
      <c r="CU309" s="1320"/>
      <c r="CV309" s="1320"/>
      <c r="CW309" s="1320"/>
      <c r="CX309" s="1320"/>
      <c r="CY309" s="1320"/>
      <c r="CZ309" s="1320"/>
      <c r="DA309" s="1320"/>
      <c r="DB309" s="1320"/>
      <c r="DC309" s="1320"/>
      <c r="DD309" s="1320"/>
      <c r="DE309" s="1320"/>
      <c r="DF309" s="1320"/>
      <c r="DG309" s="1320"/>
      <c r="DH309" s="1320"/>
      <c r="DI309" s="1320"/>
      <c r="DJ309" s="1320"/>
      <c r="DK309" s="1320"/>
      <c r="DL309" s="1320"/>
      <c r="DM309" s="1320"/>
      <c r="DN309" s="1320"/>
      <c r="DO309" s="1320"/>
      <c r="DP309" s="1320"/>
      <c r="DQ309" s="1321"/>
    </row>
    <row r="310" spans="29:121" ht="22.5" customHeight="1" thickTop="1" x14ac:dyDescent="0.3">
      <c r="AC310" s="1244"/>
      <c r="AD310" s="1244"/>
      <c r="AE310" s="1244"/>
      <c r="AF310" s="1244"/>
      <c r="AG310" s="1244"/>
      <c r="AH310" s="1244"/>
      <c r="AI310" s="1244"/>
      <c r="AJ310" s="1244"/>
      <c r="AK310" s="1244"/>
      <c r="AL310" s="1231"/>
      <c r="AM310" s="1231"/>
      <c r="AN310" s="1231"/>
      <c r="AO310" s="1231"/>
      <c r="AP310" s="1231"/>
      <c r="AQ310" s="1231"/>
      <c r="AR310" s="1231"/>
      <c r="AS310" s="1231"/>
      <c r="AT310" s="1231"/>
      <c r="AU310" s="1231"/>
      <c r="AV310" s="1231"/>
      <c r="AW310" s="1231"/>
      <c r="AX310" s="1231"/>
      <c r="AY310" s="1231"/>
      <c r="AZ310" s="1231"/>
      <c r="BA310" s="1231"/>
      <c r="BB310" s="1231"/>
      <c r="BC310" s="1231"/>
      <c r="BD310" s="1231"/>
      <c r="BE310" s="1231"/>
      <c r="BF310" s="1244"/>
      <c r="BG310" s="1244"/>
      <c r="BH310" s="1244"/>
      <c r="BI310" s="1244"/>
      <c r="BJ310" s="1244"/>
      <c r="BK310" s="1244"/>
      <c r="BL310" s="1244"/>
      <c r="BM310" s="1244"/>
      <c r="BN310" s="1244"/>
      <c r="BO310" s="1231"/>
      <c r="BP310" s="1260"/>
      <c r="BQ310" s="1260"/>
      <c r="BR310" s="1260"/>
      <c r="BS310" s="1260"/>
      <c r="BT310" s="1260"/>
      <c r="BU310" s="1260"/>
      <c r="BV310" s="1260"/>
      <c r="BW310" s="1260"/>
      <c r="BX310" s="1231"/>
      <c r="BY310" s="784">
        <v>0.44097222222222193</v>
      </c>
      <c r="BZ310" s="785"/>
      <c r="CA310" s="785"/>
      <c r="CB310" s="1299"/>
      <c r="CC310" s="1299"/>
      <c r="CD310" s="1299"/>
      <c r="CE310" s="1369" t="s">
        <v>46</v>
      </c>
      <c r="CF310" s="1369"/>
      <c r="CG310" s="1369"/>
      <c r="CH310" s="1369"/>
      <c r="CI310" s="1369"/>
      <c r="CJ310" s="1300" t="s">
        <v>39</v>
      </c>
      <c r="CK310" s="1299"/>
      <c r="CL310" s="1299"/>
      <c r="CM310" s="1299"/>
      <c r="CN310" s="1299"/>
      <c r="CO310" s="1299"/>
      <c r="CP310" s="1299"/>
      <c r="CQ310" s="1299"/>
      <c r="CR310" s="1299"/>
      <c r="CS310" s="1299"/>
      <c r="CT310" s="1299"/>
      <c r="CU310" s="1299"/>
      <c r="CV310" s="1299"/>
      <c r="CW310" s="1299"/>
      <c r="CX310" s="1299"/>
      <c r="CY310" s="1299"/>
      <c r="CZ310" s="1299"/>
      <c r="DA310" s="1299"/>
      <c r="DB310" s="1299"/>
      <c r="DC310" s="1299"/>
      <c r="DD310" s="1299"/>
      <c r="DE310" s="1299"/>
      <c r="DF310" s="1299"/>
      <c r="DG310" s="1299"/>
      <c r="DH310" s="1299"/>
      <c r="DI310" s="1299"/>
      <c r="DJ310" s="1299"/>
      <c r="DK310" s="1299"/>
      <c r="DL310" s="1299"/>
      <c r="DM310" s="1299"/>
      <c r="DN310" s="1299"/>
      <c r="DO310" s="1299"/>
      <c r="DP310" s="1299"/>
      <c r="DQ310" s="1301"/>
    </row>
    <row r="311" spans="29:121" ht="22.5" customHeight="1" x14ac:dyDescent="0.3">
      <c r="AC311" s="1244"/>
      <c r="AD311" s="1244"/>
      <c r="AE311" s="1244"/>
      <c r="AF311" s="1244"/>
      <c r="AG311" s="1244"/>
      <c r="AH311" s="1244"/>
      <c r="AI311" s="1244"/>
      <c r="AJ311" s="1244"/>
      <c r="AK311" s="1244"/>
      <c r="AL311" s="1244"/>
      <c r="AM311" s="1244"/>
      <c r="AN311" s="1244"/>
      <c r="AO311" s="1244"/>
      <c r="AP311" s="1244"/>
      <c r="AQ311" s="1244"/>
      <c r="AR311" s="1244"/>
      <c r="AS311" s="1244"/>
      <c r="AT311" s="1244"/>
      <c r="AU311" s="1244"/>
      <c r="AV311" s="1244"/>
      <c r="AW311" s="1244"/>
      <c r="AX311" s="1244"/>
      <c r="AY311" s="1244"/>
      <c r="AZ311" s="1244"/>
      <c r="BA311" s="1244"/>
      <c r="BB311" s="1244"/>
      <c r="BC311" s="1244"/>
      <c r="BD311" s="1244"/>
      <c r="BE311" s="1244"/>
      <c r="BF311" s="1244"/>
      <c r="BG311" s="1244"/>
      <c r="BH311" s="1244"/>
      <c r="BI311" s="1244"/>
      <c r="BJ311" s="1244"/>
      <c r="BK311" s="1244"/>
      <c r="BL311" s="1244"/>
      <c r="BM311" s="1244"/>
      <c r="BN311" s="1244"/>
      <c r="BO311" s="1231"/>
      <c r="BP311" s="1260" t="s">
        <v>171</v>
      </c>
      <c r="BQ311" s="1260">
        <v>0.44097222222222193</v>
      </c>
      <c r="BR311" s="1260">
        <v>47</v>
      </c>
      <c r="BS311" s="1260" t="s">
        <v>45</v>
      </c>
      <c r="BT311" s="1260" t="s">
        <v>46</v>
      </c>
      <c r="BU311" s="1260">
        <v>1</v>
      </c>
      <c r="BV311" s="1260" t="s">
        <v>47</v>
      </c>
      <c r="BW311" s="1260">
        <v>17</v>
      </c>
      <c r="BX311" s="1231"/>
      <c r="BY311" s="1302"/>
      <c r="BZ311" s="1366" t="s">
        <v>171</v>
      </c>
      <c r="CA311" s="1366"/>
      <c r="CB311" s="1366"/>
      <c r="CC311" s="1366"/>
      <c r="CD311" s="1303"/>
      <c r="CE311" s="1303"/>
      <c r="CF311" s="1303"/>
      <c r="CG311" s="1303"/>
      <c r="CH311" s="1303"/>
      <c r="CI311" s="1303"/>
      <c r="CJ311" s="1303"/>
      <c r="CK311" s="1303"/>
      <c r="CL311" s="1303"/>
      <c r="CM311" s="1303"/>
      <c r="CN311" s="1303"/>
      <c r="CO311" s="1303"/>
      <c r="CP311" s="1303"/>
      <c r="CQ311" s="1303"/>
      <c r="CR311" s="1303"/>
      <c r="CS311" s="1370">
        <v>47</v>
      </c>
      <c r="CT311" s="1370"/>
      <c r="CU311" s="1365" t="s">
        <v>48</v>
      </c>
      <c r="CV311" s="1365"/>
      <c r="CW311" s="1365"/>
      <c r="CX311" s="1303"/>
      <c r="CY311" s="1303"/>
      <c r="CZ311" s="1303"/>
      <c r="DA311" s="1303"/>
      <c r="DB311" s="1303"/>
      <c r="DC311" s="1303"/>
      <c r="DD311" s="1303"/>
      <c r="DE311" s="1303"/>
      <c r="DF311" s="1303"/>
      <c r="DG311" s="1303"/>
      <c r="DH311" s="1303"/>
      <c r="DI311" s="1303"/>
      <c r="DJ311" s="1303"/>
      <c r="DK311" s="1304"/>
      <c r="DL311" s="1372" t="s">
        <v>49</v>
      </c>
      <c r="DM311" s="1372"/>
      <c r="DN311" s="1372"/>
      <c r="DO311" s="1373">
        <v>3</v>
      </c>
      <c r="DP311" s="1373"/>
      <c r="DQ311" s="1305"/>
    </row>
    <row r="312" spans="29:121" ht="22.5" customHeight="1" x14ac:dyDescent="0.3">
      <c r="AC312" s="1244"/>
      <c r="AD312" s="1244"/>
      <c r="AE312" s="1244"/>
      <c r="AF312" s="1244"/>
      <c r="AG312" s="1244"/>
      <c r="AH312" s="1244"/>
      <c r="AI312" s="1244"/>
      <c r="AJ312" s="1244"/>
      <c r="AK312" s="1244"/>
      <c r="AL312" s="1244"/>
      <c r="AM312" s="1244"/>
      <c r="AN312" s="1244"/>
      <c r="AO312" s="1244"/>
      <c r="AP312" s="1244"/>
      <c r="AQ312" s="1244"/>
      <c r="AR312" s="1244"/>
      <c r="AS312" s="1244"/>
      <c r="AT312" s="1244"/>
      <c r="AU312" s="1244"/>
      <c r="AV312" s="1244"/>
      <c r="AW312" s="1244"/>
      <c r="AX312" s="1244"/>
      <c r="AY312" s="1244"/>
      <c r="AZ312" s="1244"/>
      <c r="BA312" s="1244"/>
      <c r="BB312" s="1244"/>
      <c r="BC312" s="1244"/>
      <c r="BD312" s="1244"/>
      <c r="BE312" s="1244"/>
      <c r="BF312" s="1244"/>
      <c r="BG312" s="1244"/>
      <c r="BH312" s="1244"/>
      <c r="BI312" s="1244"/>
      <c r="BJ312" s="1244"/>
      <c r="BK312" s="1244"/>
      <c r="BL312" s="1244"/>
      <c r="BM312" s="1244"/>
      <c r="BN312" s="1244"/>
      <c r="BO312" s="1231"/>
      <c r="BP312" s="1260">
        <v>0</v>
      </c>
      <c r="BQ312" s="1260">
        <v>0</v>
      </c>
      <c r="BR312" s="1260" t="s">
        <v>50</v>
      </c>
      <c r="BS312" s="1260">
        <v>3</v>
      </c>
      <c r="BT312" s="1260" t="s">
        <v>39</v>
      </c>
      <c r="BU312" s="1260" t="s">
        <v>136</v>
      </c>
      <c r="BV312" s="1260">
        <v>0</v>
      </c>
      <c r="BW312" s="1260" t="s">
        <v>187</v>
      </c>
      <c r="BX312" s="1231"/>
      <c r="BY312" s="1302"/>
      <c r="BZ312" s="1366"/>
      <c r="CA312" s="1366"/>
      <c r="CB312" s="1366"/>
      <c r="CC312" s="1366"/>
      <c r="CD312" s="1303"/>
      <c r="CE312" s="1303"/>
      <c r="CF312" s="1303"/>
      <c r="CG312" s="1303"/>
      <c r="CH312" s="1303"/>
      <c r="CI312" s="1303"/>
      <c r="CJ312" s="1303"/>
      <c r="CK312" s="1303"/>
      <c r="CL312" s="1303"/>
      <c r="CM312" s="1303"/>
      <c r="CN312" s="1303"/>
      <c r="CO312" s="1303"/>
      <c r="CP312" s="1303"/>
      <c r="CQ312" s="1303"/>
      <c r="CR312" s="1303"/>
      <c r="CS312" s="1370"/>
      <c r="CT312" s="1370"/>
      <c r="CU312" s="1365"/>
      <c r="CV312" s="1365"/>
      <c r="CW312" s="1365"/>
      <c r="CX312" s="1303"/>
      <c r="CY312" s="1303"/>
      <c r="CZ312" s="1303"/>
      <c r="DA312" s="1303"/>
      <c r="DB312" s="1303"/>
      <c r="DC312" s="1303"/>
      <c r="DD312" s="1303"/>
      <c r="DE312" s="1303"/>
      <c r="DF312" s="1303"/>
      <c r="DG312" s="1303"/>
      <c r="DH312" s="1303"/>
      <c r="DI312" s="1303"/>
      <c r="DJ312" s="1303"/>
      <c r="DK312" s="1304"/>
      <c r="DL312" s="1372"/>
      <c r="DM312" s="1372"/>
      <c r="DN312" s="1372"/>
      <c r="DO312" s="1373"/>
      <c r="DP312" s="1373"/>
      <c r="DQ312" s="1305"/>
    </row>
    <row r="313" spans="29:121" ht="22.5" customHeight="1" x14ac:dyDescent="0.3">
      <c r="AC313" s="1244"/>
      <c r="AD313" s="1244"/>
      <c r="AE313" s="1244"/>
      <c r="AF313" s="1244"/>
      <c r="AG313" s="1244"/>
      <c r="AH313" s="1244"/>
      <c r="AI313" s="1244"/>
      <c r="AJ313" s="1244"/>
      <c r="AK313" s="1244"/>
      <c r="AL313" s="1244"/>
      <c r="AM313" s="1244"/>
      <c r="AN313" s="1244"/>
      <c r="AO313" s="1244"/>
      <c r="AP313" s="1244"/>
      <c r="AQ313" s="1244"/>
      <c r="AR313" s="1244"/>
      <c r="AS313" s="1244"/>
      <c r="AT313" s="1244"/>
      <c r="AU313" s="1244"/>
      <c r="AV313" s="1244"/>
      <c r="AW313" s="1244"/>
      <c r="AX313" s="1244"/>
      <c r="AY313" s="1244"/>
      <c r="AZ313" s="1244"/>
      <c r="BA313" s="1244"/>
      <c r="BB313" s="1244"/>
      <c r="BC313" s="1244"/>
      <c r="BD313" s="1244"/>
      <c r="BE313" s="1244"/>
      <c r="BF313" s="1244"/>
      <c r="BG313" s="1244"/>
      <c r="BH313" s="1244"/>
      <c r="BI313" s="1244"/>
      <c r="BJ313" s="1244"/>
      <c r="BK313" s="1244"/>
      <c r="BL313" s="1244"/>
      <c r="BM313" s="1244"/>
      <c r="BN313" s="1244"/>
      <c r="BO313" s="1231"/>
      <c r="BP313" s="1260"/>
      <c r="BQ313" s="1260"/>
      <c r="BR313" s="1260"/>
      <c r="BS313" s="1260"/>
      <c r="BT313" s="1260"/>
      <c r="BU313" s="1260"/>
      <c r="BV313" s="1260"/>
      <c r="BW313" s="1260"/>
      <c r="BX313" s="1231"/>
      <c r="BY313" s="1302"/>
      <c r="BZ313" s="1306"/>
      <c r="CA313" s="1306"/>
      <c r="CB313" s="1306"/>
      <c r="CC313" s="1306"/>
      <c r="CD313" s="1368" t="s">
        <v>52</v>
      </c>
      <c r="CE313" s="1368"/>
      <c r="CF313" s="1307">
        <v>1</v>
      </c>
      <c r="CG313" s="1308" t="s">
        <v>53</v>
      </c>
      <c r="CH313" s="1367" t="s">
        <v>136</v>
      </c>
      <c r="CI313" s="1367"/>
      <c r="CJ313" s="1367"/>
      <c r="CK313" s="1367"/>
      <c r="CL313" s="1367"/>
      <c r="CM313" s="1367"/>
      <c r="CN313" s="1367"/>
      <c r="CO313" s="1367"/>
      <c r="CP313" s="1367"/>
      <c r="CQ313" s="1367"/>
      <c r="CR313" s="1367"/>
      <c r="CS313" s="1367"/>
      <c r="CT313" s="1367"/>
      <c r="CU313" s="1306"/>
      <c r="CV313" s="1306"/>
      <c r="CW313" s="1306"/>
      <c r="CX313" s="1306"/>
      <c r="CY313" s="1306"/>
      <c r="CZ313" s="1368" t="s">
        <v>52</v>
      </c>
      <c r="DA313" s="1368"/>
      <c r="DB313" s="1307">
        <v>17</v>
      </c>
      <c r="DC313" s="1308" t="s">
        <v>53</v>
      </c>
      <c r="DD313" s="1367" t="s">
        <v>187</v>
      </c>
      <c r="DE313" s="1367"/>
      <c r="DF313" s="1367"/>
      <c r="DG313" s="1367"/>
      <c r="DH313" s="1367"/>
      <c r="DI313" s="1367"/>
      <c r="DJ313" s="1367"/>
      <c r="DK313" s="1367"/>
      <c r="DL313" s="1367"/>
      <c r="DM313" s="1367"/>
      <c r="DN313" s="1367"/>
      <c r="DO313" s="1367"/>
      <c r="DP313" s="1367"/>
      <c r="DQ313" s="1305"/>
    </row>
    <row r="314" spans="29:121" ht="22.5" customHeight="1" x14ac:dyDescent="0.3">
      <c r="AC314" s="1244"/>
      <c r="AD314" s="1244"/>
      <c r="AE314" s="1244"/>
      <c r="AF314" s="1244"/>
      <c r="AG314" s="1244"/>
      <c r="AH314" s="1244"/>
      <c r="AI314" s="1244"/>
      <c r="AJ314" s="1244"/>
      <c r="AK314" s="1244"/>
      <c r="AL314" s="1244"/>
      <c r="AM314" s="1244"/>
      <c r="AN314" s="1244"/>
      <c r="AO314" s="1244"/>
      <c r="AP314" s="1244"/>
      <c r="AQ314" s="1244"/>
      <c r="AR314" s="1244"/>
      <c r="AS314" s="1244"/>
      <c r="AT314" s="1244"/>
      <c r="AU314" s="1244"/>
      <c r="AV314" s="1244"/>
      <c r="AW314" s="1244"/>
      <c r="AX314" s="1244"/>
      <c r="AY314" s="1244"/>
      <c r="AZ314" s="1244"/>
      <c r="BA314" s="1244"/>
      <c r="BB314" s="1244"/>
      <c r="BC314" s="1244"/>
      <c r="BD314" s="1244"/>
      <c r="BE314" s="1244"/>
      <c r="BF314" s="1244"/>
      <c r="BG314" s="1244"/>
      <c r="BH314" s="1244"/>
      <c r="BI314" s="1244"/>
      <c r="BJ314" s="1244"/>
      <c r="BK314" s="1244"/>
      <c r="BL314" s="1244"/>
      <c r="BM314" s="1244"/>
      <c r="BN314" s="1244"/>
      <c r="BO314" s="1231"/>
      <c r="BP314" s="1260"/>
      <c r="BQ314" s="1260"/>
      <c r="BR314" s="1260"/>
      <c r="BS314" s="1260"/>
      <c r="BT314" s="1260"/>
      <c r="BU314" s="1260"/>
      <c r="BV314" s="1260"/>
      <c r="BW314" s="1260"/>
      <c r="BX314" s="1231"/>
      <c r="BY314" s="1302"/>
      <c r="BZ314" s="1306"/>
      <c r="CA314" s="1306"/>
      <c r="CB314" s="1306"/>
      <c r="CC314" s="1306"/>
      <c r="CD314" s="1306"/>
      <c r="CE314" s="1306"/>
      <c r="CF314" s="1306"/>
      <c r="CG314" s="1306"/>
      <c r="CH314" s="1306"/>
      <c r="CI314" s="1306"/>
      <c r="CJ314" s="1306"/>
      <c r="CK314" s="1306"/>
      <c r="CL314" s="1306"/>
      <c r="CM314" s="1306"/>
      <c r="CN314" s="1306"/>
      <c r="CO314" s="1306"/>
      <c r="CP314" s="1306"/>
      <c r="CQ314" s="1306"/>
      <c r="CR314" s="1306"/>
      <c r="CS314" s="1306"/>
      <c r="CT314" s="1306"/>
      <c r="CU314" s="1306"/>
      <c r="CV314" s="1306"/>
      <c r="CW314" s="1306"/>
      <c r="CX314" s="1306"/>
      <c r="CY314" s="1306"/>
      <c r="CZ314" s="1306"/>
      <c r="DA314" s="1306"/>
      <c r="DB314" s="1306"/>
      <c r="DC314" s="1306"/>
      <c r="DD314" s="1306"/>
      <c r="DE314" s="1306"/>
      <c r="DF314" s="1306"/>
      <c r="DG314" s="1306"/>
      <c r="DH314" s="1306"/>
      <c r="DI314" s="1306"/>
      <c r="DJ314" s="1306"/>
      <c r="DK314" s="1309"/>
      <c r="DL314" s="1309"/>
      <c r="DM314" s="1309"/>
      <c r="DN314" s="1309"/>
      <c r="DO314" s="1309"/>
      <c r="DP314" s="1309"/>
      <c r="DQ314" s="1305"/>
    </row>
    <row r="315" spans="29:121" ht="22.5" customHeight="1" x14ac:dyDescent="0.3">
      <c r="AC315" s="1244"/>
      <c r="AD315" s="1244"/>
      <c r="AE315" s="1244"/>
      <c r="AF315" s="1244"/>
      <c r="AG315" s="1244"/>
      <c r="AH315" s="1244"/>
      <c r="AI315" s="1244"/>
      <c r="AJ315" s="1244"/>
      <c r="AK315" s="1244"/>
      <c r="AL315" s="1244"/>
      <c r="AM315" s="1244"/>
      <c r="AN315" s="1244"/>
      <c r="AO315" s="1244"/>
      <c r="AP315" s="1244"/>
      <c r="AQ315" s="1244"/>
      <c r="AR315" s="1244"/>
      <c r="AS315" s="1244"/>
      <c r="AT315" s="1244"/>
      <c r="AU315" s="1244"/>
      <c r="AV315" s="1244"/>
      <c r="AW315" s="1244"/>
      <c r="AX315" s="1244"/>
      <c r="AY315" s="1244"/>
      <c r="AZ315" s="1244"/>
      <c r="BA315" s="1244"/>
      <c r="BB315" s="1244"/>
      <c r="BC315" s="1244"/>
      <c r="BD315" s="1244"/>
      <c r="BE315" s="1244"/>
      <c r="BF315" s="1244"/>
      <c r="BG315" s="1244"/>
      <c r="BH315" s="1244"/>
      <c r="BI315" s="1244"/>
      <c r="BJ315" s="1244"/>
      <c r="BK315" s="1244"/>
      <c r="BL315" s="1244"/>
      <c r="BM315" s="1244"/>
      <c r="BN315" s="1244"/>
      <c r="BO315" s="1231"/>
      <c r="BP315" s="1260"/>
      <c r="BQ315" s="1260"/>
      <c r="BR315" s="1260"/>
      <c r="BS315" s="1260"/>
      <c r="BT315" s="1260"/>
      <c r="BU315" s="1260"/>
      <c r="BV315" s="1260"/>
      <c r="BW315" s="1260"/>
      <c r="BX315" s="1231"/>
      <c r="BY315" s="1302"/>
      <c r="BZ315" s="1322" t="s">
        <v>56</v>
      </c>
      <c r="CA315" s="1323">
        <v>1</v>
      </c>
      <c r="CB315" s="1310" t="s">
        <v>47</v>
      </c>
      <c r="CC315" s="1311">
        <v>1</v>
      </c>
      <c r="CD315" s="1311">
        <v>2</v>
      </c>
      <c r="CE315" s="1311">
        <v>3</v>
      </c>
      <c r="CF315" s="1311">
        <v>4</v>
      </c>
      <c r="CG315" s="1311">
        <v>5</v>
      </c>
      <c r="CH315" s="1311">
        <v>6</v>
      </c>
      <c r="CI315" s="1311">
        <v>7</v>
      </c>
      <c r="CJ315" s="1311">
        <v>8</v>
      </c>
      <c r="CK315" s="1311">
        <v>9</v>
      </c>
      <c r="CL315" s="1311">
        <v>10</v>
      </c>
      <c r="CM315" s="1311">
        <v>11</v>
      </c>
      <c r="CN315" s="1311">
        <v>12</v>
      </c>
      <c r="CO315" s="1311">
        <v>13</v>
      </c>
      <c r="CP315" s="1311">
        <v>14</v>
      </c>
      <c r="CQ315" s="1311">
        <v>15</v>
      </c>
      <c r="CR315" s="1311">
        <v>16</v>
      </c>
      <c r="CS315" s="1311">
        <v>17</v>
      </c>
      <c r="CT315" s="1311">
        <v>18</v>
      </c>
      <c r="CU315" s="1311">
        <v>19</v>
      </c>
      <c r="CV315" s="1311">
        <v>20</v>
      </c>
      <c r="CW315" s="1311">
        <v>21</v>
      </c>
      <c r="CX315" s="1311">
        <v>22</v>
      </c>
      <c r="CY315" s="1311">
        <v>23</v>
      </c>
      <c r="CZ315" s="1311">
        <v>24</v>
      </c>
      <c r="DA315" s="1311">
        <v>25</v>
      </c>
      <c r="DB315" s="1311">
        <v>26</v>
      </c>
      <c r="DC315" s="1311">
        <v>27</v>
      </c>
      <c r="DD315" s="1311">
        <v>28</v>
      </c>
      <c r="DE315" s="1311">
        <v>29</v>
      </c>
      <c r="DF315" s="1311">
        <v>30</v>
      </c>
      <c r="DG315" s="1311">
        <v>31</v>
      </c>
      <c r="DH315" s="1311">
        <v>32</v>
      </c>
      <c r="DI315" s="1311">
        <v>33</v>
      </c>
      <c r="DJ315" s="1311">
        <v>34</v>
      </c>
      <c r="DK315" s="1312">
        <v>35</v>
      </c>
      <c r="DL315" s="1312">
        <v>36</v>
      </c>
      <c r="DM315" s="1312">
        <v>37</v>
      </c>
      <c r="DN315" s="1312">
        <v>38</v>
      </c>
      <c r="DO315" s="1312">
        <v>39</v>
      </c>
      <c r="DP315" s="1312">
        <v>40</v>
      </c>
      <c r="DQ315" s="1305"/>
    </row>
    <row r="316" spans="29:121" ht="22.5" customHeight="1" x14ac:dyDescent="0.3">
      <c r="AC316" s="1244"/>
      <c r="AD316" s="1244"/>
      <c r="AE316" s="1244"/>
      <c r="AF316" s="1244"/>
      <c r="AG316" s="1244"/>
      <c r="AH316" s="1244"/>
      <c r="AI316" s="1244"/>
      <c r="AJ316" s="1244"/>
      <c r="AK316" s="1244"/>
      <c r="AL316" s="1244"/>
      <c r="AM316" s="1244"/>
      <c r="AN316" s="1244"/>
      <c r="AO316" s="1244"/>
      <c r="AP316" s="1244"/>
      <c r="AQ316" s="1244"/>
      <c r="AR316" s="1244"/>
      <c r="AS316" s="1244"/>
      <c r="AT316" s="1244"/>
      <c r="AU316" s="1244"/>
      <c r="AV316" s="1244"/>
      <c r="AW316" s="1244"/>
      <c r="AX316" s="1244"/>
      <c r="AY316" s="1244"/>
      <c r="AZ316" s="1244"/>
      <c r="BA316" s="1244"/>
      <c r="BB316" s="1244"/>
      <c r="BC316" s="1244"/>
      <c r="BD316" s="1244"/>
      <c r="BE316" s="1244"/>
      <c r="BF316" s="1244"/>
      <c r="BG316" s="1244"/>
      <c r="BH316" s="1244"/>
      <c r="BI316" s="1244"/>
      <c r="BJ316" s="1244"/>
      <c r="BK316" s="1244"/>
      <c r="BL316" s="1244"/>
      <c r="BM316" s="1244"/>
      <c r="BN316" s="1244"/>
      <c r="BO316" s="1231"/>
      <c r="BP316" s="1260"/>
      <c r="BQ316" s="1260"/>
      <c r="BR316" s="1260"/>
      <c r="BS316" s="1260"/>
      <c r="BT316" s="1260"/>
      <c r="BU316" s="1260"/>
      <c r="BV316" s="1260"/>
      <c r="BW316" s="1260"/>
      <c r="BX316" s="1231"/>
      <c r="BY316" s="1302"/>
      <c r="BZ316" s="1313"/>
      <c r="CA316" s="1314"/>
      <c r="CB316" s="1315"/>
      <c r="CC316" s="1316"/>
      <c r="CD316" s="1316"/>
      <c r="CE316" s="1316"/>
      <c r="CF316" s="1316"/>
      <c r="CG316" s="1316"/>
      <c r="CH316" s="1316"/>
      <c r="CI316" s="1316"/>
      <c r="CJ316" s="1316"/>
      <c r="CK316" s="1316"/>
      <c r="CL316" s="1316"/>
      <c r="CM316" s="1316"/>
      <c r="CN316" s="1316"/>
      <c r="CO316" s="1316"/>
      <c r="CP316" s="1316"/>
      <c r="CQ316" s="1316"/>
      <c r="CR316" s="1316"/>
      <c r="CS316" s="1316"/>
      <c r="CT316" s="1316"/>
      <c r="CU316" s="1316"/>
      <c r="CV316" s="1316"/>
      <c r="CW316" s="1316"/>
      <c r="CX316" s="1316"/>
      <c r="CY316" s="1316"/>
      <c r="CZ316" s="1316"/>
      <c r="DA316" s="1316"/>
      <c r="DB316" s="1316"/>
      <c r="DC316" s="1316"/>
      <c r="DD316" s="1316"/>
      <c r="DE316" s="1316"/>
      <c r="DF316" s="1316"/>
      <c r="DG316" s="1316"/>
      <c r="DH316" s="1316"/>
      <c r="DI316" s="1316"/>
      <c r="DJ316" s="1316"/>
      <c r="DK316" s="1317"/>
      <c r="DL316" s="1317"/>
      <c r="DM316" s="1317"/>
      <c r="DN316" s="1317"/>
      <c r="DO316" s="1317"/>
      <c r="DP316" s="1317"/>
      <c r="DQ316" s="1305"/>
    </row>
    <row r="317" spans="29:121" ht="22.5" customHeight="1" x14ac:dyDescent="0.3">
      <c r="AC317" s="1244"/>
      <c r="AD317" s="1244"/>
      <c r="AE317" s="1244"/>
      <c r="AF317" s="1244"/>
      <c r="AG317" s="1244"/>
      <c r="AH317" s="1244"/>
      <c r="AI317" s="1244"/>
      <c r="AJ317" s="1244"/>
      <c r="AK317" s="1244"/>
      <c r="AL317" s="1244"/>
      <c r="AM317" s="1244"/>
      <c r="AN317" s="1244"/>
      <c r="AO317" s="1244"/>
      <c r="AP317" s="1244"/>
      <c r="AQ317" s="1244"/>
      <c r="AR317" s="1244"/>
      <c r="AS317" s="1244"/>
      <c r="AT317" s="1244"/>
      <c r="AU317" s="1244"/>
      <c r="AV317" s="1244"/>
      <c r="AW317" s="1244"/>
      <c r="AX317" s="1244"/>
      <c r="AY317" s="1244"/>
      <c r="AZ317" s="1244"/>
      <c r="BA317" s="1244"/>
      <c r="BB317" s="1244"/>
      <c r="BC317" s="1244"/>
      <c r="BD317" s="1244"/>
      <c r="BE317" s="1244"/>
      <c r="BF317" s="1244"/>
      <c r="BG317" s="1244"/>
      <c r="BH317" s="1244"/>
      <c r="BI317" s="1244"/>
      <c r="BJ317" s="1244"/>
      <c r="BK317" s="1244"/>
      <c r="BL317" s="1244"/>
      <c r="BM317" s="1244"/>
      <c r="BN317" s="1244"/>
      <c r="BO317" s="1231"/>
      <c r="BP317" s="1260"/>
      <c r="BQ317" s="1260"/>
      <c r="BR317" s="1260"/>
      <c r="BS317" s="1260"/>
      <c r="BT317" s="1260"/>
      <c r="BU317" s="1260"/>
      <c r="BV317" s="1260"/>
      <c r="BW317" s="1260"/>
      <c r="BX317" s="1231"/>
      <c r="BY317" s="1302"/>
      <c r="BZ317" s="1324" t="s">
        <v>56</v>
      </c>
      <c r="CA317" s="1325">
        <v>17</v>
      </c>
      <c r="CB317" s="1318" t="s">
        <v>47</v>
      </c>
      <c r="CC317" s="1311">
        <v>1</v>
      </c>
      <c r="CD317" s="1311">
        <v>2</v>
      </c>
      <c r="CE317" s="1311">
        <v>3</v>
      </c>
      <c r="CF317" s="1311">
        <v>4</v>
      </c>
      <c r="CG317" s="1311">
        <v>5</v>
      </c>
      <c r="CH317" s="1311">
        <v>6</v>
      </c>
      <c r="CI317" s="1311">
        <v>7</v>
      </c>
      <c r="CJ317" s="1311">
        <v>8</v>
      </c>
      <c r="CK317" s="1311">
        <v>9</v>
      </c>
      <c r="CL317" s="1311">
        <v>10</v>
      </c>
      <c r="CM317" s="1311">
        <v>11</v>
      </c>
      <c r="CN317" s="1311">
        <v>12</v>
      </c>
      <c r="CO317" s="1311">
        <v>13</v>
      </c>
      <c r="CP317" s="1311">
        <v>14</v>
      </c>
      <c r="CQ317" s="1311">
        <v>15</v>
      </c>
      <c r="CR317" s="1311">
        <v>16</v>
      </c>
      <c r="CS317" s="1311">
        <v>17</v>
      </c>
      <c r="CT317" s="1311">
        <v>18</v>
      </c>
      <c r="CU317" s="1311">
        <v>19</v>
      </c>
      <c r="CV317" s="1311">
        <v>20</v>
      </c>
      <c r="CW317" s="1311">
        <v>21</v>
      </c>
      <c r="CX317" s="1311">
        <v>22</v>
      </c>
      <c r="CY317" s="1311">
        <v>23</v>
      </c>
      <c r="CZ317" s="1311">
        <v>24</v>
      </c>
      <c r="DA317" s="1311">
        <v>25</v>
      </c>
      <c r="DB317" s="1311">
        <v>26</v>
      </c>
      <c r="DC317" s="1311">
        <v>27</v>
      </c>
      <c r="DD317" s="1311">
        <v>28</v>
      </c>
      <c r="DE317" s="1311">
        <v>29</v>
      </c>
      <c r="DF317" s="1311">
        <v>30</v>
      </c>
      <c r="DG317" s="1311">
        <v>31</v>
      </c>
      <c r="DH317" s="1311">
        <v>32</v>
      </c>
      <c r="DI317" s="1311">
        <v>33</v>
      </c>
      <c r="DJ317" s="1311">
        <v>34</v>
      </c>
      <c r="DK317" s="1312">
        <v>35</v>
      </c>
      <c r="DL317" s="1312">
        <v>36</v>
      </c>
      <c r="DM317" s="1312">
        <v>37</v>
      </c>
      <c r="DN317" s="1312">
        <v>38</v>
      </c>
      <c r="DO317" s="1312">
        <v>39</v>
      </c>
      <c r="DP317" s="1312">
        <v>40</v>
      </c>
      <c r="DQ317" s="1305"/>
    </row>
    <row r="318" spans="29:121" ht="22.5" customHeight="1" thickBot="1" x14ac:dyDescent="0.35">
      <c r="AC318" s="1244"/>
      <c r="AD318" s="1244"/>
      <c r="AE318" s="1244"/>
      <c r="AF318" s="1244"/>
      <c r="AG318" s="1244"/>
      <c r="AH318" s="1244"/>
      <c r="AI318" s="1244"/>
      <c r="AJ318" s="1244"/>
      <c r="AK318" s="1244"/>
      <c r="AL318" s="1244"/>
      <c r="AM318" s="1244"/>
      <c r="AN318" s="1244"/>
      <c r="AO318" s="1244"/>
      <c r="AP318" s="1244"/>
      <c r="AQ318" s="1244"/>
      <c r="AR318" s="1244"/>
      <c r="AS318" s="1244"/>
      <c r="AT318" s="1244"/>
      <c r="AU318" s="1244"/>
      <c r="AV318" s="1244"/>
      <c r="AW318" s="1244"/>
      <c r="AX318" s="1244"/>
      <c r="AY318" s="1244"/>
      <c r="AZ318" s="1244"/>
      <c r="BA318" s="1244"/>
      <c r="BB318" s="1244"/>
      <c r="BC318" s="1244"/>
      <c r="BD318" s="1244"/>
      <c r="BE318" s="1244"/>
      <c r="BF318" s="1244"/>
      <c r="BG318" s="1244"/>
      <c r="BH318" s="1244"/>
      <c r="BI318" s="1244"/>
      <c r="BJ318" s="1244"/>
      <c r="BK318" s="1244"/>
      <c r="BL318" s="1244"/>
      <c r="BM318" s="1244"/>
      <c r="BN318" s="1244"/>
      <c r="BO318" s="1231"/>
      <c r="BP318" s="1260"/>
      <c r="BQ318" s="1260"/>
      <c r="BR318" s="1260"/>
      <c r="BS318" s="1260"/>
      <c r="BT318" s="1260"/>
      <c r="BU318" s="1260"/>
      <c r="BV318" s="1260"/>
      <c r="BW318" s="1260"/>
      <c r="BX318" s="1231"/>
      <c r="BY318" s="1319"/>
      <c r="BZ318" s="1320"/>
      <c r="CA318" s="1320"/>
      <c r="CB318" s="1320"/>
      <c r="CC318" s="1320"/>
      <c r="CD318" s="1320"/>
      <c r="CE318" s="1320"/>
      <c r="CF318" s="1320"/>
      <c r="CG318" s="1320"/>
      <c r="CH318" s="1320"/>
      <c r="CI318" s="1320"/>
      <c r="CJ318" s="1320"/>
      <c r="CK318" s="1320"/>
      <c r="CL318" s="1320"/>
      <c r="CM318" s="1320"/>
      <c r="CN318" s="1320"/>
      <c r="CO318" s="1320"/>
      <c r="CP318" s="1320"/>
      <c r="CQ318" s="1320"/>
      <c r="CR318" s="1320"/>
      <c r="CS318" s="1320"/>
      <c r="CT318" s="1320"/>
      <c r="CU318" s="1320"/>
      <c r="CV318" s="1320"/>
      <c r="CW318" s="1320"/>
      <c r="CX318" s="1320"/>
      <c r="CY318" s="1320"/>
      <c r="CZ318" s="1320"/>
      <c r="DA318" s="1320"/>
      <c r="DB318" s="1320"/>
      <c r="DC318" s="1320"/>
      <c r="DD318" s="1320"/>
      <c r="DE318" s="1320"/>
      <c r="DF318" s="1320"/>
      <c r="DG318" s="1320"/>
      <c r="DH318" s="1320"/>
      <c r="DI318" s="1320"/>
      <c r="DJ318" s="1320"/>
      <c r="DK318" s="1320"/>
      <c r="DL318" s="1320"/>
      <c r="DM318" s="1320"/>
      <c r="DN318" s="1320"/>
      <c r="DO318" s="1320"/>
      <c r="DP318" s="1320"/>
      <c r="DQ318" s="1321"/>
    </row>
    <row r="319" spans="29:121" ht="22.5" customHeight="1" thickTop="1" x14ac:dyDescent="0.3">
      <c r="AC319" s="1244"/>
      <c r="AD319" s="1244"/>
      <c r="AE319" s="1244"/>
      <c r="AF319" s="1244"/>
      <c r="AG319" s="1244"/>
      <c r="AH319" s="1244"/>
      <c r="AI319" s="1244"/>
      <c r="AJ319" s="1244"/>
      <c r="AK319" s="1244"/>
      <c r="AL319" s="1244"/>
      <c r="AM319" s="1244"/>
      <c r="AN319" s="1244"/>
      <c r="AO319" s="1244"/>
      <c r="AP319" s="1244"/>
      <c r="AQ319" s="1244"/>
      <c r="AR319" s="1244"/>
      <c r="AS319" s="1244"/>
      <c r="AT319" s="1244"/>
      <c r="AU319" s="1244"/>
      <c r="AV319" s="1244"/>
      <c r="AW319" s="1244"/>
      <c r="AX319" s="1244"/>
      <c r="AY319" s="1244"/>
      <c r="AZ319" s="1244"/>
      <c r="BA319" s="1244"/>
      <c r="BB319" s="1244"/>
      <c r="BC319" s="1244"/>
      <c r="BD319" s="1244"/>
      <c r="BE319" s="1244"/>
      <c r="BF319" s="1244"/>
      <c r="BG319" s="1244"/>
      <c r="BH319" s="1244"/>
      <c r="BI319" s="1244"/>
      <c r="BJ319" s="1244"/>
      <c r="BK319" s="1244"/>
      <c r="BL319" s="1244"/>
      <c r="BM319" s="1244"/>
      <c r="BN319" s="1244"/>
      <c r="BO319" s="1231"/>
      <c r="BP319" s="1260"/>
      <c r="BQ319" s="1260"/>
      <c r="BR319" s="1260"/>
      <c r="BS319" s="1260"/>
      <c r="BT319" s="1260"/>
      <c r="BU319" s="1260"/>
      <c r="BV319" s="1260"/>
      <c r="BW319" s="1260"/>
      <c r="BX319" s="1231"/>
      <c r="BY319" s="784">
        <v>0.44791666666666635</v>
      </c>
      <c r="BZ319" s="785"/>
      <c r="CA319" s="785"/>
      <c r="CB319" s="1299"/>
      <c r="CC319" s="1299"/>
      <c r="CD319" s="1299"/>
      <c r="CE319" s="1369" t="s">
        <v>46</v>
      </c>
      <c r="CF319" s="1369"/>
      <c r="CG319" s="1369"/>
      <c r="CH319" s="1369"/>
      <c r="CI319" s="1369"/>
      <c r="CJ319" s="1300" t="s">
        <v>54</v>
      </c>
      <c r="CK319" s="1299"/>
      <c r="CL319" s="1299"/>
      <c r="CM319" s="1299"/>
      <c r="CN319" s="1299"/>
      <c r="CO319" s="1299"/>
      <c r="CP319" s="1299"/>
      <c r="CQ319" s="1299"/>
      <c r="CR319" s="1299"/>
      <c r="CS319" s="1299"/>
      <c r="CT319" s="1299"/>
      <c r="CU319" s="1299"/>
      <c r="CV319" s="1299"/>
      <c r="CW319" s="1299"/>
      <c r="CX319" s="1299"/>
      <c r="CY319" s="1299"/>
      <c r="CZ319" s="1299"/>
      <c r="DA319" s="1299"/>
      <c r="DB319" s="1299"/>
      <c r="DC319" s="1299"/>
      <c r="DD319" s="1299"/>
      <c r="DE319" s="1299"/>
      <c r="DF319" s="1299"/>
      <c r="DG319" s="1299"/>
      <c r="DH319" s="1299"/>
      <c r="DI319" s="1299"/>
      <c r="DJ319" s="1299"/>
      <c r="DK319" s="1299"/>
      <c r="DL319" s="1299"/>
      <c r="DM319" s="1299"/>
      <c r="DN319" s="1299"/>
      <c r="DO319" s="1299"/>
      <c r="DP319" s="1299"/>
      <c r="DQ319" s="1301"/>
    </row>
    <row r="320" spans="29:121" ht="22.5" customHeight="1" x14ac:dyDescent="0.3">
      <c r="AC320" s="1244"/>
      <c r="AD320" s="1244"/>
      <c r="AE320" s="1244"/>
      <c r="AF320" s="1244"/>
      <c r="AG320" s="1244"/>
      <c r="AH320" s="1244"/>
      <c r="AI320" s="1244"/>
      <c r="AJ320" s="1244"/>
      <c r="AK320" s="1244"/>
      <c r="AL320" s="1244"/>
      <c r="AM320" s="1244"/>
      <c r="AN320" s="1244"/>
      <c r="AO320" s="1244"/>
      <c r="AP320" s="1244"/>
      <c r="AQ320" s="1244"/>
      <c r="AR320" s="1244"/>
      <c r="AS320" s="1244"/>
      <c r="AT320" s="1244"/>
      <c r="AU320" s="1244"/>
      <c r="AV320" s="1244"/>
      <c r="AW320" s="1244"/>
      <c r="AX320" s="1244"/>
      <c r="AY320" s="1244"/>
      <c r="AZ320" s="1244"/>
      <c r="BA320" s="1244"/>
      <c r="BB320" s="1244"/>
      <c r="BC320" s="1244"/>
      <c r="BD320" s="1244"/>
      <c r="BE320" s="1244"/>
      <c r="BF320" s="1244"/>
      <c r="BG320" s="1244"/>
      <c r="BH320" s="1244"/>
      <c r="BI320" s="1244"/>
      <c r="BJ320" s="1244"/>
      <c r="BK320" s="1244"/>
      <c r="BL320" s="1244"/>
      <c r="BM320" s="1244"/>
      <c r="BN320" s="1244"/>
      <c r="BO320" s="1231"/>
      <c r="BP320" s="1260" t="s">
        <v>172</v>
      </c>
      <c r="BQ320" s="1260">
        <v>0.44791666666666635</v>
      </c>
      <c r="BR320" s="1260">
        <v>51</v>
      </c>
      <c r="BS320" s="1260" t="s">
        <v>45</v>
      </c>
      <c r="BT320" s="1260" t="s">
        <v>46</v>
      </c>
      <c r="BU320" s="1260">
        <v>23</v>
      </c>
      <c r="BV320" s="1260" t="s">
        <v>47</v>
      </c>
      <c r="BW320" s="1260">
        <v>26</v>
      </c>
      <c r="BX320" s="1231"/>
      <c r="BY320" s="1302"/>
      <c r="BZ320" s="1366" t="s">
        <v>172</v>
      </c>
      <c r="CA320" s="1366"/>
      <c r="CB320" s="1366"/>
      <c r="CC320" s="1366"/>
      <c r="CD320" s="1303"/>
      <c r="CE320" s="1303"/>
      <c r="CF320" s="1303"/>
      <c r="CG320" s="1303"/>
      <c r="CH320" s="1303"/>
      <c r="CI320" s="1303"/>
      <c r="CJ320" s="1303"/>
      <c r="CK320" s="1303"/>
      <c r="CL320" s="1303"/>
      <c r="CM320" s="1303"/>
      <c r="CN320" s="1303"/>
      <c r="CO320" s="1303"/>
      <c r="CP320" s="1303"/>
      <c r="CQ320" s="1303"/>
      <c r="CR320" s="1303"/>
      <c r="CS320" s="1370">
        <v>51</v>
      </c>
      <c r="CT320" s="1370"/>
      <c r="CU320" s="1365" t="s">
        <v>48</v>
      </c>
      <c r="CV320" s="1365"/>
      <c r="CW320" s="1365"/>
      <c r="CX320" s="1303"/>
      <c r="CY320" s="1303"/>
      <c r="CZ320" s="1303"/>
      <c r="DA320" s="1303"/>
      <c r="DB320" s="1303"/>
      <c r="DC320" s="1303"/>
      <c r="DD320" s="1303"/>
      <c r="DE320" s="1303"/>
      <c r="DF320" s="1303"/>
      <c r="DG320" s="1303"/>
      <c r="DH320" s="1303"/>
      <c r="DI320" s="1303"/>
      <c r="DJ320" s="1303"/>
      <c r="DK320" s="1304"/>
      <c r="DL320" s="1372" t="s">
        <v>49</v>
      </c>
      <c r="DM320" s="1372"/>
      <c r="DN320" s="1372"/>
      <c r="DO320" s="1373">
        <v>3</v>
      </c>
      <c r="DP320" s="1373"/>
      <c r="DQ320" s="1305"/>
    </row>
    <row r="321" spans="29:121" ht="22.5" customHeight="1" x14ac:dyDescent="0.3">
      <c r="AC321" s="1244"/>
      <c r="AD321" s="1244"/>
      <c r="AE321" s="1244"/>
      <c r="AF321" s="1244"/>
      <c r="AG321" s="1244"/>
      <c r="AH321" s="1244"/>
      <c r="AI321" s="1244"/>
      <c r="AJ321" s="1244"/>
      <c r="AK321" s="1244"/>
      <c r="AL321" s="1244"/>
      <c r="AM321" s="1244"/>
      <c r="AN321" s="1244"/>
      <c r="AO321" s="1244"/>
      <c r="AP321" s="1244"/>
      <c r="AQ321" s="1244"/>
      <c r="AR321" s="1244"/>
      <c r="AS321" s="1244"/>
      <c r="AT321" s="1244"/>
      <c r="AU321" s="1244"/>
      <c r="AV321" s="1244"/>
      <c r="AW321" s="1244"/>
      <c r="AX321" s="1244"/>
      <c r="AY321" s="1244"/>
      <c r="AZ321" s="1244"/>
      <c r="BA321" s="1244"/>
      <c r="BB321" s="1244"/>
      <c r="BC321" s="1244"/>
      <c r="BD321" s="1244"/>
      <c r="BE321" s="1244"/>
      <c r="BF321" s="1244"/>
      <c r="BG321" s="1244"/>
      <c r="BH321" s="1244"/>
      <c r="BI321" s="1244"/>
      <c r="BJ321" s="1244"/>
      <c r="BK321" s="1244"/>
      <c r="BL321" s="1244"/>
      <c r="BM321" s="1244"/>
      <c r="BN321" s="1244"/>
      <c r="BO321" s="1231"/>
      <c r="BP321" s="1260">
        <v>0</v>
      </c>
      <c r="BQ321" s="1260">
        <v>0</v>
      </c>
      <c r="BR321" s="1260" t="s">
        <v>50</v>
      </c>
      <c r="BS321" s="1260">
        <v>3</v>
      </c>
      <c r="BT321" s="1260" t="s">
        <v>54</v>
      </c>
      <c r="BU321" s="1260" t="s">
        <v>167</v>
      </c>
      <c r="BV321" s="1260">
        <v>0</v>
      </c>
      <c r="BW321" s="1260" t="s">
        <v>154</v>
      </c>
      <c r="BX321" s="1231"/>
      <c r="BY321" s="1302"/>
      <c r="BZ321" s="1366"/>
      <c r="CA321" s="1366"/>
      <c r="CB321" s="1366"/>
      <c r="CC321" s="1366"/>
      <c r="CD321" s="1303"/>
      <c r="CE321" s="1303"/>
      <c r="CF321" s="1303"/>
      <c r="CG321" s="1303"/>
      <c r="CH321" s="1303"/>
      <c r="CI321" s="1303"/>
      <c r="CJ321" s="1303"/>
      <c r="CK321" s="1303"/>
      <c r="CL321" s="1303"/>
      <c r="CM321" s="1303"/>
      <c r="CN321" s="1303"/>
      <c r="CO321" s="1303"/>
      <c r="CP321" s="1303"/>
      <c r="CQ321" s="1303"/>
      <c r="CR321" s="1303"/>
      <c r="CS321" s="1370"/>
      <c r="CT321" s="1370"/>
      <c r="CU321" s="1365"/>
      <c r="CV321" s="1365"/>
      <c r="CW321" s="1365"/>
      <c r="CX321" s="1303"/>
      <c r="CY321" s="1303"/>
      <c r="CZ321" s="1303"/>
      <c r="DA321" s="1303"/>
      <c r="DB321" s="1303"/>
      <c r="DC321" s="1303"/>
      <c r="DD321" s="1303"/>
      <c r="DE321" s="1303"/>
      <c r="DF321" s="1303"/>
      <c r="DG321" s="1303"/>
      <c r="DH321" s="1303"/>
      <c r="DI321" s="1303"/>
      <c r="DJ321" s="1303"/>
      <c r="DK321" s="1304"/>
      <c r="DL321" s="1372"/>
      <c r="DM321" s="1372"/>
      <c r="DN321" s="1372"/>
      <c r="DO321" s="1373"/>
      <c r="DP321" s="1373"/>
      <c r="DQ321" s="1305"/>
    </row>
    <row r="322" spans="29:121" ht="22.5" customHeight="1" x14ac:dyDescent="0.3">
      <c r="AC322" s="1244"/>
      <c r="AD322" s="1244"/>
      <c r="AE322" s="1244"/>
      <c r="AF322" s="1244"/>
      <c r="AG322" s="1244"/>
      <c r="AH322" s="1244"/>
      <c r="AI322" s="1244"/>
      <c r="AJ322" s="1244"/>
      <c r="AK322" s="1244"/>
      <c r="AL322" s="1244"/>
      <c r="AM322" s="1244"/>
      <c r="AN322" s="1244"/>
      <c r="AO322" s="1244"/>
      <c r="AP322" s="1244"/>
      <c r="AQ322" s="1244"/>
      <c r="AR322" s="1244"/>
      <c r="AS322" s="1244"/>
      <c r="AT322" s="1244"/>
      <c r="AU322" s="1244"/>
      <c r="AV322" s="1244"/>
      <c r="AW322" s="1244"/>
      <c r="AX322" s="1244"/>
      <c r="AY322" s="1244"/>
      <c r="AZ322" s="1244"/>
      <c r="BA322" s="1244"/>
      <c r="BB322" s="1244"/>
      <c r="BC322" s="1244"/>
      <c r="BD322" s="1244"/>
      <c r="BE322" s="1244"/>
      <c r="BF322" s="1244"/>
      <c r="BG322" s="1244"/>
      <c r="BH322" s="1244"/>
      <c r="BI322" s="1244"/>
      <c r="BJ322" s="1244"/>
      <c r="BK322" s="1244"/>
      <c r="BL322" s="1244"/>
      <c r="BM322" s="1244"/>
      <c r="BN322" s="1244"/>
      <c r="BO322" s="1231"/>
      <c r="BP322" s="1260"/>
      <c r="BQ322" s="1260"/>
      <c r="BR322" s="1260"/>
      <c r="BS322" s="1260"/>
      <c r="BT322" s="1260"/>
      <c r="BU322" s="1260"/>
      <c r="BV322" s="1260"/>
      <c r="BW322" s="1260"/>
      <c r="BX322" s="1231"/>
      <c r="BY322" s="1302"/>
      <c r="BZ322" s="1306"/>
      <c r="CA322" s="1306"/>
      <c r="CB322" s="1306"/>
      <c r="CC322" s="1306"/>
      <c r="CD322" s="1368" t="s">
        <v>52</v>
      </c>
      <c r="CE322" s="1368"/>
      <c r="CF322" s="1307">
        <v>23</v>
      </c>
      <c r="CG322" s="1308" t="s">
        <v>53</v>
      </c>
      <c r="CH322" s="1367" t="s">
        <v>167</v>
      </c>
      <c r="CI322" s="1367"/>
      <c r="CJ322" s="1367"/>
      <c r="CK322" s="1367"/>
      <c r="CL322" s="1367"/>
      <c r="CM322" s="1367"/>
      <c r="CN322" s="1367"/>
      <c r="CO322" s="1367"/>
      <c r="CP322" s="1367"/>
      <c r="CQ322" s="1367"/>
      <c r="CR322" s="1367"/>
      <c r="CS322" s="1367"/>
      <c r="CT322" s="1367"/>
      <c r="CU322" s="1306"/>
      <c r="CV322" s="1306"/>
      <c r="CW322" s="1306"/>
      <c r="CX322" s="1306"/>
      <c r="CY322" s="1306"/>
      <c r="CZ322" s="1368" t="s">
        <v>52</v>
      </c>
      <c r="DA322" s="1368"/>
      <c r="DB322" s="1307">
        <v>26</v>
      </c>
      <c r="DC322" s="1308" t="s">
        <v>53</v>
      </c>
      <c r="DD322" s="1367" t="s">
        <v>154</v>
      </c>
      <c r="DE322" s="1367"/>
      <c r="DF322" s="1367"/>
      <c r="DG322" s="1367"/>
      <c r="DH322" s="1367"/>
      <c r="DI322" s="1367"/>
      <c r="DJ322" s="1367"/>
      <c r="DK322" s="1367"/>
      <c r="DL322" s="1367"/>
      <c r="DM322" s="1367"/>
      <c r="DN322" s="1367"/>
      <c r="DO322" s="1367"/>
      <c r="DP322" s="1367"/>
      <c r="DQ322" s="1305"/>
    </row>
    <row r="323" spans="29:121" ht="22.5" customHeight="1" x14ac:dyDescent="0.3">
      <c r="AC323" s="1244"/>
      <c r="AD323" s="1244"/>
      <c r="AE323" s="1244"/>
      <c r="AF323" s="1244"/>
      <c r="AG323" s="1244"/>
      <c r="AH323" s="1244"/>
      <c r="AI323" s="1244"/>
      <c r="AJ323" s="1244"/>
      <c r="AK323" s="1244"/>
      <c r="AL323" s="1244"/>
      <c r="AM323" s="1244"/>
      <c r="AN323" s="1244"/>
      <c r="AO323" s="1244"/>
      <c r="AP323" s="1244"/>
      <c r="AQ323" s="1244"/>
      <c r="AR323" s="1244"/>
      <c r="AS323" s="1244"/>
      <c r="AT323" s="1244"/>
      <c r="AU323" s="1244"/>
      <c r="AV323" s="1244"/>
      <c r="AW323" s="1244"/>
      <c r="AX323" s="1244"/>
      <c r="AY323" s="1244"/>
      <c r="AZ323" s="1244"/>
      <c r="BA323" s="1244"/>
      <c r="BB323" s="1244"/>
      <c r="BC323" s="1244"/>
      <c r="BD323" s="1244"/>
      <c r="BE323" s="1244"/>
      <c r="BF323" s="1244"/>
      <c r="BG323" s="1244"/>
      <c r="BH323" s="1244"/>
      <c r="BI323" s="1244"/>
      <c r="BJ323" s="1244"/>
      <c r="BK323" s="1244"/>
      <c r="BL323" s="1244"/>
      <c r="BM323" s="1244"/>
      <c r="BN323" s="1244"/>
      <c r="BO323" s="1231"/>
      <c r="BP323" s="1260"/>
      <c r="BQ323" s="1260"/>
      <c r="BR323" s="1260"/>
      <c r="BS323" s="1260"/>
      <c r="BT323" s="1260"/>
      <c r="BU323" s="1260"/>
      <c r="BV323" s="1260"/>
      <c r="BW323" s="1260"/>
      <c r="BX323" s="1231"/>
      <c r="BY323" s="1302"/>
      <c r="BZ323" s="1306"/>
      <c r="CA323" s="1306"/>
      <c r="CB323" s="1306"/>
      <c r="CC323" s="1306"/>
      <c r="CD323" s="1306"/>
      <c r="CE323" s="1306"/>
      <c r="CF323" s="1306"/>
      <c r="CG323" s="1306"/>
      <c r="CH323" s="1306"/>
      <c r="CI323" s="1306"/>
      <c r="CJ323" s="1306"/>
      <c r="CK323" s="1306"/>
      <c r="CL323" s="1306"/>
      <c r="CM323" s="1306"/>
      <c r="CN323" s="1306"/>
      <c r="CO323" s="1306"/>
      <c r="CP323" s="1306"/>
      <c r="CQ323" s="1306"/>
      <c r="CR323" s="1306"/>
      <c r="CS323" s="1306"/>
      <c r="CT323" s="1306"/>
      <c r="CU323" s="1306"/>
      <c r="CV323" s="1306"/>
      <c r="CW323" s="1306"/>
      <c r="CX323" s="1306"/>
      <c r="CY323" s="1306"/>
      <c r="CZ323" s="1306"/>
      <c r="DA323" s="1306"/>
      <c r="DB323" s="1306"/>
      <c r="DC323" s="1306"/>
      <c r="DD323" s="1306"/>
      <c r="DE323" s="1306"/>
      <c r="DF323" s="1306"/>
      <c r="DG323" s="1306"/>
      <c r="DH323" s="1306"/>
      <c r="DI323" s="1306"/>
      <c r="DJ323" s="1306"/>
      <c r="DK323" s="1309"/>
      <c r="DL323" s="1309"/>
      <c r="DM323" s="1309"/>
      <c r="DN323" s="1309"/>
      <c r="DO323" s="1309"/>
      <c r="DP323" s="1309"/>
      <c r="DQ323" s="1305"/>
    </row>
    <row r="324" spans="29:121" ht="22.5" customHeight="1" x14ac:dyDescent="0.3">
      <c r="AC324" s="1244"/>
      <c r="AD324" s="1244"/>
      <c r="AE324" s="1244"/>
      <c r="AF324" s="1244"/>
      <c r="AG324" s="1244"/>
      <c r="AH324" s="1244"/>
      <c r="AI324" s="1244"/>
      <c r="AJ324" s="1244"/>
      <c r="AK324" s="1244"/>
      <c r="AL324" s="1244"/>
      <c r="AM324" s="1244"/>
      <c r="AN324" s="1244"/>
      <c r="AO324" s="1244"/>
      <c r="AP324" s="1244"/>
      <c r="AQ324" s="1244"/>
      <c r="AR324" s="1244"/>
      <c r="AS324" s="1244"/>
      <c r="AT324" s="1244"/>
      <c r="AU324" s="1244"/>
      <c r="AV324" s="1244"/>
      <c r="AW324" s="1244"/>
      <c r="AX324" s="1244"/>
      <c r="AY324" s="1244"/>
      <c r="AZ324" s="1244"/>
      <c r="BA324" s="1244"/>
      <c r="BB324" s="1244"/>
      <c r="BC324" s="1244"/>
      <c r="BD324" s="1244"/>
      <c r="BE324" s="1244"/>
      <c r="BF324" s="1244"/>
      <c r="BG324" s="1244"/>
      <c r="BH324" s="1244"/>
      <c r="BI324" s="1244"/>
      <c r="BJ324" s="1244"/>
      <c r="BK324" s="1244"/>
      <c r="BL324" s="1244"/>
      <c r="BM324" s="1244"/>
      <c r="BN324" s="1244"/>
      <c r="BO324" s="1231"/>
      <c r="BP324" s="1260"/>
      <c r="BQ324" s="1260"/>
      <c r="BR324" s="1260"/>
      <c r="BS324" s="1260"/>
      <c r="BT324" s="1260"/>
      <c r="BU324" s="1260"/>
      <c r="BV324" s="1260"/>
      <c r="BW324" s="1260"/>
      <c r="BX324" s="1231"/>
      <c r="BY324" s="1302"/>
      <c r="BZ324" s="1322" t="s">
        <v>56</v>
      </c>
      <c r="CA324" s="1323">
        <v>23</v>
      </c>
      <c r="CB324" s="1310" t="s">
        <v>47</v>
      </c>
      <c r="CC324" s="1311">
        <v>1</v>
      </c>
      <c r="CD324" s="1311">
        <v>2</v>
      </c>
      <c r="CE324" s="1311">
        <v>3</v>
      </c>
      <c r="CF324" s="1311">
        <v>4</v>
      </c>
      <c r="CG324" s="1311">
        <v>5</v>
      </c>
      <c r="CH324" s="1311">
        <v>6</v>
      </c>
      <c r="CI324" s="1311">
        <v>7</v>
      </c>
      <c r="CJ324" s="1311">
        <v>8</v>
      </c>
      <c r="CK324" s="1311">
        <v>9</v>
      </c>
      <c r="CL324" s="1311">
        <v>10</v>
      </c>
      <c r="CM324" s="1311">
        <v>11</v>
      </c>
      <c r="CN324" s="1311">
        <v>12</v>
      </c>
      <c r="CO324" s="1311">
        <v>13</v>
      </c>
      <c r="CP324" s="1311">
        <v>14</v>
      </c>
      <c r="CQ324" s="1311">
        <v>15</v>
      </c>
      <c r="CR324" s="1311">
        <v>16</v>
      </c>
      <c r="CS324" s="1311">
        <v>17</v>
      </c>
      <c r="CT324" s="1311">
        <v>18</v>
      </c>
      <c r="CU324" s="1311">
        <v>19</v>
      </c>
      <c r="CV324" s="1311">
        <v>20</v>
      </c>
      <c r="CW324" s="1311">
        <v>21</v>
      </c>
      <c r="CX324" s="1311">
        <v>22</v>
      </c>
      <c r="CY324" s="1311">
        <v>23</v>
      </c>
      <c r="CZ324" s="1311">
        <v>24</v>
      </c>
      <c r="DA324" s="1311">
        <v>25</v>
      </c>
      <c r="DB324" s="1311">
        <v>26</v>
      </c>
      <c r="DC324" s="1311">
        <v>27</v>
      </c>
      <c r="DD324" s="1311">
        <v>28</v>
      </c>
      <c r="DE324" s="1311">
        <v>29</v>
      </c>
      <c r="DF324" s="1311">
        <v>30</v>
      </c>
      <c r="DG324" s="1311">
        <v>31</v>
      </c>
      <c r="DH324" s="1311">
        <v>32</v>
      </c>
      <c r="DI324" s="1311">
        <v>33</v>
      </c>
      <c r="DJ324" s="1311">
        <v>34</v>
      </c>
      <c r="DK324" s="1312">
        <v>35</v>
      </c>
      <c r="DL324" s="1312">
        <v>36</v>
      </c>
      <c r="DM324" s="1312">
        <v>37</v>
      </c>
      <c r="DN324" s="1312">
        <v>38</v>
      </c>
      <c r="DO324" s="1312">
        <v>39</v>
      </c>
      <c r="DP324" s="1312">
        <v>40</v>
      </c>
      <c r="DQ324" s="1305"/>
    </row>
    <row r="325" spans="29:121" ht="22.5" customHeight="1" x14ac:dyDescent="0.3">
      <c r="AC325" s="1244"/>
      <c r="AD325" s="1244"/>
      <c r="AE325" s="1244"/>
      <c r="AF325" s="1244"/>
      <c r="AG325" s="1244"/>
      <c r="AH325" s="1244"/>
      <c r="AI325" s="1244"/>
      <c r="AJ325" s="1244"/>
      <c r="AK325" s="1244"/>
      <c r="AL325" s="1244"/>
      <c r="AM325" s="1244"/>
      <c r="AN325" s="1244"/>
      <c r="AO325" s="1244"/>
      <c r="AP325" s="1244"/>
      <c r="AQ325" s="1244"/>
      <c r="AR325" s="1244"/>
      <c r="AS325" s="1244"/>
      <c r="AT325" s="1244"/>
      <c r="AU325" s="1244"/>
      <c r="AV325" s="1244"/>
      <c r="AW325" s="1244"/>
      <c r="AX325" s="1244"/>
      <c r="AY325" s="1244"/>
      <c r="AZ325" s="1244"/>
      <c r="BA325" s="1244"/>
      <c r="BB325" s="1244"/>
      <c r="BC325" s="1244"/>
      <c r="BD325" s="1244"/>
      <c r="BE325" s="1244"/>
      <c r="BF325" s="1244"/>
      <c r="BG325" s="1244"/>
      <c r="BH325" s="1244"/>
      <c r="BI325" s="1244"/>
      <c r="BJ325" s="1244"/>
      <c r="BK325" s="1244"/>
      <c r="BL325" s="1244"/>
      <c r="BM325" s="1244"/>
      <c r="BN325" s="1244"/>
      <c r="BO325" s="1231"/>
      <c r="BP325" s="1260"/>
      <c r="BQ325" s="1260"/>
      <c r="BR325" s="1260"/>
      <c r="BS325" s="1260"/>
      <c r="BT325" s="1260"/>
      <c r="BU325" s="1260"/>
      <c r="BV325" s="1260"/>
      <c r="BW325" s="1260"/>
      <c r="BX325" s="1231"/>
      <c r="BY325" s="1302"/>
      <c r="BZ325" s="1313"/>
      <c r="CA325" s="1314"/>
      <c r="CB325" s="1315"/>
      <c r="CC325" s="1316"/>
      <c r="CD325" s="1316"/>
      <c r="CE325" s="1316"/>
      <c r="CF325" s="1316"/>
      <c r="CG325" s="1316"/>
      <c r="CH325" s="1316"/>
      <c r="CI325" s="1316"/>
      <c r="CJ325" s="1316"/>
      <c r="CK325" s="1316"/>
      <c r="CL325" s="1316"/>
      <c r="CM325" s="1316"/>
      <c r="CN325" s="1316"/>
      <c r="CO325" s="1316"/>
      <c r="CP325" s="1316"/>
      <c r="CQ325" s="1316"/>
      <c r="CR325" s="1316"/>
      <c r="CS325" s="1316"/>
      <c r="CT325" s="1316"/>
      <c r="CU325" s="1316"/>
      <c r="CV325" s="1316"/>
      <c r="CW325" s="1316"/>
      <c r="CX325" s="1316"/>
      <c r="CY325" s="1316"/>
      <c r="CZ325" s="1316"/>
      <c r="DA325" s="1316"/>
      <c r="DB325" s="1316"/>
      <c r="DC325" s="1316"/>
      <c r="DD325" s="1316"/>
      <c r="DE325" s="1316"/>
      <c r="DF325" s="1316"/>
      <c r="DG325" s="1316"/>
      <c r="DH325" s="1316"/>
      <c r="DI325" s="1316"/>
      <c r="DJ325" s="1316"/>
      <c r="DK325" s="1317"/>
      <c r="DL325" s="1317"/>
      <c r="DM325" s="1317"/>
      <c r="DN325" s="1317"/>
      <c r="DO325" s="1317"/>
      <c r="DP325" s="1317"/>
      <c r="DQ325" s="1305"/>
    </row>
    <row r="326" spans="29:121" ht="22.5" customHeight="1" x14ac:dyDescent="0.3">
      <c r="AC326" s="1244"/>
      <c r="AD326" s="1244"/>
      <c r="AE326" s="1244"/>
      <c r="AF326" s="1244"/>
      <c r="AG326" s="1244"/>
      <c r="AH326" s="1244"/>
      <c r="AI326" s="1244"/>
      <c r="AJ326" s="1244"/>
      <c r="AK326" s="1244"/>
      <c r="AL326" s="1244"/>
      <c r="AM326" s="1244"/>
      <c r="AN326" s="1244"/>
      <c r="AO326" s="1244"/>
      <c r="AP326" s="1244"/>
      <c r="AQ326" s="1244"/>
      <c r="AR326" s="1244"/>
      <c r="AS326" s="1244"/>
      <c r="AT326" s="1244"/>
      <c r="AU326" s="1244"/>
      <c r="AV326" s="1244"/>
      <c r="AW326" s="1244"/>
      <c r="AX326" s="1244"/>
      <c r="AY326" s="1244"/>
      <c r="AZ326" s="1244"/>
      <c r="BA326" s="1244"/>
      <c r="BB326" s="1244"/>
      <c r="BC326" s="1244"/>
      <c r="BD326" s="1244"/>
      <c r="BE326" s="1244"/>
      <c r="BF326" s="1244"/>
      <c r="BG326" s="1244"/>
      <c r="BH326" s="1244"/>
      <c r="BI326" s="1244"/>
      <c r="BJ326" s="1244"/>
      <c r="BK326" s="1244"/>
      <c r="BL326" s="1244"/>
      <c r="BM326" s="1244"/>
      <c r="BN326" s="1244"/>
      <c r="BO326" s="1231"/>
      <c r="BP326" s="1260"/>
      <c r="BQ326" s="1260"/>
      <c r="BR326" s="1260"/>
      <c r="BS326" s="1260"/>
      <c r="BT326" s="1260"/>
      <c r="BU326" s="1260"/>
      <c r="BV326" s="1260"/>
      <c r="BW326" s="1260"/>
      <c r="BX326" s="1231"/>
      <c r="BY326" s="1302"/>
      <c r="BZ326" s="1324" t="s">
        <v>56</v>
      </c>
      <c r="CA326" s="1325">
        <v>26</v>
      </c>
      <c r="CB326" s="1318" t="s">
        <v>47</v>
      </c>
      <c r="CC326" s="1311">
        <v>1</v>
      </c>
      <c r="CD326" s="1311">
        <v>2</v>
      </c>
      <c r="CE326" s="1311">
        <v>3</v>
      </c>
      <c r="CF326" s="1311">
        <v>4</v>
      </c>
      <c r="CG326" s="1311">
        <v>5</v>
      </c>
      <c r="CH326" s="1311">
        <v>6</v>
      </c>
      <c r="CI326" s="1311">
        <v>7</v>
      </c>
      <c r="CJ326" s="1311">
        <v>8</v>
      </c>
      <c r="CK326" s="1311">
        <v>9</v>
      </c>
      <c r="CL326" s="1311">
        <v>10</v>
      </c>
      <c r="CM326" s="1311">
        <v>11</v>
      </c>
      <c r="CN326" s="1311">
        <v>12</v>
      </c>
      <c r="CO326" s="1311">
        <v>13</v>
      </c>
      <c r="CP326" s="1311">
        <v>14</v>
      </c>
      <c r="CQ326" s="1311">
        <v>15</v>
      </c>
      <c r="CR326" s="1311">
        <v>16</v>
      </c>
      <c r="CS326" s="1311">
        <v>17</v>
      </c>
      <c r="CT326" s="1311">
        <v>18</v>
      </c>
      <c r="CU326" s="1311">
        <v>19</v>
      </c>
      <c r="CV326" s="1311">
        <v>20</v>
      </c>
      <c r="CW326" s="1311">
        <v>21</v>
      </c>
      <c r="CX326" s="1311">
        <v>22</v>
      </c>
      <c r="CY326" s="1311">
        <v>23</v>
      </c>
      <c r="CZ326" s="1311">
        <v>24</v>
      </c>
      <c r="DA326" s="1311">
        <v>25</v>
      </c>
      <c r="DB326" s="1311">
        <v>26</v>
      </c>
      <c r="DC326" s="1311">
        <v>27</v>
      </c>
      <c r="DD326" s="1311">
        <v>28</v>
      </c>
      <c r="DE326" s="1311">
        <v>29</v>
      </c>
      <c r="DF326" s="1311">
        <v>30</v>
      </c>
      <c r="DG326" s="1311">
        <v>31</v>
      </c>
      <c r="DH326" s="1311">
        <v>32</v>
      </c>
      <c r="DI326" s="1311">
        <v>33</v>
      </c>
      <c r="DJ326" s="1311">
        <v>34</v>
      </c>
      <c r="DK326" s="1312">
        <v>35</v>
      </c>
      <c r="DL326" s="1312">
        <v>36</v>
      </c>
      <c r="DM326" s="1312">
        <v>37</v>
      </c>
      <c r="DN326" s="1312">
        <v>38</v>
      </c>
      <c r="DO326" s="1312">
        <v>39</v>
      </c>
      <c r="DP326" s="1312">
        <v>40</v>
      </c>
      <c r="DQ326" s="1305"/>
    </row>
    <row r="327" spans="29:121" ht="22.5" customHeight="1" thickBot="1" x14ac:dyDescent="0.35">
      <c r="AC327" s="1244"/>
      <c r="AD327" s="1244"/>
      <c r="AE327" s="1244"/>
      <c r="AF327" s="1244"/>
      <c r="AG327" s="1244"/>
      <c r="AH327" s="1244"/>
      <c r="AI327" s="1244"/>
      <c r="AJ327" s="1244"/>
      <c r="AK327" s="1244"/>
      <c r="AL327" s="1244"/>
      <c r="AM327" s="1244"/>
      <c r="AN327" s="1244"/>
      <c r="AO327" s="1244"/>
      <c r="AP327" s="1244"/>
      <c r="AQ327" s="1244"/>
      <c r="AR327" s="1244"/>
      <c r="AS327" s="1244"/>
      <c r="AT327" s="1244"/>
      <c r="AU327" s="1244"/>
      <c r="AV327" s="1244"/>
      <c r="AW327" s="1244"/>
      <c r="AX327" s="1244"/>
      <c r="AY327" s="1244"/>
      <c r="AZ327" s="1244"/>
      <c r="BA327" s="1244"/>
      <c r="BB327" s="1244"/>
      <c r="BC327" s="1244"/>
      <c r="BD327" s="1244"/>
      <c r="BE327" s="1244"/>
      <c r="BF327" s="1244"/>
      <c r="BG327" s="1244"/>
      <c r="BH327" s="1244"/>
      <c r="BI327" s="1244"/>
      <c r="BJ327" s="1244"/>
      <c r="BK327" s="1244"/>
      <c r="BL327" s="1244"/>
      <c r="BM327" s="1244"/>
      <c r="BN327" s="1244"/>
      <c r="BO327" s="1231"/>
      <c r="BP327" s="1260"/>
      <c r="BQ327" s="1260"/>
      <c r="BR327" s="1260"/>
      <c r="BS327" s="1260"/>
      <c r="BT327" s="1260"/>
      <c r="BU327" s="1260"/>
      <c r="BV327" s="1260"/>
      <c r="BW327" s="1260"/>
      <c r="BX327" s="1231"/>
      <c r="BY327" s="1319"/>
      <c r="BZ327" s="1320"/>
      <c r="CA327" s="1320"/>
      <c r="CB327" s="1320"/>
      <c r="CC327" s="1320"/>
      <c r="CD327" s="1320"/>
      <c r="CE327" s="1320"/>
      <c r="CF327" s="1320"/>
      <c r="CG327" s="1320"/>
      <c r="CH327" s="1320"/>
      <c r="CI327" s="1320"/>
      <c r="CJ327" s="1320"/>
      <c r="CK327" s="1320"/>
      <c r="CL327" s="1320"/>
      <c r="CM327" s="1320"/>
      <c r="CN327" s="1320"/>
      <c r="CO327" s="1320"/>
      <c r="CP327" s="1320"/>
      <c r="CQ327" s="1320"/>
      <c r="CR327" s="1320"/>
      <c r="CS327" s="1320"/>
      <c r="CT327" s="1320"/>
      <c r="CU327" s="1320"/>
      <c r="CV327" s="1320"/>
      <c r="CW327" s="1320"/>
      <c r="CX327" s="1320"/>
      <c r="CY327" s="1320"/>
      <c r="CZ327" s="1320"/>
      <c r="DA327" s="1320"/>
      <c r="DB327" s="1320"/>
      <c r="DC327" s="1320"/>
      <c r="DD327" s="1320"/>
      <c r="DE327" s="1320"/>
      <c r="DF327" s="1320"/>
      <c r="DG327" s="1320"/>
      <c r="DH327" s="1320"/>
      <c r="DI327" s="1320"/>
      <c r="DJ327" s="1320"/>
      <c r="DK327" s="1320"/>
      <c r="DL327" s="1320"/>
      <c r="DM327" s="1320"/>
      <c r="DN327" s="1320"/>
      <c r="DO327" s="1320"/>
      <c r="DP327" s="1320"/>
      <c r="DQ327" s="1321"/>
    </row>
    <row r="328" spans="29:121" ht="22.5" customHeight="1" thickTop="1" x14ac:dyDescent="0.3">
      <c r="AC328" s="1244"/>
      <c r="AD328" s="1244"/>
      <c r="AE328" s="1244"/>
      <c r="AF328" s="1244"/>
      <c r="AG328" s="1244"/>
      <c r="AH328" s="1244"/>
      <c r="AI328" s="1244"/>
      <c r="AJ328" s="1244"/>
      <c r="AK328" s="1244"/>
      <c r="AL328" s="1244"/>
      <c r="AM328" s="1244"/>
      <c r="AN328" s="1244"/>
      <c r="AO328" s="1244"/>
      <c r="AP328" s="1244"/>
      <c r="AQ328" s="1244"/>
      <c r="AR328" s="1244"/>
      <c r="AS328" s="1244"/>
      <c r="AT328" s="1244"/>
      <c r="AU328" s="1244"/>
      <c r="AV328" s="1244"/>
      <c r="AW328" s="1244"/>
      <c r="AX328" s="1244"/>
      <c r="AY328" s="1244"/>
      <c r="AZ328" s="1244"/>
      <c r="BA328" s="1244"/>
      <c r="BB328" s="1244"/>
      <c r="BC328" s="1244"/>
      <c r="BD328" s="1244"/>
      <c r="BE328" s="1244"/>
      <c r="BF328" s="1244"/>
      <c r="BG328" s="1244"/>
      <c r="BH328" s="1244"/>
      <c r="BI328" s="1244"/>
      <c r="BJ328" s="1244"/>
      <c r="BK328" s="1244"/>
      <c r="BL328" s="1244"/>
      <c r="BM328" s="1244"/>
      <c r="BN328" s="1244"/>
      <c r="BO328" s="1231"/>
      <c r="BP328" s="1260"/>
      <c r="BQ328" s="1260"/>
      <c r="BR328" s="1260"/>
      <c r="BS328" s="1260"/>
      <c r="BT328" s="1260"/>
      <c r="BU328" s="1260"/>
      <c r="BV328" s="1260"/>
      <c r="BW328" s="1260"/>
      <c r="BX328" s="1231"/>
      <c r="BY328" s="784">
        <v>0.45486111111111077</v>
      </c>
      <c r="BZ328" s="785"/>
      <c r="CA328" s="785"/>
      <c r="CB328" s="1299"/>
      <c r="CC328" s="1299"/>
      <c r="CD328" s="1299"/>
      <c r="CE328" s="1369" t="s">
        <v>46</v>
      </c>
      <c r="CF328" s="1369"/>
      <c r="CG328" s="1369"/>
      <c r="CH328" s="1369"/>
      <c r="CI328" s="1369"/>
      <c r="CJ328" s="1300" t="s">
        <v>67</v>
      </c>
      <c r="CK328" s="1299"/>
      <c r="CL328" s="1299"/>
      <c r="CM328" s="1299"/>
      <c r="CN328" s="1299"/>
      <c r="CO328" s="1299"/>
      <c r="CP328" s="1299"/>
      <c r="CQ328" s="1299"/>
      <c r="CR328" s="1299"/>
      <c r="CS328" s="1299"/>
      <c r="CT328" s="1299"/>
      <c r="CU328" s="1299"/>
      <c r="CV328" s="1299"/>
      <c r="CW328" s="1299"/>
      <c r="CX328" s="1299"/>
      <c r="CY328" s="1299"/>
      <c r="CZ328" s="1299"/>
      <c r="DA328" s="1299"/>
      <c r="DB328" s="1299"/>
      <c r="DC328" s="1299"/>
      <c r="DD328" s="1299"/>
      <c r="DE328" s="1299"/>
      <c r="DF328" s="1299"/>
      <c r="DG328" s="1299"/>
      <c r="DH328" s="1299"/>
      <c r="DI328" s="1299"/>
      <c r="DJ328" s="1299"/>
      <c r="DK328" s="1299"/>
      <c r="DL328" s="1299"/>
      <c r="DM328" s="1299"/>
      <c r="DN328" s="1299"/>
      <c r="DO328" s="1299"/>
      <c r="DP328" s="1299"/>
      <c r="DQ328" s="1301"/>
    </row>
    <row r="329" spans="29:121" ht="22.5" customHeight="1" x14ac:dyDescent="0.3">
      <c r="AC329" s="1244"/>
      <c r="AD329" s="1244"/>
      <c r="AE329" s="1244"/>
      <c r="AF329" s="1244"/>
      <c r="AG329" s="1244"/>
      <c r="AH329" s="1244"/>
      <c r="AI329" s="1244"/>
      <c r="AJ329" s="1244"/>
      <c r="AK329" s="1244"/>
      <c r="AL329" s="1244"/>
      <c r="AM329" s="1244"/>
      <c r="AN329" s="1244"/>
      <c r="AO329" s="1244"/>
      <c r="AP329" s="1244"/>
      <c r="AQ329" s="1244"/>
      <c r="AR329" s="1244"/>
      <c r="AS329" s="1244"/>
      <c r="AT329" s="1244"/>
      <c r="AU329" s="1244"/>
      <c r="AV329" s="1244"/>
      <c r="AW329" s="1244"/>
      <c r="AX329" s="1244"/>
      <c r="AY329" s="1244"/>
      <c r="AZ329" s="1244"/>
      <c r="BA329" s="1244"/>
      <c r="BB329" s="1244"/>
      <c r="BC329" s="1244"/>
      <c r="BD329" s="1244"/>
      <c r="BE329" s="1244"/>
      <c r="BF329" s="1244"/>
      <c r="BG329" s="1244"/>
      <c r="BH329" s="1244"/>
      <c r="BI329" s="1244"/>
      <c r="BJ329" s="1244"/>
      <c r="BK329" s="1244"/>
      <c r="BL329" s="1244"/>
      <c r="BM329" s="1244"/>
      <c r="BN329" s="1244"/>
      <c r="BO329" s="1231"/>
      <c r="BP329" s="1260" t="s">
        <v>173</v>
      </c>
      <c r="BQ329" s="1260">
        <v>0.45486111111111077</v>
      </c>
      <c r="BR329" s="1260">
        <v>55</v>
      </c>
      <c r="BS329" s="1260" t="s">
        <v>45</v>
      </c>
      <c r="BT329" s="1260" t="s">
        <v>46</v>
      </c>
      <c r="BU329" s="1260">
        <v>5</v>
      </c>
      <c r="BV329" s="1260" t="s">
        <v>47</v>
      </c>
      <c r="BW329" s="1260">
        <v>13</v>
      </c>
      <c r="BX329" s="1231"/>
      <c r="BY329" s="1302"/>
      <c r="BZ329" s="1366" t="s">
        <v>173</v>
      </c>
      <c r="CA329" s="1366"/>
      <c r="CB329" s="1366"/>
      <c r="CC329" s="1366"/>
      <c r="CD329" s="1303"/>
      <c r="CE329" s="1303"/>
      <c r="CF329" s="1303"/>
      <c r="CG329" s="1303"/>
      <c r="CH329" s="1303"/>
      <c r="CI329" s="1303"/>
      <c r="CJ329" s="1303"/>
      <c r="CK329" s="1303"/>
      <c r="CL329" s="1303"/>
      <c r="CM329" s="1303"/>
      <c r="CN329" s="1303"/>
      <c r="CO329" s="1303"/>
      <c r="CP329" s="1303"/>
      <c r="CQ329" s="1303"/>
      <c r="CR329" s="1303"/>
      <c r="CS329" s="1370">
        <v>55</v>
      </c>
      <c r="CT329" s="1370"/>
      <c r="CU329" s="1365" t="s">
        <v>48</v>
      </c>
      <c r="CV329" s="1365"/>
      <c r="CW329" s="1365"/>
      <c r="CX329" s="1303"/>
      <c r="CY329" s="1303"/>
      <c r="CZ329" s="1303"/>
      <c r="DA329" s="1303"/>
      <c r="DB329" s="1303"/>
      <c r="DC329" s="1303"/>
      <c r="DD329" s="1303"/>
      <c r="DE329" s="1303"/>
      <c r="DF329" s="1303"/>
      <c r="DG329" s="1303"/>
      <c r="DH329" s="1303"/>
      <c r="DI329" s="1303"/>
      <c r="DJ329" s="1303"/>
      <c r="DK329" s="1304"/>
      <c r="DL329" s="1372" t="s">
        <v>49</v>
      </c>
      <c r="DM329" s="1372"/>
      <c r="DN329" s="1372"/>
      <c r="DO329" s="1373">
        <v>3</v>
      </c>
      <c r="DP329" s="1373"/>
      <c r="DQ329" s="1305"/>
    </row>
    <row r="330" spans="29:121" ht="22.5" customHeight="1" x14ac:dyDescent="0.3">
      <c r="AC330" s="1244"/>
      <c r="AD330" s="1244"/>
      <c r="AE330" s="1244"/>
      <c r="AF330" s="1244"/>
      <c r="AG330" s="1244"/>
      <c r="AH330" s="1244"/>
      <c r="AI330" s="1244"/>
      <c r="AJ330" s="1244"/>
      <c r="AK330" s="1244"/>
      <c r="AL330" s="1244"/>
      <c r="AM330" s="1244"/>
      <c r="AN330" s="1244"/>
      <c r="AO330" s="1244"/>
      <c r="AP330" s="1244"/>
      <c r="AQ330" s="1244"/>
      <c r="AR330" s="1244"/>
      <c r="AS330" s="1244"/>
      <c r="AT330" s="1244"/>
      <c r="AU330" s="1244"/>
      <c r="AV330" s="1244"/>
      <c r="AW330" s="1244"/>
      <c r="AX330" s="1244"/>
      <c r="AY330" s="1244"/>
      <c r="AZ330" s="1244"/>
      <c r="BA330" s="1244"/>
      <c r="BB330" s="1244"/>
      <c r="BC330" s="1244"/>
      <c r="BD330" s="1244"/>
      <c r="BE330" s="1244"/>
      <c r="BF330" s="1244"/>
      <c r="BG330" s="1244"/>
      <c r="BH330" s="1244"/>
      <c r="BI330" s="1244"/>
      <c r="BJ330" s="1244"/>
      <c r="BK330" s="1244"/>
      <c r="BL330" s="1244"/>
      <c r="BM330" s="1244"/>
      <c r="BN330" s="1244"/>
      <c r="BO330" s="1231"/>
      <c r="BP330" s="1260">
        <v>0</v>
      </c>
      <c r="BQ330" s="1260">
        <v>0</v>
      </c>
      <c r="BR330" s="1260" t="s">
        <v>50</v>
      </c>
      <c r="BS330" s="1260">
        <v>3</v>
      </c>
      <c r="BT330" s="1260" t="s">
        <v>67</v>
      </c>
      <c r="BU330" s="1260" t="s">
        <v>137</v>
      </c>
      <c r="BV330" s="1260">
        <v>0</v>
      </c>
      <c r="BW330" s="1260" t="s">
        <v>193</v>
      </c>
      <c r="BX330" s="1231"/>
      <c r="BY330" s="1302"/>
      <c r="BZ330" s="1366"/>
      <c r="CA330" s="1366"/>
      <c r="CB330" s="1366"/>
      <c r="CC330" s="1366"/>
      <c r="CD330" s="1303"/>
      <c r="CE330" s="1303"/>
      <c r="CF330" s="1303"/>
      <c r="CG330" s="1303"/>
      <c r="CH330" s="1303"/>
      <c r="CI330" s="1303"/>
      <c r="CJ330" s="1303"/>
      <c r="CK330" s="1303"/>
      <c r="CL330" s="1303"/>
      <c r="CM330" s="1303"/>
      <c r="CN330" s="1303"/>
      <c r="CO330" s="1303"/>
      <c r="CP330" s="1303"/>
      <c r="CQ330" s="1303"/>
      <c r="CR330" s="1303"/>
      <c r="CS330" s="1370"/>
      <c r="CT330" s="1370"/>
      <c r="CU330" s="1365"/>
      <c r="CV330" s="1365"/>
      <c r="CW330" s="1365"/>
      <c r="CX330" s="1303"/>
      <c r="CY330" s="1303"/>
      <c r="CZ330" s="1303"/>
      <c r="DA330" s="1303"/>
      <c r="DB330" s="1303"/>
      <c r="DC330" s="1303"/>
      <c r="DD330" s="1303"/>
      <c r="DE330" s="1303"/>
      <c r="DF330" s="1303"/>
      <c r="DG330" s="1303"/>
      <c r="DH330" s="1303"/>
      <c r="DI330" s="1303"/>
      <c r="DJ330" s="1303"/>
      <c r="DK330" s="1304"/>
      <c r="DL330" s="1372"/>
      <c r="DM330" s="1372"/>
      <c r="DN330" s="1372"/>
      <c r="DO330" s="1373"/>
      <c r="DP330" s="1373"/>
      <c r="DQ330" s="1305"/>
    </row>
    <row r="331" spans="29:121" ht="22.5" customHeight="1" x14ac:dyDescent="0.3">
      <c r="AC331" s="1244"/>
      <c r="AD331" s="1244"/>
      <c r="AE331" s="1244"/>
      <c r="AF331" s="1244"/>
      <c r="AG331" s="1244"/>
      <c r="AH331" s="1244"/>
      <c r="AI331" s="1244"/>
      <c r="AJ331" s="1244"/>
      <c r="AK331" s="1244"/>
      <c r="AL331" s="1244"/>
      <c r="AM331" s="1244"/>
      <c r="AN331" s="1244"/>
      <c r="AO331" s="1244"/>
      <c r="AP331" s="1244"/>
      <c r="AQ331" s="1244"/>
      <c r="AR331" s="1244"/>
      <c r="AS331" s="1244"/>
      <c r="AT331" s="1244"/>
      <c r="AU331" s="1244"/>
      <c r="AV331" s="1244"/>
      <c r="AW331" s="1244"/>
      <c r="AX331" s="1244"/>
      <c r="AY331" s="1244"/>
      <c r="AZ331" s="1244"/>
      <c r="BA331" s="1244"/>
      <c r="BB331" s="1244"/>
      <c r="BC331" s="1244"/>
      <c r="BD331" s="1244"/>
      <c r="BE331" s="1244"/>
      <c r="BF331" s="1244"/>
      <c r="BG331" s="1244"/>
      <c r="BH331" s="1244"/>
      <c r="BI331" s="1244"/>
      <c r="BJ331" s="1244"/>
      <c r="BK331" s="1244"/>
      <c r="BL331" s="1244"/>
      <c r="BM331" s="1244"/>
      <c r="BN331" s="1244"/>
      <c r="BO331" s="1231"/>
      <c r="BP331" s="1260"/>
      <c r="BQ331" s="1260"/>
      <c r="BR331" s="1260"/>
      <c r="BS331" s="1260"/>
      <c r="BT331" s="1260"/>
      <c r="BU331" s="1260"/>
      <c r="BV331" s="1260"/>
      <c r="BW331" s="1260"/>
      <c r="BX331" s="1231"/>
      <c r="BY331" s="1302"/>
      <c r="BZ331" s="1306"/>
      <c r="CA331" s="1306"/>
      <c r="CB331" s="1306"/>
      <c r="CC331" s="1306"/>
      <c r="CD331" s="1368" t="s">
        <v>52</v>
      </c>
      <c r="CE331" s="1368"/>
      <c r="CF331" s="1307">
        <v>5</v>
      </c>
      <c r="CG331" s="1308" t="s">
        <v>53</v>
      </c>
      <c r="CH331" s="1367" t="s">
        <v>137</v>
      </c>
      <c r="CI331" s="1367"/>
      <c r="CJ331" s="1367"/>
      <c r="CK331" s="1367"/>
      <c r="CL331" s="1367"/>
      <c r="CM331" s="1367"/>
      <c r="CN331" s="1367"/>
      <c r="CO331" s="1367"/>
      <c r="CP331" s="1367"/>
      <c r="CQ331" s="1367"/>
      <c r="CR331" s="1367"/>
      <c r="CS331" s="1367"/>
      <c r="CT331" s="1367"/>
      <c r="CU331" s="1306"/>
      <c r="CV331" s="1306"/>
      <c r="CW331" s="1306"/>
      <c r="CX331" s="1306"/>
      <c r="CY331" s="1306"/>
      <c r="CZ331" s="1368" t="s">
        <v>52</v>
      </c>
      <c r="DA331" s="1368"/>
      <c r="DB331" s="1307">
        <v>13</v>
      </c>
      <c r="DC331" s="1308" t="s">
        <v>53</v>
      </c>
      <c r="DD331" s="1367" t="s">
        <v>193</v>
      </c>
      <c r="DE331" s="1367"/>
      <c r="DF331" s="1367"/>
      <c r="DG331" s="1367"/>
      <c r="DH331" s="1367"/>
      <c r="DI331" s="1367"/>
      <c r="DJ331" s="1367"/>
      <c r="DK331" s="1367"/>
      <c r="DL331" s="1367"/>
      <c r="DM331" s="1367"/>
      <c r="DN331" s="1367"/>
      <c r="DO331" s="1367"/>
      <c r="DP331" s="1367"/>
      <c r="DQ331" s="1305"/>
    </row>
    <row r="332" spans="29:121" ht="22.5" customHeight="1" x14ac:dyDescent="0.3">
      <c r="AC332" s="1244"/>
      <c r="AD332" s="1244"/>
      <c r="AE332" s="1244"/>
      <c r="AF332" s="1244"/>
      <c r="AG332" s="1244"/>
      <c r="AH332" s="1244"/>
      <c r="AI332" s="1244"/>
      <c r="AJ332" s="1244"/>
      <c r="AK332" s="1244"/>
      <c r="AL332" s="1244"/>
      <c r="AM332" s="1244"/>
      <c r="AN332" s="1244"/>
      <c r="AO332" s="1244"/>
      <c r="AP332" s="1244"/>
      <c r="AQ332" s="1244"/>
      <c r="AR332" s="1244"/>
      <c r="AS332" s="1244"/>
      <c r="AT332" s="1244"/>
      <c r="AU332" s="1244"/>
      <c r="AV332" s="1244"/>
      <c r="AW332" s="1244"/>
      <c r="AX332" s="1244"/>
      <c r="AY332" s="1244"/>
      <c r="AZ332" s="1244"/>
      <c r="BA332" s="1244"/>
      <c r="BB332" s="1244"/>
      <c r="BC332" s="1244"/>
      <c r="BD332" s="1244"/>
      <c r="BE332" s="1244"/>
      <c r="BF332" s="1244"/>
      <c r="BG332" s="1244"/>
      <c r="BH332" s="1244"/>
      <c r="BI332" s="1244"/>
      <c r="BJ332" s="1244"/>
      <c r="BK332" s="1244"/>
      <c r="BL332" s="1244"/>
      <c r="BM332" s="1244"/>
      <c r="BN332" s="1244"/>
      <c r="BO332" s="1231"/>
      <c r="BP332" s="1260"/>
      <c r="BQ332" s="1260"/>
      <c r="BR332" s="1260"/>
      <c r="BS332" s="1260"/>
      <c r="BT332" s="1260"/>
      <c r="BU332" s="1260"/>
      <c r="BV332" s="1260"/>
      <c r="BW332" s="1260"/>
      <c r="BX332" s="1231"/>
      <c r="BY332" s="1302"/>
      <c r="BZ332" s="1306"/>
      <c r="CA332" s="1306"/>
      <c r="CB332" s="1306"/>
      <c r="CC332" s="1306"/>
      <c r="CD332" s="1306"/>
      <c r="CE332" s="1306"/>
      <c r="CF332" s="1306"/>
      <c r="CG332" s="1306"/>
      <c r="CH332" s="1306"/>
      <c r="CI332" s="1306"/>
      <c r="CJ332" s="1306"/>
      <c r="CK332" s="1306"/>
      <c r="CL332" s="1306"/>
      <c r="CM332" s="1306"/>
      <c r="CN332" s="1306"/>
      <c r="CO332" s="1306"/>
      <c r="CP332" s="1306"/>
      <c r="CQ332" s="1306"/>
      <c r="CR332" s="1306"/>
      <c r="CS332" s="1306"/>
      <c r="CT332" s="1306"/>
      <c r="CU332" s="1306"/>
      <c r="CV332" s="1306"/>
      <c r="CW332" s="1306"/>
      <c r="CX332" s="1306"/>
      <c r="CY332" s="1306"/>
      <c r="CZ332" s="1306"/>
      <c r="DA332" s="1306"/>
      <c r="DB332" s="1306"/>
      <c r="DC332" s="1306"/>
      <c r="DD332" s="1306"/>
      <c r="DE332" s="1306"/>
      <c r="DF332" s="1306"/>
      <c r="DG332" s="1306"/>
      <c r="DH332" s="1306"/>
      <c r="DI332" s="1306"/>
      <c r="DJ332" s="1306"/>
      <c r="DK332" s="1309"/>
      <c r="DL332" s="1309"/>
      <c r="DM332" s="1309"/>
      <c r="DN332" s="1309"/>
      <c r="DO332" s="1309"/>
      <c r="DP332" s="1309"/>
      <c r="DQ332" s="1305"/>
    </row>
    <row r="333" spans="29:121" ht="22.5" customHeight="1" x14ac:dyDescent="0.3">
      <c r="AC333" s="1244"/>
      <c r="AD333" s="1244"/>
      <c r="AE333" s="1244"/>
      <c r="AF333" s="1244"/>
      <c r="AG333" s="1244"/>
      <c r="AH333" s="1244"/>
      <c r="AI333" s="1244"/>
      <c r="AJ333" s="1244"/>
      <c r="AK333" s="1244"/>
      <c r="AL333" s="1244"/>
      <c r="AM333" s="1244"/>
      <c r="AN333" s="1244"/>
      <c r="AO333" s="1244"/>
      <c r="AP333" s="1244"/>
      <c r="AQ333" s="1244"/>
      <c r="AR333" s="1244"/>
      <c r="AS333" s="1244"/>
      <c r="AT333" s="1244"/>
      <c r="AU333" s="1244"/>
      <c r="AV333" s="1244"/>
      <c r="AW333" s="1244"/>
      <c r="AX333" s="1244"/>
      <c r="AY333" s="1244"/>
      <c r="AZ333" s="1244"/>
      <c r="BA333" s="1244"/>
      <c r="BB333" s="1244"/>
      <c r="BC333" s="1244"/>
      <c r="BD333" s="1244"/>
      <c r="BE333" s="1244"/>
      <c r="BF333" s="1244"/>
      <c r="BG333" s="1244"/>
      <c r="BH333" s="1244"/>
      <c r="BI333" s="1244"/>
      <c r="BJ333" s="1244"/>
      <c r="BK333" s="1244"/>
      <c r="BL333" s="1244"/>
      <c r="BM333" s="1244"/>
      <c r="BN333" s="1244"/>
      <c r="BO333" s="1231"/>
      <c r="BP333" s="1260"/>
      <c r="BQ333" s="1260"/>
      <c r="BR333" s="1260"/>
      <c r="BS333" s="1260"/>
      <c r="BT333" s="1260"/>
      <c r="BU333" s="1260"/>
      <c r="BV333" s="1260"/>
      <c r="BW333" s="1260"/>
      <c r="BX333" s="1231"/>
      <c r="BY333" s="1302"/>
      <c r="BZ333" s="1322" t="s">
        <v>56</v>
      </c>
      <c r="CA333" s="1323">
        <v>5</v>
      </c>
      <c r="CB333" s="1310" t="s">
        <v>47</v>
      </c>
      <c r="CC333" s="1311">
        <v>1</v>
      </c>
      <c r="CD333" s="1311">
        <v>2</v>
      </c>
      <c r="CE333" s="1311">
        <v>3</v>
      </c>
      <c r="CF333" s="1311">
        <v>4</v>
      </c>
      <c r="CG333" s="1311">
        <v>5</v>
      </c>
      <c r="CH333" s="1311">
        <v>6</v>
      </c>
      <c r="CI333" s="1311">
        <v>7</v>
      </c>
      <c r="CJ333" s="1311">
        <v>8</v>
      </c>
      <c r="CK333" s="1311">
        <v>9</v>
      </c>
      <c r="CL333" s="1311">
        <v>10</v>
      </c>
      <c r="CM333" s="1311">
        <v>11</v>
      </c>
      <c r="CN333" s="1311">
        <v>12</v>
      </c>
      <c r="CO333" s="1311">
        <v>13</v>
      </c>
      <c r="CP333" s="1311">
        <v>14</v>
      </c>
      <c r="CQ333" s="1311">
        <v>15</v>
      </c>
      <c r="CR333" s="1311">
        <v>16</v>
      </c>
      <c r="CS333" s="1311">
        <v>17</v>
      </c>
      <c r="CT333" s="1311">
        <v>18</v>
      </c>
      <c r="CU333" s="1311">
        <v>19</v>
      </c>
      <c r="CV333" s="1311">
        <v>20</v>
      </c>
      <c r="CW333" s="1311">
        <v>21</v>
      </c>
      <c r="CX333" s="1311">
        <v>22</v>
      </c>
      <c r="CY333" s="1311">
        <v>23</v>
      </c>
      <c r="CZ333" s="1311">
        <v>24</v>
      </c>
      <c r="DA333" s="1311">
        <v>25</v>
      </c>
      <c r="DB333" s="1311">
        <v>26</v>
      </c>
      <c r="DC333" s="1311">
        <v>27</v>
      </c>
      <c r="DD333" s="1311">
        <v>28</v>
      </c>
      <c r="DE333" s="1311">
        <v>29</v>
      </c>
      <c r="DF333" s="1311">
        <v>30</v>
      </c>
      <c r="DG333" s="1311">
        <v>31</v>
      </c>
      <c r="DH333" s="1311">
        <v>32</v>
      </c>
      <c r="DI333" s="1311">
        <v>33</v>
      </c>
      <c r="DJ333" s="1311">
        <v>34</v>
      </c>
      <c r="DK333" s="1312">
        <v>35</v>
      </c>
      <c r="DL333" s="1312">
        <v>36</v>
      </c>
      <c r="DM333" s="1312">
        <v>37</v>
      </c>
      <c r="DN333" s="1312">
        <v>38</v>
      </c>
      <c r="DO333" s="1312">
        <v>39</v>
      </c>
      <c r="DP333" s="1312">
        <v>40</v>
      </c>
      <c r="DQ333" s="1305"/>
    </row>
    <row r="334" spans="29:121" ht="22.5" customHeight="1" x14ac:dyDescent="0.3">
      <c r="AC334" s="1244"/>
      <c r="AD334" s="1244"/>
      <c r="AE334" s="1244"/>
      <c r="AF334" s="1244"/>
      <c r="AG334" s="1244"/>
      <c r="AH334" s="1244"/>
      <c r="AI334" s="1244"/>
      <c r="AJ334" s="1244"/>
      <c r="AK334" s="1244"/>
      <c r="AL334" s="1244"/>
      <c r="AM334" s="1244"/>
      <c r="AN334" s="1244"/>
      <c r="AO334" s="1244"/>
      <c r="AP334" s="1244"/>
      <c r="AQ334" s="1244"/>
      <c r="AR334" s="1244"/>
      <c r="AS334" s="1244"/>
      <c r="AT334" s="1244"/>
      <c r="AU334" s="1244"/>
      <c r="AV334" s="1244"/>
      <c r="AW334" s="1244"/>
      <c r="AX334" s="1244"/>
      <c r="AY334" s="1244"/>
      <c r="AZ334" s="1244"/>
      <c r="BA334" s="1244"/>
      <c r="BB334" s="1244"/>
      <c r="BC334" s="1244"/>
      <c r="BD334" s="1244"/>
      <c r="BE334" s="1244"/>
      <c r="BF334" s="1244"/>
      <c r="BG334" s="1244"/>
      <c r="BH334" s="1244"/>
      <c r="BI334" s="1244"/>
      <c r="BJ334" s="1244"/>
      <c r="BK334" s="1244"/>
      <c r="BL334" s="1244"/>
      <c r="BM334" s="1244"/>
      <c r="BN334" s="1244"/>
      <c r="BO334" s="1231"/>
      <c r="BP334" s="1260"/>
      <c r="BQ334" s="1260"/>
      <c r="BR334" s="1260"/>
      <c r="BS334" s="1260"/>
      <c r="BT334" s="1260"/>
      <c r="BU334" s="1260"/>
      <c r="BV334" s="1260"/>
      <c r="BW334" s="1260"/>
      <c r="BX334" s="1231"/>
      <c r="BY334" s="1302"/>
      <c r="BZ334" s="1313"/>
      <c r="CA334" s="1314"/>
      <c r="CB334" s="1315"/>
      <c r="CC334" s="1316"/>
      <c r="CD334" s="1316"/>
      <c r="CE334" s="1316"/>
      <c r="CF334" s="1316"/>
      <c r="CG334" s="1316"/>
      <c r="CH334" s="1316"/>
      <c r="CI334" s="1316"/>
      <c r="CJ334" s="1316"/>
      <c r="CK334" s="1316"/>
      <c r="CL334" s="1316"/>
      <c r="CM334" s="1316"/>
      <c r="CN334" s="1316"/>
      <c r="CO334" s="1316"/>
      <c r="CP334" s="1316"/>
      <c r="CQ334" s="1316"/>
      <c r="CR334" s="1316"/>
      <c r="CS334" s="1316"/>
      <c r="CT334" s="1316"/>
      <c r="CU334" s="1316"/>
      <c r="CV334" s="1316"/>
      <c r="CW334" s="1316"/>
      <c r="CX334" s="1316"/>
      <c r="CY334" s="1316"/>
      <c r="CZ334" s="1316"/>
      <c r="DA334" s="1316"/>
      <c r="DB334" s="1316"/>
      <c r="DC334" s="1316"/>
      <c r="DD334" s="1316"/>
      <c r="DE334" s="1316"/>
      <c r="DF334" s="1316"/>
      <c r="DG334" s="1316"/>
      <c r="DH334" s="1316"/>
      <c r="DI334" s="1316"/>
      <c r="DJ334" s="1316"/>
      <c r="DK334" s="1317"/>
      <c r="DL334" s="1317"/>
      <c r="DM334" s="1317"/>
      <c r="DN334" s="1317"/>
      <c r="DO334" s="1317"/>
      <c r="DP334" s="1317"/>
      <c r="DQ334" s="1305"/>
    </row>
    <row r="335" spans="29:121" ht="22.5" customHeight="1" x14ac:dyDescent="0.3">
      <c r="AC335" s="1244"/>
      <c r="AD335" s="1244"/>
      <c r="AE335" s="1244"/>
      <c r="AF335" s="1244"/>
      <c r="AG335" s="1244"/>
      <c r="AH335" s="1244"/>
      <c r="AI335" s="1244"/>
      <c r="AJ335" s="1244"/>
      <c r="AK335" s="1244"/>
      <c r="AL335" s="1244"/>
      <c r="AM335" s="1244"/>
      <c r="AN335" s="1244"/>
      <c r="AO335" s="1244"/>
      <c r="AP335" s="1244"/>
      <c r="AQ335" s="1244"/>
      <c r="AR335" s="1244"/>
      <c r="AS335" s="1244"/>
      <c r="AT335" s="1244"/>
      <c r="AU335" s="1244"/>
      <c r="AV335" s="1244"/>
      <c r="AW335" s="1244"/>
      <c r="AX335" s="1244"/>
      <c r="AY335" s="1244"/>
      <c r="AZ335" s="1244"/>
      <c r="BA335" s="1244"/>
      <c r="BB335" s="1244"/>
      <c r="BC335" s="1244"/>
      <c r="BD335" s="1244"/>
      <c r="BE335" s="1244"/>
      <c r="BF335" s="1244"/>
      <c r="BG335" s="1244"/>
      <c r="BH335" s="1244"/>
      <c r="BI335" s="1244"/>
      <c r="BJ335" s="1244"/>
      <c r="BK335" s="1244"/>
      <c r="BL335" s="1244"/>
      <c r="BM335" s="1244"/>
      <c r="BN335" s="1244"/>
      <c r="BO335" s="1231"/>
      <c r="BP335" s="1260"/>
      <c r="BQ335" s="1260"/>
      <c r="BR335" s="1260"/>
      <c r="BS335" s="1260"/>
      <c r="BT335" s="1260"/>
      <c r="BU335" s="1260"/>
      <c r="BV335" s="1260"/>
      <c r="BW335" s="1260"/>
      <c r="BX335" s="1231"/>
      <c r="BY335" s="1302"/>
      <c r="BZ335" s="1324" t="s">
        <v>56</v>
      </c>
      <c r="CA335" s="1325">
        <v>13</v>
      </c>
      <c r="CB335" s="1318" t="s">
        <v>47</v>
      </c>
      <c r="CC335" s="1311">
        <v>1</v>
      </c>
      <c r="CD335" s="1311">
        <v>2</v>
      </c>
      <c r="CE335" s="1311">
        <v>3</v>
      </c>
      <c r="CF335" s="1311">
        <v>4</v>
      </c>
      <c r="CG335" s="1311">
        <v>5</v>
      </c>
      <c r="CH335" s="1311">
        <v>6</v>
      </c>
      <c r="CI335" s="1311">
        <v>7</v>
      </c>
      <c r="CJ335" s="1311">
        <v>8</v>
      </c>
      <c r="CK335" s="1311">
        <v>9</v>
      </c>
      <c r="CL335" s="1311">
        <v>10</v>
      </c>
      <c r="CM335" s="1311">
        <v>11</v>
      </c>
      <c r="CN335" s="1311">
        <v>12</v>
      </c>
      <c r="CO335" s="1311">
        <v>13</v>
      </c>
      <c r="CP335" s="1311">
        <v>14</v>
      </c>
      <c r="CQ335" s="1311">
        <v>15</v>
      </c>
      <c r="CR335" s="1311">
        <v>16</v>
      </c>
      <c r="CS335" s="1311">
        <v>17</v>
      </c>
      <c r="CT335" s="1311">
        <v>18</v>
      </c>
      <c r="CU335" s="1311">
        <v>19</v>
      </c>
      <c r="CV335" s="1311">
        <v>20</v>
      </c>
      <c r="CW335" s="1311">
        <v>21</v>
      </c>
      <c r="CX335" s="1311">
        <v>22</v>
      </c>
      <c r="CY335" s="1311">
        <v>23</v>
      </c>
      <c r="CZ335" s="1311">
        <v>24</v>
      </c>
      <c r="DA335" s="1311">
        <v>25</v>
      </c>
      <c r="DB335" s="1311">
        <v>26</v>
      </c>
      <c r="DC335" s="1311">
        <v>27</v>
      </c>
      <c r="DD335" s="1311">
        <v>28</v>
      </c>
      <c r="DE335" s="1311">
        <v>29</v>
      </c>
      <c r="DF335" s="1311">
        <v>30</v>
      </c>
      <c r="DG335" s="1311">
        <v>31</v>
      </c>
      <c r="DH335" s="1311">
        <v>32</v>
      </c>
      <c r="DI335" s="1311">
        <v>33</v>
      </c>
      <c r="DJ335" s="1311">
        <v>34</v>
      </c>
      <c r="DK335" s="1312">
        <v>35</v>
      </c>
      <c r="DL335" s="1312">
        <v>36</v>
      </c>
      <c r="DM335" s="1312">
        <v>37</v>
      </c>
      <c r="DN335" s="1312">
        <v>38</v>
      </c>
      <c r="DO335" s="1312">
        <v>39</v>
      </c>
      <c r="DP335" s="1312">
        <v>40</v>
      </c>
      <c r="DQ335" s="1305"/>
    </row>
    <row r="336" spans="29:121" ht="22.5" customHeight="1" thickBot="1" x14ac:dyDescent="0.35">
      <c r="AC336" s="1244"/>
      <c r="AD336" s="1244"/>
      <c r="AE336" s="1244"/>
      <c r="AF336" s="1244"/>
      <c r="AG336" s="1244"/>
      <c r="AH336" s="1244"/>
      <c r="AI336" s="1244"/>
      <c r="AJ336" s="1244"/>
      <c r="AK336" s="1244"/>
      <c r="AL336" s="1244"/>
      <c r="AM336" s="1244"/>
      <c r="AN336" s="1244"/>
      <c r="AO336" s="1244"/>
      <c r="AP336" s="1244"/>
      <c r="AQ336" s="1244"/>
      <c r="AR336" s="1244"/>
      <c r="AS336" s="1244"/>
      <c r="AT336" s="1244"/>
      <c r="AU336" s="1244"/>
      <c r="AV336" s="1244"/>
      <c r="AW336" s="1244"/>
      <c r="AX336" s="1244"/>
      <c r="AY336" s="1244"/>
      <c r="AZ336" s="1244"/>
      <c r="BA336" s="1244"/>
      <c r="BB336" s="1244"/>
      <c r="BC336" s="1244"/>
      <c r="BD336" s="1244"/>
      <c r="BE336" s="1244"/>
      <c r="BF336" s="1244"/>
      <c r="BG336" s="1244"/>
      <c r="BH336" s="1244"/>
      <c r="BI336" s="1244"/>
      <c r="BJ336" s="1244"/>
      <c r="BK336" s="1244"/>
      <c r="BL336" s="1244"/>
      <c r="BM336" s="1244"/>
      <c r="BN336" s="1244"/>
      <c r="BO336" s="1231"/>
      <c r="BP336" s="1260"/>
      <c r="BQ336" s="1260"/>
      <c r="BR336" s="1260"/>
      <c r="BS336" s="1260"/>
      <c r="BT336" s="1260"/>
      <c r="BU336" s="1260"/>
      <c r="BV336" s="1260"/>
      <c r="BW336" s="1260"/>
      <c r="BX336" s="1231"/>
      <c r="BY336" s="1319"/>
      <c r="BZ336" s="1320"/>
      <c r="CA336" s="1320"/>
      <c r="CB336" s="1320"/>
      <c r="CC336" s="1320"/>
      <c r="CD336" s="1320"/>
      <c r="CE336" s="1320"/>
      <c r="CF336" s="1320"/>
      <c r="CG336" s="1320"/>
      <c r="CH336" s="1320"/>
      <c r="CI336" s="1320"/>
      <c r="CJ336" s="1320"/>
      <c r="CK336" s="1320"/>
      <c r="CL336" s="1320"/>
      <c r="CM336" s="1320"/>
      <c r="CN336" s="1320"/>
      <c r="CO336" s="1320"/>
      <c r="CP336" s="1320"/>
      <c r="CQ336" s="1320"/>
      <c r="CR336" s="1320"/>
      <c r="CS336" s="1320"/>
      <c r="CT336" s="1320"/>
      <c r="CU336" s="1320"/>
      <c r="CV336" s="1320"/>
      <c r="CW336" s="1320"/>
      <c r="CX336" s="1320"/>
      <c r="CY336" s="1320"/>
      <c r="CZ336" s="1320"/>
      <c r="DA336" s="1320"/>
      <c r="DB336" s="1320"/>
      <c r="DC336" s="1320"/>
      <c r="DD336" s="1320"/>
      <c r="DE336" s="1320"/>
      <c r="DF336" s="1320"/>
      <c r="DG336" s="1320"/>
      <c r="DH336" s="1320"/>
      <c r="DI336" s="1320"/>
      <c r="DJ336" s="1320"/>
      <c r="DK336" s="1320"/>
      <c r="DL336" s="1320"/>
      <c r="DM336" s="1320"/>
      <c r="DN336" s="1320"/>
      <c r="DO336" s="1320"/>
      <c r="DP336" s="1320"/>
      <c r="DQ336" s="1321"/>
    </row>
    <row r="337" spans="29:121" ht="22.5" customHeight="1" thickTop="1" x14ac:dyDescent="0.3">
      <c r="AC337" s="1244"/>
      <c r="AD337" s="1244"/>
      <c r="AE337" s="1244"/>
      <c r="AF337" s="1244"/>
      <c r="AG337" s="1244"/>
      <c r="AH337" s="1244"/>
      <c r="AI337" s="1244"/>
      <c r="AJ337" s="1244"/>
      <c r="AK337" s="1244"/>
      <c r="AL337" s="1244"/>
      <c r="AM337" s="1244"/>
      <c r="AN337" s="1244"/>
      <c r="AO337" s="1244"/>
      <c r="AP337" s="1244"/>
      <c r="AQ337" s="1244"/>
      <c r="AR337" s="1244"/>
      <c r="AS337" s="1244"/>
      <c r="AT337" s="1244"/>
      <c r="AU337" s="1244"/>
      <c r="AV337" s="1244"/>
      <c r="AW337" s="1244"/>
      <c r="AX337" s="1244"/>
      <c r="AY337" s="1244"/>
      <c r="AZ337" s="1244"/>
      <c r="BA337" s="1244"/>
      <c r="BB337" s="1244"/>
      <c r="BC337" s="1244"/>
      <c r="BD337" s="1244"/>
      <c r="BE337" s="1244"/>
      <c r="BF337" s="1244"/>
      <c r="BG337" s="1244"/>
      <c r="BH337" s="1244"/>
      <c r="BI337" s="1244"/>
      <c r="BJ337" s="1244"/>
      <c r="BK337" s="1244"/>
      <c r="BL337" s="1244"/>
      <c r="BM337" s="1244"/>
      <c r="BN337" s="1244"/>
      <c r="BO337" s="1231"/>
      <c r="BP337" s="1260"/>
      <c r="BQ337" s="1260"/>
      <c r="BR337" s="1260"/>
      <c r="BS337" s="1260"/>
      <c r="BT337" s="1260"/>
      <c r="BU337" s="1260"/>
      <c r="BV337" s="1260"/>
      <c r="BW337" s="1260"/>
      <c r="BX337" s="1231"/>
      <c r="BY337" s="784">
        <v>0.46180555555555519</v>
      </c>
      <c r="BZ337" s="785"/>
      <c r="CA337" s="785"/>
      <c r="CB337" s="1299"/>
      <c r="CC337" s="1299"/>
      <c r="CD337" s="1299"/>
      <c r="CE337" s="1369" t="s">
        <v>46</v>
      </c>
      <c r="CF337" s="1369"/>
      <c r="CG337" s="1369"/>
      <c r="CH337" s="1369"/>
      <c r="CI337" s="1369"/>
      <c r="CJ337" s="1300" t="s">
        <v>39</v>
      </c>
      <c r="CK337" s="1299"/>
      <c r="CL337" s="1299"/>
      <c r="CM337" s="1299"/>
      <c r="CN337" s="1299"/>
      <c r="CO337" s="1299"/>
      <c r="CP337" s="1299"/>
      <c r="CQ337" s="1299"/>
      <c r="CR337" s="1299"/>
      <c r="CS337" s="1299"/>
      <c r="CT337" s="1299"/>
      <c r="CU337" s="1299"/>
      <c r="CV337" s="1299"/>
      <c r="CW337" s="1299"/>
      <c r="CX337" s="1299"/>
      <c r="CY337" s="1299"/>
      <c r="CZ337" s="1299"/>
      <c r="DA337" s="1299"/>
      <c r="DB337" s="1299"/>
      <c r="DC337" s="1299"/>
      <c r="DD337" s="1299"/>
      <c r="DE337" s="1299"/>
      <c r="DF337" s="1299"/>
      <c r="DG337" s="1299"/>
      <c r="DH337" s="1299"/>
      <c r="DI337" s="1299"/>
      <c r="DJ337" s="1299"/>
      <c r="DK337" s="1299"/>
      <c r="DL337" s="1299"/>
      <c r="DM337" s="1299"/>
      <c r="DN337" s="1299"/>
      <c r="DO337" s="1299"/>
      <c r="DP337" s="1299"/>
      <c r="DQ337" s="1301"/>
    </row>
    <row r="338" spans="29:121" ht="22.5" customHeight="1" x14ac:dyDescent="0.3">
      <c r="AC338" s="1244"/>
      <c r="AD338" s="1244"/>
      <c r="AE338" s="1244"/>
      <c r="AF338" s="1244"/>
      <c r="AG338" s="1244"/>
      <c r="AH338" s="1244"/>
      <c r="AI338" s="1244"/>
      <c r="AJ338" s="1244"/>
      <c r="AK338" s="1244"/>
      <c r="AL338" s="1244"/>
      <c r="AM338" s="1244"/>
      <c r="AN338" s="1244"/>
      <c r="AO338" s="1244"/>
      <c r="AP338" s="1244"/>
      <c r="AQ338" s="1244"/>
      <c r="AR338" s="1244"/>
      <c r="AS338" s="1244"/>
      <c r="AT338" s="1244"/>
      <c r="AU338" s="1244"/>
      <c r="AV338" s="1244"/>
      <c r="AW338" s="1244"/>
      <c r="AX338" s="1244"/>
      <c r="AY338" s="1244"/>
      <c r="AZ338" s="1244"/>
      <c r="BA338" s="1244"/>
      <c r="BB338" s="1244"/>
      <c r="BC338" s="1244"/>
      <c r="BD338" s="1244"/>
      <c r="BE338" s="1244"/>
      <c r="BF338" s="1244"/>
      <c r="BG338" s="1244"/>
      <c r="BH338" s="1244"/>
      <c r="BI338" s="1244"/>
      <c r="BJ338" s="1244"/>
      <c r="BK338" s="1244"/>
      <c r="BL338" s="1244"/>
      <c r="BM338" s="1244"/>
      <c r="BN338" s="1244"/>
      <c r="BO338" s="1231"/>
      <c r="BP338" s="1260" t="s">
        <v>174</v>
      </c>
      <c r="BQ338" s="1260">
        <v>0.46180555555555519</v>
      </c>
      <c r="BR338" s="1260">
        <v>59</v>
      </c>
      <c r="BS338" s="1260" t="s">
        <v>45</v>
      </c>
      <c r="BT338" s="1260" t="s">
        <v>46</v>
      </c>
      <c r="BU338" s="1260">
        <v>16</v>
      </c>
      <c r="BV338" s="1260" t="s">
        <v>47</v>
      </c>
      <c r="BW338" s="1260">
        <v>25</v>
      </c>
      <c r="BX338" s="1231"/>
      <c r="BY338" s="1302"/>
      <c r="BZ338" s="1366" t="s">
        <v>174</v>
      </c>
      <c r="CA338" s="1366"/>
      <c r="CB338" s="1366"/>
      <c r="CC338" s="1366"/>
      <c r="CD338" s="1303"/>
      <c r="CE338" s="1303"/>
      <c r="CF338" s="1303"/>
      <c r="CG338" s="1303"/>
      <c r="CH338" s="1303"/>
      <c r="CI338" s="1303"/>
      <c r="CJ338" s="1303"/>
      <c r="CK338" s="1303"/>
      <c r="CL338" s="1303"/>
      <c r="CM338" s="1303"/>
      <c r="CN338" s="1303"/>
      <c r="CO338" s="1303"/>
      <c r="CP338" s="1303"/>
      <c r="CQ338" s="1303"/>
      <c r="CR338" s="1303"/>
      <c r="CS338" s="1370">
        <v>59</v>
      </c>
      <c r="CT338" s="1370"/>
      <c r="CU338" s="1365" t="s">
        <v>48</v>
      </c>
      <c r="CV338" s="1365"/>
      <c r="CW338" s="1365"/>
      <c r="CX338" s="1303"/>
      <c r="CY338" s="1303"/>
      <c r="CZ338" s="1303"/>
      <c r="DA338" s="1303"/>
      <c r="DB338" s="1303"/>
      <c r="DC338" s="1303"/>
      <c r="DD338" s="1303"/>
      <c r="DE338" s="1303"/>
      <c r="DF338" s="1303"/>
      <c r="DG338" s="1303"/>
      <c r="DH338" s="1303"/>
      <c r="DI338" s="1303"/>
      <c r="DJ338" s="1303"/>
      <c r="DK338" s="1304"/>
      <c r="DL338" s="1372" t="s">
        <v>49</v>
      </c>
      <c r="DM338" s="1372"/>
      <c r="DN338" s="1372"/>
      <c r="DO338" s="1373">
        <v>3</v>
      </c>
      <c r="DP338" s="1373"/>
      <c r="DQ338" s="1305"/>
    </row>
    <row r="339" spans="29:121" ht="22.5" customHeight="1" x14ac:dyDescent="0.3">
      <c r="AC339" s="1244"/>
      <c r="AD339" s="1244"/>
      <c r="AE339" s="1244"/>
      <c r="AF339" s="1244"/>
      <c r="AG339" s="1244"/>
      <c r="AH339" s="1244"/>
      <c r="AI339" s="1244"/>
      <c r="AJ339" s="1244"/>
      <c r="AK339" s="1244"/>
      <c r="AL339" s="1244"/>
      <c r="AM339" s="1244"/>
      <c r="AN339" s="1244"/>
      <c r="AO339" s="1244"/>
      <c r="AP339" s="1244"/>
      <c r="AQ339" s="1244"/>
      <c r="AR339" s="1244"/>
      <c r="AS339" s="1244"/>
      <c r="AT339" s="1244"/>
      <c r="AU339" s="1244"/>
      <c r="AV339" s="1244"/>
      <c r="AW339" s="1244"/>
      <c r="AX339" s="1244"/>
      <c r="AY339" s="1244"/>
      <c r="AZ339" s="1244"/>
      <c r="BA339" s="1244"/>
      <c r="BB339" s="1244"/>
      <c r="BC339" s="1244"/>
      <c r="BD339" s="1244"/>
      <c r="BE339" s="1244"/>
      <c r="BF339" s="1244"/>
      <c r="BG339" s="1244"/>
      <c r="BH339" s="1244"/>
      <c r="BI339" s="1244"/>
      <c r="BJ339" s="1244"/>
      <c r="BK339" s="1244"/>
      <c r="BL339" s="1244"/>
      <c r="BM339" s="1244"/>
      <c r="BN339" s="1244"/>
      <c r="BO339" s="1231"/>
      <c r="BP339" s="1260">
        <v>0</v>
      </c>
      <c r="BQ339" s="1260">
        <v>0</v>
      </c>
      <c r="BR339" s="1260" t="s">
        <v>50</v>
      </c>
      <c r="BS339" s="1260">
        <v>3</v>
      </c>
      <c r="BT339" s="1260" t="s">
        <v>39</v>
      </c>
      <c r="BU339" s="1260" t="s">
        <v>143</v>
      </c>
      <c r="BV339" s="1260">
        <v>0</v>
      </c>
      <c r="BW339" s="1260" t="s">
        <v>190</v>
      </c>
      <c r="BX339" s="1231"/>
      <c r="BY339" s="1302"/>
      <c r="BZ339" s="1366"/>
      <c r="CA339" s="1366"/>
      <c r="CB339" s="1366"/>
      <c r="CC339" s="1366"/>
      <c r="CD339" s="1303"/>
      <c r="CE339" s="1303"/>
      <c r="CF339" s="1303"/>
      <c r="CG339" s="1303"/>
      <c r="CH339" s="1303"/>
      <c r="CI339" s="1303"/>
      <c r="CJ339" s="1303"/>
      <c r="CK339" s="1303"/>
      <c r="CL339" s="1303"/>
      <c r="CM339" s="1303"/>
      <c r="CN339" s="1303"/>
      <c r="CO339" s="1303"/>
      <c r="CP339" s="1303"/>
      <c r="CQ339" s="1303"/>
      <c r="CR339" s="1303"/>
      <c r="CS339" s="1370"/>
      <c r="CT339" s="1370"/>
      <c r="CU339" s="1365"/>
      <c r="CV339" s="1365"/>
      <c r="CW339" s="1365"/>
      <c r="CX339" s="1303"/>
      <c r="CY339" s="1303"/>
      <c r="CZ339" s="1303"/>
      <c r="DA339" s="1303"/>
      <c r="DB339" s="1303"/>
      <c r="DC339" s="1303"/>
      <c r="DD339" s="1303"/>
      <c r="DE339" s="1303"/>
      <c r="DF339" s="1303"/>
      <c r="DG339" s="1303"/>
      <c r="DH339" s="1303"/>
      <c r="DI339" s="1303"/>
      <c r="DJ339" s="1303"/>
      <c r="DK339" s="1304"/>
      <c r="DL339" s="1372"/>
      <c r="DM339" s="1372"/>
      <c r="DN339" s="1372"/>
      <c r="DO339" s="1373"/>
      <c r="DP339" s="1373"/>
      <c r="DQ339" s="1305"/>
    </row>
    <row r="340" spans="29:121" ht="22.5" customHeight="1" x14ac:dyDescent="0.3">
      <c r="AC340" s="1244"/>
      <c r="AD340" s="1244"/>
      <c r="AE340" s="1244"/>
      <c r="AF340" s="1244"/>
      <c r="AG340" s="1244"/>
      <c r="AH340" s="1244"/>
      <c r="AI340" s="1244"/>
      <c r="AJ340" s="1244"/>
      <c r="AK340" s="1244"/>
      <c r="AL340" s="1244"/>
      <c r="AM340" s="1244"/>
      <c r="AN340" s="1244"/>
      <c r="AO340" s="1244"/>
      <c r="AP340" s="1244"/>
      <c r="AQ340" s="1244"/>
      <c r="AR340" s="1244"/>
      <c r="AS340" s="1244"/>
      <c r="AT340" s="1244"/>
      <c r="AU340" s="1244"/>
      <c r="AV340" s="1244"/>
      <c r="AW340" s="1244"/>
      <c r="AX340" s="1244"/>
      <c r="AY340" s="1244"/>
      <c r="AZ340" s="1244"/>
      <c r="BA340" s="1244"/>
      <c r="BB340" s="1244"/>
      <c r="BC340" s="1244"/>
      <c r="BD340" s="1244"/>
      <c r="BE340" s="1244"/>
      <c r="BF340" s="1244"/>
      <c r="BG340" s="1244"/>
      <c r="BH340" s="1244"/>
      <c r="BI340" s="1244"/>
      <c r="BJ340" s="1244"/>
      <c r="BK340" s="1244"/>
      <c r="BL340" s="1244"/>
      <c r="BM340" s="1244"/>
      <c r="BN340" s="1244"/>
      <c r="BO340" s="1231"/>
      <c r="BP340" s="1260"/>
      <c r="BQ340" s="1260"/>
      <c r="BR340" s="1260"/>
      <c r="BS340" s="1260"/>
      <c r="BT340" s="1260"/>
      <c r="BU340" s="1260"/>
      <c r="BV340" s="1260"/>
      <c r="BW340" s="1260"/>
      <c r="BX340" s="1231"/>
      <c r="BY340" s="1302"/>
      <c r="BZ340" s="1306"/>
      <c r="CA340" s="1306"/>
      <c r="CB340" s="1306"/>
      <c r="CC340" s="1306"/>
      <c r="CD340" s="1368" t="s">
        <v>52</v>
      </c>
      <c r="CE340" s="1368"/>
      <c r="CF340" s="1307">
        <v>16</v>
      </c>
      <c r="CG340" s="1308" t="s">
        <v>53</v>
      </c>
      <c r="CH340" s="1367" t="s">
        <v>143</v>
      </c>
      <c r="CI340" s="1367"/>
      <c r="CJ340" s="1367"/>
      <c r="CK340" s="1367"/>
      <c r="CL340" s="1367"/>
      <c r="CM340" s="1367"/>
      <c r="CN340" s="1367"/>
      <c r="CO340" s="1367"/>
      <c r="CP340" s="1367"/>
      <c r="CQ340" s="1367"/>
      <c r="CR340" s="1367"/>
      <c r="CS340" s="1367"/>
      <c r="CT340" s="1367"/>
      <c r="CU340" s="1306"/>
      <c r="CV340" s="1306"/>
      <c r="CW340" s="1306"/>
      <c r="CX340" s="1306"/>
      <c r="CY340" s="1306"/>
      <c r="CZ340" s="1368" t="s">
        <v>52</v>
      </c>
      <c r="DA340" s="1368"/>
      <c r="DB340" s="1307">
        <v>25</v>
      </c>
      <c r="DC340" s="1308" t="s">
        <v>53</v>
      </c>
      <c r="DD340" s="1367" t="s">
        <v>190</v>
      </c>
      <c r="DE340" s="1367"/>
      <c r="DF340" s="1367"/>
      <c r="DG340" s="1367"/>
      <c r="DH340" s="1367"/>
      <c r="DI340" s="1367"/>
      <c r="DJ340" s="1367"/>
      <c r="DK340" s="1367"/>
      <c r="DL340" s="1367"/>
      <c r="DM340" s="1367"/>
      <c r="DN340" s="1367"/>
      <c r="DO340" s="1367"/>
      <c r="DP340" s="1367"/>
      <c r="DQ340" s="1305"/>
    </row>
    <row r="341" spans="29:121" ht="22.5" customHeight="1" x14ac:dyDescent="0.3">
      <c r="AC341" s="1244"/>
      <c r="AD341" s="1244"/>
      <c r="AE341" s="1244"/>
      <c r="AF341" s="1244"/>
      <c r="AG341" s="1244"/>
      <c r="AH341" s="1244"/>
      <c r="AI341" s="1244"/>
      <c r="AJ341" s="1244"/>
      <c r="AK341" s="1244"/>
      <c r="AL341" s="1244"/>
      <c r="AM341" s="1244"/>
      <c r="AN341" s="1244"/>
      <c r="AO341" s="1244"/>
      <c r="AP341" s="1244"/>
      <c r="AQ341" s="1244"/>
      <c r="AR341" s="1244"/>
      <c r="AS341" s="1244"/>
      <c r="AT341" s="1244"/>
      <c r="AU341" s="1244"/>
      <c r="AV341" s="1244"/>
      <c r="AW341" s="1244"/>
      <c r="AX341" s="1244"/>
      <c r="AY341" s="1244"/>
      <c r="AZ341" s="1244"/>
      <c r="BA341" s="1244"/>
      <c r="BB341" s="1244"/>
      <c r="BC341" s="1244"/>
      <c r="BD341" s="1244"/>
      <c r="BE341" s="1244"/>
      <c r="BF341" s="1244"/>
      <c r="BG341" s="1244"/>
      <c r="BH341" s="1244"/>
      <c r="BI341" s="1244"/>
      <c r="BJ341" s="1244"/>
      <c r="BK341" s="1244"/>
      <c r="BL341" s="1244"/>
      <c r="BM341" s="1244"/>
      <c r="BN341" s="1244"/>
      <c r="BO341" s="1231"/>
      <c r="BP341" s="1260"/>
      <c r="BQ341" s="1260"/>
      <c r="BR341" s="1260"/>
      <c r="BS341" s="1260"/>
      <c r="BT341" s="1260"/>
      <c r="BU341" s="1260"/>
      <c r="BV341" s="1260"/>
      <c r="BW341" s="1260"/>
      <c r="BX341" s="1231"/>
      <c r="BY341" s="1302"/>
      <c r="BZ341" s="1306"/>
      <c r="CA341" s="1306"/>
      <c r="CB341" s="1306"/>
      <c r="CC341" s="1306"/>
      <c r="CD341" s="1306"/>
      <c r="CE341" s="1306"/>
      <c r="CF341" s="1306"/>
      <c r="CG341" s="1306"/>
      <c r="CH341" s="1306"/>
      <c r="CI341" s="1306"/>
      <c r="CJ341" s="1306"/>
      <c r="CK341" s="1306"/>
      <c r="CL341" s="1306"/>
      <c r="CM341" s="1306"/>
      <c r="CN341" s="1306"/>
      <c r="CO341" s="1306"/>
      <c r="CP341" s="1306"/>
      <c r="CQ341" s="1306"/>
      <c r="CR341" s="1306"/>
      <c r="CS341" s="1306"/>
      <c r="CT341" s="1306"/>
      <c r="CU341" s="1306"/>
      <c r="CV341" s="1306"/>
      <c r="CW341" s="1306"/>
      <c r="CX341" s="1306"/>
      <c r="CY341" s="1306"/>
      <c r="CZ341" s="1306"/>
      <c r="DA341" s="1306"/>
      <c r="DB341" s="1306"/>
      <c r="DC341" s="1306"/>
      <c r="DD341" s="1306"/>
      <c r="DE341" s="1306"/>
      <c r="DF341" s="1306"/>
      <c r="DG341" s="1306"/>
      <c r="DH341" s="1306"/>
      <c r="DI341" s="1306"/>
      <c r="DJ341" s="1306"/>
      <c r="DK341" s="1309"/>
      <c r="DL341" s="1309"/>
      <c r="DM341" s="1309"/>
      <c r="DN341" s="1309"/>
      <c r="DO341" s="1309"/>
      <c r="DP341" s="1309"/>
      <c r="DQ341" s="1305"/>
    </row>
    <row r="342" spans="29:121" ht="22.5" customHeight="1" x14ac:dyDescent="0.3">
      <c r="AC342" s="1244"/>
      <c r="AD342" s="1244"/>
      <c r="AE342" s="1244"/>
      <c r="AF342" s="1244"/>
      <c r="AG342" s="1244"/>
      <c r="AH342" s="1244"/>
      <c r="AI342" s="1244"/>
      <c r="AJ342" s="1244"/>
      <c r="AK342" s="1244"/>
      <c r="AL342" s="1244"/>
      <c r="AM342" s="1244"/>
      <c r="AN342" s="1244"/>
      <c r="AO342" s="1244"/>
      <c r="AP342" s="1244"/>
      <c r="AQ342" s="1244"/>
      <c r="AR342" s="1244"/>
      <c r="AS342" s="1244"/>
      <c r="AT342" s="1244"/>
      <c r="AU342" s="1244"/>
      <c r="AV342" s="1244"/>
      <c r="AW342" s="1244"/>
      <c r="AX342" s="1244"/>
      <c r="AY342" s="1244"/>
      <c r="AZ342" s="1244"/>
      <c r="BA342" s="1244"/>
      <c r="BB342" s="1244"/>
      <c r="BC342" s="1244"/>
      <c r="BD342" s="1244"/>
      <c r="BE342" s="1244"/>
      <c r="BF342" s="1244"/>
      <c r="BG342" s="1244"/>
      <c r="BH342" s="1244"/>
      <c r="BI342" s="1244"/>
      <c r="BJ342" s="1244"/>
      <c r="BK342" s="1244"/>
      <c r="BL342" s="1244"/>
      <c r="BM342" s="1244"/>
      <c r="BN342" s="1244"/>
      <c r="BO342" s="1231"/>
      <c r="BP342" s="1260"/>
      <c r="BQ342" s="1260"/>
      <c r="BR342" s="1260"/>
      <c r="BS342" s="1260"/>
      <c r="BT342" s="1260"/>
      <c r="BU342" s="1260"/>
      <c r="BV342" s="1260"/>
      <c r="BW342" s="1260"/>
      <c r="BX342" s="1231"/>
      <c r="BY342" s="1302"/>
      <c r="BZ342" s="1322" t="s">
        <v>56</v>
      </c>
      <c r="CA342" s="1323">
        <v>16</v>
      </c>
      <c r="CB342" s="1310" t="s">
        <v>47</v>
      </c>
      <c r="CC342" s="1311">
        <v>1</v>
      </c>
      <c r="CD342" s="1311">
        <v>2</v>
      </c>
      <c r="CE342" s="1311">
        <v>3</v>
      </c>
      <c r="CF342" s="1311">
        <v>4</v>
      </c>
      <c r="CG342" s="1311">
        <v>5</v>
      </c>
      <c r="CH342" s="1311">
        <v>6</v>
      </c>
      <c r="CI342" s="1311">
        <v>7</v>
      </c>
      <c r="CJ342" s="1311">
        <v>8</v>
      </c>
      <c r="CK342" s="1311">
        <v>9</v>
      </c>
      <c r="CL342" s="1311">
        <v>10</v>
      </c>
      <c r="CM342" s="1311">
        <v>11</v>
      </c>
      <c r="CN342" s="1311">
        <v>12</v>
      </c>
      <c r="CO342" s="1311">
        <v>13</v>
      </c>
      <c r="CP342" s="1311">
        <v>14</v>
      </c>
      <c r="CQ342" s="1311">
        <v>15</v>
      </c>
      <c r="CR342" s="1311">
        <v>16</v>
      </c>
      <c r="CS342" s="1311">
        <v>17</v>
      </c>
      <c r="CT342" s="1311">
        <v>18</v>
      </c>
      <c r="CU342" s="1311">
        <v>19</v>
      </c>
      <c r="CV342" s="1311">
        <v>20</v>
      </c>
      <c r="CW342" s="1311">
        <v>21</v>
      </c>
      <c r="CX342" s="1311">
        <v>22</v>
      </c>
      <c r="CY342" s="1311">
        <v>23</v>
      </c>
      <c r="CZ342" s="1311">
        <v>24</v>
      </c>
      <c r="DA342" s="1311">
        <v>25</v>
      </c>
      <c r="DB342" s="1311">
        <v>26</v>
      </c>
      <c r="DC342" s="1311">
        <v>27</v>
      </c>
      <c r="DD342" s="1311">
        <v>28</v>
      </c>
      <c r="DE342" s="1311">
        <v>29</v>
      </c>
      <c r="DF342" s="1311">
        <v>30</v>
      </c>
      <c r="DG342" s="1311">
        <v>31</v>
      </c>
      <c r="DH342" s="1311">
        <v>32</v>
      </c>
      <c r="DI342" s="1311">
        <v>33</v>
      </c>
      <c r="DJ342" s="1311">
        <v>34</v>
      </c>
      <c r="DK342" s="1312">
        <v>35</v>
      </c>
      <c r="DL342" s="1312">
        <v>36</v>
      </c>
      <c r="DM342" s="1312">
        <v>37</v>
      </c>
      <c r="DN342" s="1312">
        <v>38</v>
      </c>
      <c r="DO342" s="1312">
        <v>39</v>
      </c>
      <c r="DP342" s="1312">
        <v>40</v>
      </c>
      <c r="DQ342" s="1305"/>
    </row>
    <row r="343" spans="29:121" ht="22.5" customHeight="1" x14ac:dyDescent="0.3">
      <c r="AC343" s="1244"/>
      <c r="AD343" s="1244"/>
      <c r="AE343" s="1244"/>
      <c r="AF343" s="1244"/>
      <c r="AG343" s="1244"/>
      <c r="AH343" s="1244"/>
      <c r="AI343" s="1244"/>
      <c r="AJ343" s="1244"/>
      <c r="AK343" s="1244"/>
      <c r="AL343" s="1244"/>
      <c r="AM343" s="1244"/>
      <c r="AN343" s="1244"/>
      <c r="AO343" s="1244"/>
      <c r="AP343" s="1244"/>
      <c r="AQ343" s="1244"/>
      <c r="AR343" s="1244"/>
      <c r="AS343" s="1244"/>
      <c r="AT343" s="1244"/>
      <c r="AU343" s="1244"/>
      <c r="AV343" s="1244"/>
      <c r="AW343" s="1244"/>
      <c r="AX343" s="1244"/>
      <c r="AY343" s="1244"/>
      <c r="AZ343" s="1244"/>
      <c r="BA343" s="1244"/>
      <c r="BB343" s="1244"/>
      <c r="BC343" s="1244"/>
      <c r="BD343" s="1244"/>
      <c r="BE343" s="1244"/>
      <c r="BF343" s="1244"/>
      <c r="BG343" s="1244"/>
      <c r="BH343" s="1244"/>
      <c r="BI343" s="1244"/>
      <c r="BJ343" s="1244"/>
      <c r="BK343" s="1244"/>
      <c r="BL343" s="1244"/>
      <c r="BM343" s="1244"/>
      <c r="BN343" s="1244"/>
      <c r="BO343" s="1231"/>
      <c r="BP343" s="1260"/>
      <c r="BQ343" s="1260"/>
      <c r="BR343" s="1260"/>
      <c r="BS343" s="1260"/>
      <c r="BT343" s="1260"/>
      <c r="BU343" s="1260"/>
      <c r="BV343" s="1260"/>
      <c r="BW343" s="1260"/>
      <c r="BX343" s="1231"/>
      <c r="BY343" s="1302"/>
      <c r="BZ343" s="1313"/>
      <c r="CA343" s="1314"/>
      <c r="CB343" s="1315"/>
      <c r="CC343" s="1316"/>
      <c r="CD343" s="1316"/>
      <c r="CE343" s="1316"/>
      <c r="CF343" s="1316"/>
      <c r="CG343" s="1316"/>
      <c r="CH343" s="1316"/>
      <c r="CI343" s="1316"/>
      <c r="CJ343" s="1316"/>
      <c r="CK343" s="1316"/>
      <c r="CL343" s="1316"/>
      <c r="CM343" s="1316"/>
      <c r="CN343" s="1316"/>
      <c r="CO343" s="1316"/>
      <c r="CP343" s="1316"/>
      <c r="CQ343" s="1316"/>
      <c r="CR343" s="1316"/>
      <c r="CS343" s="1316"/>
      <c r="CT343" s="1316"/>
      <c r="CU343" s="1316"/>
      <c r="CV343" s="1316"/>
      <c r="CW343" s="1316"/>
      <c r="CX343" s="1316"/>
      <c r="CY343" s="1316"/>
      <c r="CZ343" s="1316"/>
      <c r="DA343" s="1316"/>
      <c r="DB343" s="1316"/>
      <c r="DC343" s="1316"/>
      <c r="DD343" s="1316"/>
      <c r="DE343" s="1316"/>
      <c r="DF343" s="1316"/>
      <c r="DG343" s="1316"/>
      <c r="DH343" s="1316"/>
      <c r="DI343" s="1316"/>
      <c r="DJ343" s="1316"/>
      <c r="DK343" s="1317"/>
      <c r="DL343" s="1317"/>
      <c r="DM343" s="1317"/>
      <c r="DN343" s="1317"/>
      <c r="DO343" s="1317"/>
      <c r="DP343" s="1317"/>
      <c r="DQ343" s="1305"/>
    </row>
    <row r="344" spans="29:121" ht="22.5" customHeight="1" x14ac:dyDescent="0.3">
      <c r="AC344" s="1244"/>
      <c r="AD344" s="1244"/>
      <c r="AE344" s="1244"/>
      <c r="AF344" s="1244"/>
      <c r="AG344" s="1244"/>
      <c r="AH344" s="1244"/>
      <c r="AI344" s="1244"/>
      <c r="AJ344" s="1244"/>
      <c r="AK344" s="1244"/>
      <c r="AL344" s="1244"/>
      <c r="AM344" s="1244"/>
      <c r="AN344" s="1244"/>
      <c r="AO344" s="1244"/>
      <c r="AP344" s="1244"/>
      <c r="AQ344" s="1244"/>
      <c r="AR344" s="1244"/>
      <c r="AS344" s="1244"/>
      <c r="AT344" s="1244"/>
      <c r="AU344" s="1244"/>
      <c r="AV344" s="1244"/>
      <c r="AW344" s="1244"/>
      <c r="AX344" s="1244"/>
      <c r="AY344" s="1244"/>
      <c r="AZ344" s="1244"/>
      <c r="BA344" s="1244"/>
      <c r="BB344" s="1244"/>
      <c r="BC344" s="1244"/>
      <c r="BD344" s="1244"/>
      <c r="BE344" s="1244"/>
      <c r="BF344" s="1244"/>
      <c r="BG344" s="1244"/>
      <c r="BH344" s="1244"/>
      <c r="BI344" s="1244"/>
      <c r="BJ344" s="1244"/>
      <c r="BK344" s="1244"/>
      <c r="BL344" s="1244"/>
      <c r="BM344" s="1244"/>
      <c r="BN344" s="1244"/>
      <c r="BO344" s="1231"/>
      <c r="BP344" s="1260"/>
      <c r="BQ344" s="1260"/>
      <c r="BR344" s="1260"/>
      <c r="BS344" s="1260"/>
      <c r="BT344" s="1260"/>
      <c r="BU344" s="1260"/>
      <c r="BV344" s="1260"/>
      <c r="BW344" s="1260"/>
      <c r="BX344" s="1231"/>
      <c r="BY344" s="1302"/>
      <c r="BZ344" s="1324" t="s">
        <v>56</v>
      </c>
      <c r="CA344" s="1325">
        <v>25</v>
      </c>
      <c r="CB344" s="1318" t="s">
        <v>47</v>
      </c>
      <c r="CC344" s="1311">
        <v>1</v>
      </c>
      <c r="CD344" s="1311">
        <v>2</v>
      </c>
      <c r="CE344" s="1311">
        <v>3</v>
      </c>
      <c r="CF344" s="1311">
        <v>4</v>
      </c>
      <c r="CG344" s="1311">
        <v>5</v>
      </c>
      <c r="CH344" s="1311">
        <v>6</v>
      </c>
      <c r="CI344" s="1311">
        <v>7</v>
      </c>
      <c r="CJ344" s="1311">
        <v>8</v>
      </c>
      <c r="CK344" s="1311">
        <v>9</v>
      </c>
      <c r="CL344" s="1311">
        <v>10</v>
      </c>
      <c r="CM344" s="1311">
        <v>11</v>
      </c>
      <c r="CN344" s="1311">
        <v>12</v>
      </c>
      <c r="CO344" s="1311">
        <v>13</v>
      </c>
      <c r="CP344" s="1311">
        <v>14</v>
      </c>
      <c r="CQ344" s="1311">
        <v>15</v>
      </c>
      <c r="CR344" s="1311">
        <v>16</v>
      </c>
      <c r="CS344" s="1311">
        <v>17</v>
      </c>
      <c r="CT344" s="1311">
        <v>18</v>
      </c>
      <c r="CU344" s="1311">
        <v>19</v>
      </c>
      <c r="CV344" s="1311">
        <v>20</v>
      </c>
      <c r="CW344" s="1311">
        <v>21</v>
      </c>
      <c r="CX344" s="1311">
        <v>22</v>
      </c>
      <c r="CY344" s="1311">
        <v>23</v>
      </c>
      <c r="CZ344" s="1311">
        <v>24</v>
      </c>
      <c r="DA344" s="1311">
        <v>25</v>
      </c>
      <c r="DB344" s="1311">
        <v>26</v>
      </c>
      <c r="DC344" s="1311">
        <v>27</v>
      </c>
      <c r="DD344" s="1311">
        <v>28</v>
      </c>
      <c r="DE344" s="1311">
        <v>29</v>
      </c>
      <c r="DF344" s="1311">
        <v>30</v>
      </c>
      <c r="DG344" s="1311">
        <v>31</v>
      </c>
      <c r="DH344" s="1311">
        <v>32</v>
      </c>
      <c r="DI344" s="1311">
        <v>33</v>
      </c>
      <c r="DJ344" s="1311">
        <v>34</v>
      </c>
      <c r="DK344" s="1312">
        <v>35</v>
      </c>
      <c r="DL344" s="1312">
        <v>36</v>
      </c>
      <c r="DM344" s="1312">
        <v>37</v>
      </c>
      <c r="DN344" s="1312">
        <v>38</v>
      </c>
      <c r="DO344" s="1312">
        <v>39</v>
      </c>
      <c r="DP344" s="1312">
        <v>40</v>
      </c>
      <c r="DQ344" s="1305"/>
    </row>
    <row r="345" spans="29:121" ht="22.5" customHeight="1" thickBot="1" x14ac:dyDescent="0.35">
      <c r="AC345" s="1244"/>
      <c r="AD345" s="1244"/>
      <c r="AE345" s="1244"/>
      <c r="AF345" s="1244"/>
      <c r="AG345" s="1244"/>
      <c r="AH345" s="1244"/>
      <c r="AI345" s="1244"/>
      <c r="AJ345" s="1244"/>
      <c r="AK345" s="1244"/>
      <c r="AL345" s="1244"/>
      <c r="AM345" s="1244"/>
      <c r="AN345" s="1244"/>
      <c r="AO345" s="1244"/>
      <c r="AP345" s="1244"/>
      <c r="AQ345" s="1244"/>
      <c r="AR345" s="1244"/>
      <c r="AS345" s="1244"/>
      <c r="AT345" s="1244"/>
      <c r="AU345" s="1244"/>
      <c r="AV345" s="1244"/>
      <c r="AW345" s="1244"/>
      <c r="AX345" s="1244"/>
      <c r="AY345" s="1244"/>
      <c r="AZ345" s="1244"/>
      <c r="BA345" s="1244"/>
      <c r="BB345" s="1244"/>
      <c r="BC345" s="1244"/>
      <c r="BD345" s="1244"/>
      <c r="BE345" s="1244"/>
      <c r="BF345" s="1244"/>
      <c r="BG345" s="1244"/>
      <c r="BH345" s="1244"/>
      <c r="BI345" s="1244"/>
      <c r="BJ345" s="1244"/>
      <c r="BK345" s="1244"/>
      <c r="BL345" s="1244"/>
      <c r="BM345" s="1244"/>
      <c r="BN345" s="1244"/>
      <c r="BO345" s="1231"/>
      <c r="BP345" s="1260"/>
      <c r="BQ345" s="1260"/>
      <c r="BR345" s="1260"/>
      <c r="BS345" s="1260"/>
      <c r="BT345" s="1260"/>
      <c r="BU345" s="1260"/>
      <c r="BV345" s="1260"/>
      <c r="BW345" s="1260"/>
      <c r="BX345" s="1231"/>
      <c r="BY345" s="1319"/>
      <c r="BZ345" s="1320"/>
      <c r="CA345" s="1320"/>
      <c r="CB345" s="1320"/>
      <c r="CC345" s="1320"/>
      <c r="CD345" s="1320"/>
      <c r="CE345" s="1320"/>
      <c r="CF345" s="1320"/>
      <c r="CG345" s="1320"/>
      <c r="CH345" s="1320"/>
      <c r="CI345" s="1320"/>
      <c r="CJ345" s="1320"/>
      <c r="CK345" s="1320"/>
      <c r="CL345" s="1320"/>
      <c r="CM345" s="1320"/>
      <c r="CN345" s="1320"/>
      <c r="CO345" s="1320"/>
      <c r="CP345" s="1320"/>
      <c r="CQ345" s="1320"/>
      <c r="CR345" s="1320"/>
      <c r="CS345" s="1320"/>
      <c r="CT345" s="1320"/>
      <c r="CU345" s="1320"/>
      <c r="CV345" s="1320"/>
      <c r="CW345" s="1320"/>
      <c r="CX345" s="1320"/>
      <c r="CY345" s="1320"/>
      <c r="CZ345" s="1320"/>
      <c r="DA345" s="1320"/>
      <c r="DB345" s="1320"/>
      <c r="DC345" s="1320"/>
      <c r="DD345" s="1320"/>
      <c r="DE345" s="1320"/>
      <c r="DF345" s="1320"/>
      <c r="DG345" s="1320"/>
      <c r="DH345" s="1320"/>
      <c r="DI345" s="1320"/>
      <c r="DJ345" s="1320"/>
      <c r="DK345" s="1320"/>
      <c r="DL345" s="1320"/>
      <c r="DM345" s="1320"/>
      <c r="DN345" s="1320"/>
      <c r="DO345" s="1320"/>
      <c r="DP345" s="1320"/>
      <c r="DQ345" s="1321"/>
    </row>
    <row r="346" spans="29:121" ht="22.5" customHeight="1" thickTop="1" x14ac:dyDescent="0.3">
      <c r="AC346" s="1244"/>
      <c r="AD346" s="1244"/>
      <c r="AE346" s="1244"/>
      <c r="AF346" s="1244"/>
      <c r="AG346" s="1244"/>
      <c r="AH346" s="1244"/>
      <c r="AI346" s="1244"/>
      <c r="AJ346" s="1244"/>
      <c r="AK346" s="1244"/>
      <c r="AL346" s="1244"/>
      <c r="AM346" s="1244"/>
      <c r="AN346" s="1244"/>
      <c r="AO346" s="1244"/>
      <c r="AP346" s="1244"/>
      <c r="AQ346" s="1244"/>
      <c r="AR346" s="1244"/>
      <c r="AS346" s="1244"/>
      <c r="AT346" s="1244"/>
      <c r="AU346" s="1244"/>
      <c r="AV346" s="1244"/>
      <c r="AW346" s="1244"/>
      <c r="AX346" s="1244"/>
      <c r="AY346" s="1244"/>
      <c r="AZ346" s="1244"/>
      <c r="BA346" s="1244"/>
      <c r="BB346" s="1244"/>
      <c r="BC346" s="1244"/>
      <c r="BD346" s="1244"/>
      <c r="BE346" s="1244"/>
      <c r="BF346" s="1244"/>
      <c r="BG346" s="1244"/>
      <c r="BH346" s="1244"/>
      <c r="BI346" s="1244"/>
      <c r="BJ346" s="1244"/>
      <c r="BK346" s="1244"/>
      <c r="BL346" s="1244"/>
      <c r="BM346" s="1244"/>
      <c r="BN346" s="1244"/>
      <c r="BO346" s="1231"/>
      <c r="BP346" s="1260"/>
      <c r="BQ346" s="1260"/>
      <c r="BR346" s="1260"/>
      <c r="BS346" s="1260"/>
      <c r="BT346" s="1260"/>
      <c r="BU346" s="1260"/>
      <c r="BV346" s="1260"/>
      <c r="BW346" s="1260"/>
      <c r="BX346" s="1231"/>
      <c r="BY346" s="784">
        <v>0.46874999999999961</v>
      </c>
      <c r="BZ346" s="785"/>
      <c r="CA346" s="785"/>
      <c r="CB346" s="1299"/>
      <c r="CC346" s="1299"/>
      <c r="CD346" s="1299"/>
      <c r="CE346" s="1369" t="s">
        <v>46</v>
      </c>
      <c r="CF346" s="1369"/>
      <c r="CG346" s="1369"/>
      <c r="CH346" s="1369"/>
      <c r="CI346" s="1369"/>
      <c r="CJ346" s="1300" t="s">
        <v>54</v>
      </c>
      <c r="CK346" s="1299"/>
      <c r="CL346" s="1299"/>
      <c r="CM346" s="1299"/>
      <c r="CN346" s="1299"/>
      <c r="CO346" s="1299"/>
      <c r="CP346" s="1299"/>
      <c r="CQ346" s="1299"/>
      <c r="CR346" s="1299"/>
      <c r="CS346" s="1299"/>
      <c r="CT346" s="1299"/>
      <c r="CU346" s="1299"/>
      <c r="CV346" s="1299"/>
      <c r="CW346" s="1299"/>
      <c r="CX346" s="1299"/>
      <c r="CY346" s="1299"/>
      <c r="CZ346" s="1299"/>
      <c r="DA346" s="1299"/>
      <c r="DB346" s="1299"/>
      <c r="DC346" s="1299"/>
      <c r="DD346" s="1299"/>
      <c r="DE346" s="1299"/>
      <c r="DF346" s="1299"/>
      <c r="DG346" s="1299"/>
      <c r="DH346" s="1299"/>
      <c r="DI346" s="1299"/>
      <c r="DJ346" s="1299"/>
      <c r="DK346" s="1299"/>
      <c r="DL346" s="1299"/>
      <c r="DM346" s="1299"/>
      <c r="DN346" s="1299"/>
      <c r="DO346" s="1299"/>
      <c r="DP346" s="1299"/>
      <c r="DQ346" s="1301"/>
    </row>
    <row r="347" spans="29:121" ht="22.5" customHeight="1" x14ac:dyDescent="0.3">
      <c r="AC347" s="1244"/>
      <c r="AD347" s="1244"/>
      <c r="AE347" s="1244"/>
      <c r="AF347" s="1244"/>
      <c r="AG347" s="1244"/>
      <c r="AH347" s="1244"/>
      <c r="AI347" s="1244"/>
      <c r="AJ347" s="1244"/>
      <c r="AK347" s="1244"/>
      <c r="AL347" s="1244"/>
      <c r="AM347" s="1244"/>
      <c r="AN347" s="1244"/>
      <c r="AO347" s="1244"/>
      <c r="AP347" s="1244"/>
      <c r="AQ347" s="1244"/>
      <c r="AR347" s="1244"/>
      <c r="AS347" s="1244"/>
      <c r="AT347" s="1244"/>
      <c r="AU347" s="1244"/>
      <c r="AV347" s="1244"/>
      <c r="AW347" s="1244"/>
      <c r="AX347" s="1244"/>
      <c r="AY347" s="1244"/>
      <c r="AZ347" s="1244"/>
      <c r="BA347" s="1244"/>
      <c r="BB347" s="1244"/>
      <c r="BC347" s="1244"/>
      <c r="BD347" s="1244"/>
      <c r="BE347" s="1244"/>
      <c r="BF347" s="1244"/>
      <c r="BG347" s="1244"/>
      <c r="BH347" s="1244"/>
      <c r="BI347" s="1244"/>
      <c r="BJ347" s="1244"/>
      <c r="BK347" s="1244"/>
      <c r="BL347" s="1244"/>
      <c r="BM347" s="1244"/>
      <c r="BN347" s="1244"/>
      <c r="BO347" s="1231"/>
      <c r="BP347" s="1260" t="s">
        <v>175</v>
      </c>
      <c r="BQ347" s="1260">
        <v>0.46874999999999961</v>
      </c>
      <c r="BR347" s="1260">
        <v>63</v>
      </c>
      <c r="BS347" s="1260" t="s">
        <v>45</v>
      </c>
      <c r="BT347" s="1260" t="s">
        <v>46</v>
      </c>
      <c r="BU347" s="1260">
        <v>15</v>
      </c>
      <c r="BV347" s="1260" t="s">
        <v>47</v>
      </c>
      <c r="BW347" s="1260">
        <v>23</v>
      </c>
      <c r="BX347" s="1231"/>
      <c r="BY347" s="1302"/>
      <c r="BZ347" s="1366" t="s">
        <v>175</v>
      </c>
      <c r="CA347" s="1366"/>
      <c r="CB347" s="1366"/>
      <c r="CC347" s="1366"/>
      <c r="CD347" s="1303"/>
      <c r="CE347" s="1303"/>
      <c r="CF347" s="1303"/>
      <c r="CG347" s="1303"/>
      <c r="CH347" s="1303"/>
      <c r="CI347" s="1303"/>
      <c r="CJ347" s="1303"/>
      <c r="CK347" s="1303"/>
      <c r="CL347" s="1303"/>
      <c r="CM347" s="1303"/>
      <c r="CN347" s="1303"/>
      <c r="CO347" s="1303"/>
      <c r="CP347" s="1303"/>
      <c r="CQ347" s="1303"/>
      <c r="CR347" s="1303"/>
      <c r="CS347" s="1370">
        <v>63</v>
      </c>
      <c r="CT347" s="1370"/>
      <c r="CU347" s="1365" t="s">
        <v>48</v>
      </c>
      <c r="CV347" s="1365"/>
      <c r="CW347" s="1365"/>
      <c r="CX347" s="1303"/>
      <c r="CY347" s="1303"/>
      <c r="CZ347" s="1303"/>
      <c r="DA347" s="1303"/>
      <c r="DB347" s="1303"/>
      <c r="DC347" s="1303"/>
      <c r="DD347" s="1303"/>
      <c r="DE347" s="1303"/>
      <c r="DF347" s="1303"/>
      <c r="DG347" s="1303"/>
      <c r="DH347" s="1303"/>
      <c r="DI347" s="1303"/>
      <c r="DJ347" s="1303"/>
      <c r="DK347" s="1304"/>
      <c r="DL347" s="1372" t="s">
        <v>49</v>
      </c>
      <c r="DM347" s="1372"/>
      <c r="DN347" s="1372"/>
      <c r="DO347" s="1373">
        <v>3</v>
      </c>
      <c r="DP347" s="1373"/>
      <c r="DQ347" s="1305"/>
    </row>
    <row r="348" spans="29:121" ht="22.5" customHeight="1" x14ac:dyDescent="0.3">
      <c r="AC348" s="1244"/>
      <c r="AD348" s="1244"/>
      <c r="AE348" s="1244"/>
      <c r="AF348" s="1244"/>
      <c r="AG348" s="1244"/>
      <c r="AH348" s="1244"/>
      <c r="AI348" s="1244"/>
      <c r="AJ348" s="1244"/>
      <c r="AK348" s="1244"/>
      <c r="AL348" s="1244"/>
      <c r="AM348" s="1244"/>
      <c r="AN348" s="1244"/>
      <c r="AO348" s="1244"/>
      <c r="AP348" s="1244"/>
      <c r="AQ348" s="1244"/>
      <c r="AR348" s="1244"/>
      <c r="AS348" s="1244"/>
      <c r="AT348" s="1244"/>
      <c r="AU348" s="1244"/>
      <c r="AV348" s="1244"/>
      <c r="AW348" s="1244"/>
      <c r="AX348" s="1244"/>
      <c r="AY348" s="1244"/>
      <c r="AZ348" s="1244"/>
      <c r="BA348" s="1244"/>
      <c r="BB348" s="1244"/>
      <c r="BC348" s="1244"/>
      <c r="BD348" s="1244"/>
      <c r="BE348" s="1244"/>
      <c r="BF348" s="1244"/>
      <c r="BG348" s="1244"/>
      <c r="BH348" s="1244"/>
      <c r="BI348" s="1244"/>
      <c r="BJ348" s="1244"/>
      <c r="BK348" s="1244"/>
      <c r="BL348" s="1244"/>
      <c r="BM348" s="1244"/>
      <c r="BN348" s="1244"/>
      <c r="BO348" s="1231"/>
      <c r="BP348" s="1260">
        <v>0</v>
      </c>
      <c r="BQ348" s="1260">
        <v>0</v>
      </c>
      <c r="BR348" s="1260" t="s">
        <v>50</v>
      </c>
      <c r="BS348" s="1260">
        <v>3</v>
      </c>
      <c r="BT348" s="1260" t="s">
        <v>54</v>
      </c>
      <c r="BU348" s="1260" t="s">
        <v>139</v>
      </c>
      <c r="BV348" s="1260">
        <v>0</v>
      </c>
      <c r="BW348" s="1260" t="s">
        <v>167</v>
      </c>
      <c r="BX348" s="1231"/>
      <c r="BY348" s="1302"/>
      <c r="BZ348" s="1366"/>
      <c r="CA348" s="1366"/>
      <c r="CB348" s="1366"/>
      <c r="CC348" s="1366"/>
      <c r="CD348" s="1303"/>
      <c r="CE348" s="1303"/>
      <c r="CF348" s="1303"/>
      <c r="CG348" s="1303"/>
      <c r="CH348" s="1303"/>
      <c r="CI348" s="1303"/>
      <c r="CJ348" s="1303"/>
      <c r="CK348" s="1303"/>
      <c r="CL348" s="1303"/>
      <c r="CM348" s="1303"/>
      <c r="CN348" s="1303"/>
      <c r="CO348" s="1303"/>
      <c r="CP348" s="1303"/>
      <c r="CQ348" s="1303"/>
      <c r="CR348" s="1303"/>
      <c r="CS348" s="1370"/>
      <c r="CT348" s="1370"/>
      <c r="CU348" s="1365"/>
      <c r="CV348" s="1365"/>
      <c r="CW348" s="1365"/>
      <c r="CX348" s="1303"/>
      <c r="CY348" s="1303"/>
      <c r="CZ348" s="1303"/>
      <c r="DA348" s="1303"/>
      <c r="DB348" s="1303"/>
      <c r="DC348" s="1303"/>
      <c r="DD348" s="1303"/>
      <c r="DE348" s="1303"/>
      <c r="DF348" s="1303"/>
      <c r="DG348" s="1303"/>
      <c r="DH348" s="1303"/>
      <c r="DI348" s="1303"/>
      <c r="DJ348" s="1303"/>
      <c r="DK348" s="1304"/>
      <c r="DL348" s="1372"/>
      <c r="DM348" s="1372"/>
      <c r="DN348" s="1372"/>
      <c r="DO348" s="1373"/>
      <c r="DP348" s="1373"/>
      <c r="DQ348" s="1305"/>
    </row>
    <row r="349" spans="29:121" ht="22.5" customHeight="1" x14ac:dyDescent="0.3">
      <c r="AC349" s="1244"/>
      <c r="AD349" s="1244"/>
      <c r="AE349" s="1244"/>
      <c r="AF349" s="1244"/>
      <c r="AG349" s="1244"/>
      <c r="AH349" s="1244"/>
      <c r="AI349" s="1244"/>
      <c r="AJ349" s="1244"/>
      <c r="AK349" s="1244"/>
      <c r="AL349" s="1244"/>
      <c r="AM349" s="1244"/>
      <c r="AN349" s="1244"/>
      <c r="AO349" s="1244"/>
      <c r="AP349" s="1244"/>
      <c r="AQ349" s="1244"/>
      <c r="AR349" s="1244"/>
      <c r="AS349" s="1244"/>
      <c r="AT349" s="1244"/>
      <c r="AU349" s="1244"/>
      <c r="AV349" s="1244"/>
      <c r="AW349" s="1244"/>
      <c r="AX349" s="1244"/>
      <c r="AY349" s="1244"/>
      <c r="AZ349" s="1244"/>
      <c r="BA349" s="1244"/>
      <c r="BB349" s="1244"/>
      <c r="BC349" s="1244"/>
      <c r="BD349" s="1244"/>
      <c r="BE349" s="1244"/>
      <c r="BF349" s="1244"/>
      <c r="BG349" s="1244"/>
      <c r="BH349" s="1244"/>
      <c r="BI349" s="1244"/>
      <c r="BJ349" s="1244"/>
      <c r="BK349" s="1244"/>
      <c r="BL349" s="1244"/>
      <c r="BM349" s="1244"/>
      <c r="BN349" s="1244"/>
      <c r="BO349" s="1231"/>
      <c r="BP349" s="1260"/>
      <c r="BQ349" s="1260"/>
      <c r="BR349" s="1260"/>
      <c r="BS349" s="1260"/>
      <c r="BT349" s="1260"/>
      <c r="BU349" s="1260"/>
      <c r="BV349" s="1260"/>
      <c r="BW349" s="1260"/>
      <c r="BX349" s="1231"/>
      <c r="BY349" s="1302"/>
      <c r="BZ349" s="1306"/>
      <c r="CA349" s="1306"/>
      <c r="CB349" s="1306"/>
      <c r="CC349" s="1306"/>
      <c r="CD349" s="1368" t="s">
        <v>52</v>
      </c>
      <c r="CE349" s="1368"/>
      <c r="CF349" s="1307">
        <v>15</v>
      </c>
      <c r="CG349" s="1308" t="s">
        <v>53</v>
      </c>
      <c r="CH349" s="1367" t="s">
        <v>139</v>
      </c>
      <c r="CI349" s="1367"/>
      <c r="CJ349" s="1367"/>
      <c r="CK349" s="1367"/>
      <c r="CL349" s="1367"/>
      <c r="CM349" s="1367"/>
      <c r="CN349" s="1367"/>
      <c r="CO349" s="1367"/>
      <c r="CP349" s="1367"/>
      <c r="CQ349" s="1367"/>
      <c r="CR349" s="1367"/>
      <c r="CS349" s="1367"/>
      <c r="CT349" s="1367"/>
      <c r="CU349" s="1306"/>
      <c r="CV349" s="1306"/>
      <c r="CW349" s="1306"/>
      <c r="CX349" s="1306"/>
      <c r="CY349" s="1306"/>
      <c r="CZ349" s="1368" t="s">
        <v>52</v>
      </c>
      <c r="DA349" s="1368"/>
      <c r="DB349" s="1307">
        <v>23</v>
      </c>
      <c r="DC349" s="1308" t="s">
        <v>53</v>
      </c>
      <c r="DD349" s="1367" t="s">
        <v>167</v>
      </c>
      <c r="DE349" s="1367"/>
      <c r="DF349" s="1367"/>
      <c r="DG349" s="1367"/>
      <c r="DH349" s="1367"/>
      <c r="DI349" s="1367"/>
      <c r="DJ349" s="1367"/>
      <c r="DK349" s="1367"/>
      <c r="DL349" s="1367"/>
      <c r="DM349" s="1367"/>
      <c r="DN349" s="1367"/>
      <c r="DO349" s="1367"/>
      <c r="DP349" s="1367"/>
      <c r="DQ349" s="1305"/>
    </row>
    <row r="350" spans="29:121" ht="22.5" customHeight="1" x14ac:dyDescent="0.3">
      <c r="AC350" s="1244"/>
      <c r="AD350" s="1244"/>
      <c r="AE350" s="1244"/>
      <c r="AF350" s="1244"/>
      <c r="AG350" s="1244"/>
      <c r="AH350" s="1244"/>
      <c r="AI350" s="1244"/>
      <c r="AJ350" s="1244"/>
      <c r="AK350" s="1244"/>
      <c r="AL350" s="1244"/>
      <c r="AM350" s="1244"/>
      <c r="AN350" s="1244"/>
      <c r="AO350" s="1244"/>
      <c r="AP350" s="1244"/>
      <c r="AQ350" s="1244"/>
      <c r="AR350" s="1244"/>
      <c r="AS350" s="1244"/>
      <c r="AT350" s="1244"/>
      <c r="AU350" s="1244"/>
      <c r="AV350" s="1244"/>
      <c r="AW350" s="1244"/>
      <c r="AX350" s="1244"/>
      <c r="AY350" s="1244"/>
      <c r="AZ350" s="1244"/>
      <c r="BA350" s="1244"/>
      <c r="BB350" s="1244"/>
      <c r="BC350" s="1244"/>
      <c r="BD350" s="1244"/>
      <c r="BE350" s="1244"/>
      <c r="BF350" s="1244"/>
      <c r="BG350" s="1244"/>
      <c r="BH350" s="1244"/>
      <c r="BI350" s="1244"/>
      <c r="BJ350" s="1244"/>
      <c r="BK350" s="1244"/>
      <c r="BL350" s="1244"/>
      <c r="BM350" s="1244"/>
      <c r="BN350" s="1244"/>
      <c r="BO350" s="1231"/>
      <c r="BP350" s="1260"/>
      <c r="BQ350" s="1260"/>
      <c r="BR350" s="1260"/>
      <c r="BS350" s="1260"/>
      <c r="BT350" s="1260"/>
      <c r="BU350" s="1260"/>
      <c r="BV350" s="1260"/>
      <c r="BW350" s="1260"/>
      <c r="BX350" s="1231"/>
      <c r="BY350" s="1302"/>
      <c r="BZ350" s="1306"/>
      <c r="CA350" s="1306"/>
      <c r="CB350" s="1306"/>
      <c r="CC350" s="1306"/>
      <c r="CD350" s="1306"/>
      <c r="CE350" s="1306"/>
      <c r="CF350" s="1306"/>
      <c r="CG350" s="1306"/>
      <c r="CH350" s="1306"/>
      <c r="CI350" s="1306"/>
      <c r="CJ350" s="1306"/>
      <c r="CK350" s="1306"/>
      <c r="CL350" s="1306"/>
      <c r="CM350" s="1306"/>
      <c r="CN350" s="1306"/>
      <c r="CO350" s="1306"/>
      <c r="CP350" s="1306"/>
      <c r="CQ350" s="1306"/>
      <c r="CR350" s="1306"/>
      <c r="CS350" s="1306"/>
      <c r="CT350" s="1306"/>
      <c r="CU350" s="1306"/>
      <c r="CV350" s="1306"/>
      <c r="CW350" s="1306"/>
      <c r="CX350" s="1306"/>
      <c r="CY350" s="1306"/>
      <c r="CZ350" s="1306"/>
      <c r="DA350" s="1306"/>
      <c r="DB350" s="1306"/>
      <c r="DC350" s="1306"/>
      <c r="DD350" s="1306"/>
      <c r="DE350" s="1306"/>
      <c r="DF350" s="1306"/>
      <c r="DG350" s="1306"/>
      <c r="DH350" s="1306"/>
      <c r="DI350" s="1306"/>
      <c r="DJ350" s="1306"/>
      <c r="DK350" s="1309"/>
      <c r="DL350" s="1309"/>
      <c r="DM350" s="1309"/>
      <c r="DN350" s="1309"/>
      <c r="DO350" s="1309"/>
      <c r="DP350" s="1309"/>
      <c r="DQ350" s="1305"/>
    </row>
    <row r="351" spans="29:121" ht="22.5" customHeight="1" x14ac:dyDescent="0.3">
      <c r="AC351" s="1244"/>
      <c r="AD351" s="1244"/>
      <c r="AE351" s="1244"/>
      <c r="AF351" s="1244"/>
      <c r="AG351" s="1244"/>
      <c r="AH351" s="1244"/>
      <c r="AI351" s="1244"/>
      <c r="AJ351" s="1244"/>
      <c r="AK351" s="1244"/>
      <c r="AL351" s="1244"/>
      <c r="AM351" s="1244"/>
      <c r="AN351" s="1244"/>
      <c r="AO351" s="1244"/>
      <c r="AP351" s="1244"/>
      <c r="AQ351" s="1244"/>
      <c r="AR351" s="1244"/>
      <c r="AS351" s="1244"/>
      <c r="AT351" s="1244"/>
      <c r="AU351" s="1244"/>
      <c r="AV351" s="1244"/>
      <c r="AW351" s="1244"/>
      <c r="AX351" s="1244"/>
      <c r="AY351" s="1244"/>
      <c r="AZ351" s="1244"/>
      <c r="BA351" s="1244"/>
      <c r="BB351" s="1244"/>
      <c r="BC351" s="1244"/>
      <c r="BD351" s="1244"/>
      <c r="BE351" s="1244"/>
      <c r="BF351" s="1244"/>
      <c r="BG351" s="1244"/>
      <c r="BH351" s="1244"/>
      <c r="BI351" s="1244"/>
      <c r="BJ351" s="1244"/>
      <c r="BK351" s="1244"/>
      <c r="BL351" s="1244"/>
      <c r="BM351" s="1244"/>
      <c r="BN351" s="1244"/>
      <c r="BO351" s="1231"/>
      <c r="BP351" s="1260"/>
      <c r="BQ351" s="1260"/>
      <c r="BR351" s="1260"/>
      <c r="BS351" s="1260"/>
      <c r="BT351" s="1260"/>
      <c r="BU351" s="1260"/>
      <c r="BV351" s="1260"/>
      <c r="BW351" s="1260"/>
      <c r="BX351" s="1231"/>
      <c r="BY351" s="1302"/>
      <c r="BZ351" s="1322" t="s">
        <v>56</v>
      </c>
      <c r="CA351" s="1323">
        <v>15</v>
      </c>
      <c r="CB351" s="1310" t="s">
        <v>47</v>
      </c>
      <c r="CC351" s="1311">
        <v>1</v>
      </c>
      <c r="CD351" s="1311">
        <v>2</v>
      </c>
      <c r="CE351" s="1311">
        <v>3</v>
      </c>
      <c r="CF351" s="1311">
        <v>4</v>
      </c>
      <c r="CG351" s="1311">
        <v>5</v>
      </c>
      <c r="CH351" s="1311">
        <v>6</v>
      </c>
      <c r="CI351" s="1311">
        <v>7</v>
      </c>
      <c r="CJ351" s="1311">
        <v>8</v>
      </c>
      <c r="CK351" s="1311">
        <v>9</v>
      </c>
      <c r="CL351" s="1311">
        <v>10</v>
      </c>
      <c r="CM351" s="1311">
        <v>11</v>
      </c>
      <c r="CN351" s="1311">
        <v>12</v>
      </c>
      <c r="CO351" s="1311">
        <v>13</v>
      </c>
      <c r="CP351" s="1311">
        <v>14</v>
      </c>
      <c r="CQ351" s="1311">
        <v>15</v>
      </c>
      <c r="CR351" s="1311">
        <v>16</v>
      </c>
      <c r="CS351" s="1311">
        <v>17</v>
      </c>
      <c r="CT351" s="1311">
        <v>18</v>
      </c>
      <c r="CU351" s="1311">
        <v>19</v>
      </c>
      <c r="CV351" s="1311">
        <v>20</v>
      </c>
      <c r="CW351" s="1311">
        <v>21</v>
      </c>
      <c r="CX351" s="1311">
        <v>22</v>
      </c>
      <c r="CY351" s="1311">
        <v>23</v>
      </c>
      <c r="CZ351" s="1311">
        <v>24</v>
      </c>
      <c r="DA351" s="1311">
        <v>25</v>
      </c>
      <c r="DB351" s="1311">
        <v>26</v>
      </c>
      <c r="DC351" s="1311">
        <v>27</v>
      </c>
      <c r="DD351" s="1311">
        <v>28</v>
      </c>
      <c r="DE351" s="1311">
        <v>29</v>
      </c>
      <c r="DF351" s="1311">
        <v>30</v>
      </c>
      <c r="DG351" s="1311">
        <v>31</v>
      </c>
      <c r="DH351" s="1311">
        <v>32</v>
      </c>
      <c r="DI351" s="1311">
        <v>33</v>
      </c>
      <c r="DJ351" s="1311">
        <v>34</v>
      </c>
      <c r="DK351" s="1312">
        <v>35</v>
      </c>
      <c r="DL351" s="1312">
        <v>36</v>
      </c>
      <c r="DM351" s="1312">
        <v>37</v>
      </c>
      <c r="DN351" s="1312">
        <v>38</v>
      </c>
      <c r="DO351" s="1312">
        <v>39</v>
      </c>
      <c r="DP351" s="1312">
        <v>40</v>
      </c>
      <c r="DQ351" s="1305"/>
    </row>
    <row r="352" spans="29:121" ht="22.5" customHeight="1" x14ac:dyDescent="0.3">
      <c r="AC352" s="1244"/>
      <c r="AD352" s="1244"/>
      <c r="AE352" s="1244"/>
      <c r="AF352" s="1244"/>
      <c r="AG352" s="1244"/>
      <c r="AH352" s="1244"/>
      <c r="AI352" s="1244"/>
      <c r="AJ352" s="1244"/>
      <c r="AK352" s="1244"/>
      <c r="AL352" s="1244"/>
      <c r="AM352" s="1244"/>
      <c r="AN352" s="1244"/>
      <c r="AO352" s="1244"/>
      <c r="AP352" s="1244"/>
      <c r="AQ352" s="1244"/>
      <c r="AR352" s="1244"/>
      <c r="AS352" s="1244"/>
      <c r="AT352" s="1244"/>
      <c r="AU352" s="1244"/>
      <c r="AV352" s="1244"/>
      <c r="AW352" s="1244"/>
      <c r="AX352" s="1244"/>
      <c r="AY352" s="1244"/>
      <c r="AZ352" s="1244"/>
      <c r="BA352" s="1244"/>
      <c r="BB352" s="1244"/>
      <c r="BC352" s="1244"/>
      <c r="BD352" s="1244"/>
      <c r="BE352" s="1244"/>
      <c r="BF352" s="1244"/>
      <c r="BG352" s="1244"/>
      <c r="BH352" s="1244"/>
      <c r="BI352" s="1244"/>
      <c r="BJ352" s="1244"/>
      <c r="BK352" s="1244"/>
      <c r="BL352" s="1244"/>
      <c r="BM352" s="1244"/>
      <c r="BN352" s="1244"/>
      <c r="BO352" s="1231"/>
      <c r="BP352" s="1260"/>
      <c r="BQ352" s="1260"/>
      <c r="BR352" s="1260"/>
      <c r="BS352" s="1260"/>
      <c r="BT352" s="1260"/>
      <c r="BU352" s="1260"/>
      <c r="BV352" s="1260"/>
      <c r="BW352" s="1260"/>
      <c r="BX352" s="1231"/>
      <c r="BY352" s="1302"/>
      <c r="BZ352" s="1313"/>
      <c r="CA352" s="1314"/>
      <c r="CB352" s="1315"/>
      <c r="CC352" s="1316"/>
      <c r="CD352" s="1316"/>
      <c r="CE352" s="1316"/>
      <c r="CF352" s="1316"/>
      <c r="CG352" s="1316"/>
      <c r="CH352" s="1316"/>
      <c r="CI352" s="1316"/>
      <c r="CJ352" s="1316"/>
      <c r="CK352" s="1316"/>
      <c r="CL352" s="1316"/>
      <c r="CM352" s="1316"/>
      <c r="CN352" s="1316"/>
      <c r="CO352" s="1316"/>
      <c r="CP352" s="1316"/>
      <c r="CQ352" s="1316"/>
      <c r="CR352" s="1316"/>
      <c r="CS352" s="1316"/>
      <c r="CT352" s="1316"/>
      <c r="CU352" s="1316"/>
      <c r="CV352" s="1316"/>
      <c r="CW352" s="1316"/>
      <c r="CX352" s="1316"/>
      <c r="CY352" s="1316"/>
      <c r="CZ352" s="1316"/>
      <c r="DA352" s="1316"/>
      <c r="DB352" s="1316"/>
      <c r="DC352" s="1316"/>
      <c r="DD352" s="1316"/>
      <c r="DE352" s="1316"/>
      <c r="DF352" s="1316"/>
      <c r="DG352" s="1316"/>
      <c r="DH352" s="1316"/>
      <c r="DI352" s="1316"/>
      <c r="DJ352" s="1316"/>
      <c r="DK352" s="1317"/>
      <c r="DL352" s="1317"/>
      <c r="DM352" s="1317"/>
      <c r="DN352" s="1317"/>
      <c r="DO352" s="1317"/>
      <c r="DP352" s="1317"/>
      <c r="DQ352" s="1305"/>
    </row>
    <row r="353" spans="29:121" ht="22.5" customHeight="1" x14ac:dyDescent="0.3">
      <c r="AC353" s="1244"/>
      <c r="AD353" s="1244"/>
      <c r="AE353" s="1244"/>
      <c r="AF353" s="1244"/>
      <c r="AG353" s="1244"/>
      <c r="AH353" s="1244"/>
      <c r="AI353" s="1244"/>
      <c r="AJ353" s="1244"/>
      <c r="AK353" s="1244"/>
      <c r="AL353" s="1244"/>
      <c r="AM353" s="1244"/>
      <c r="AN353" s="1244"/>
      <c r="AO353" s="1244"/>
      <c r="AP353" s="1244"/>
      <c r="AQ353" s="1244"/>
      <c r="AR353" s="1244"/>
      <c r="AS353" s="1244"/>
      <c r="AT353" s="1244"/>
      <c r="AU353" s="1244"/>
      <c r="AV353" s="1244"/>
      <c r="AW353" s="1244"/>
      <c r="AX353" s="1244"/>
      <c r="AY353" s="1244"/>
      <c r="AZ353" s="1244"/>
      <c r="BA353" s="1244"/>
      <c r="BB353" s="1244"/>
      <c r="BC353" s="1244"/>
      <c r="BD353" s="1244"/>
      <c r="BE353" s="1244"/>
      <c r="BF353" s="1244"/>
      <c r="BG353" s="1244"/>
      <c r="BH353" s="1244"/>
      <c r="BI353" s="1244"/>
      <c r="BJ353" s="1244"/>
      <c r="BK353" s="1244"/>
      <c r="BL353" s="1244"/>
      <c r="BM353" s="1244"/>
      <c r="BN353" s="1244"/>
      <c r="BO353" s="1231"/>
      <c r="BP353" s="1260"/>
      <c r="BQ353" s="1260"/>
      <c r="BR353" s="1260"/>
      <c r="BS353" s="1260"/>
      <c r="BT353" s="1260"/>
      <c r="BU353" s="1260"/>
      <c r="BV353" s="1260"/>
      <c r="BW353" s="1260"/>
      <c r="BX353" s="1231"/>
      <c r="BY353" s="1302"/>
      <c r="BZ353" s="1324" t="s">
        <v>56</v>
      </c>
      <c r="CA353" s="1325">
        <v>23</v>
      </c>
      <c r="CB353" s="1318" t="s">
        <v>47</v>
      </c>
      <c r="CC353" s="1311">
        <v>1</v>
      </c>
      <c r="CD353" s="1311">
        <v>2</v>
      </c>
      <c r="CE353" s="1311">
        <v>3</v>
      </c>
      <c r="CF353" s="1311">
        <v>4</v>
      </c>
      <c r="CG353" s="1311">
        <v>5</v>
      </c>
      <c r="CH353" s="1311">
        <v>6</v>
      </c>
      <c r="CI353" s="1311">
        <v>7</v>
      </c>
      <c r="CJ353" s="1311">
        <v>8</v>
      </c>
      <c r="CK353" s="1311">
        <v>9</v>
      </c>
      <c r="CL353" s="1311">
        <v>10</v>
      </c>
      <c r="CM353" s="1311">
        <v>11</v>
      </c>
      <c r="CN353" s="1311">
        <v>12</v>
      </c>
      <c r="CO353" s="1311">
        <v>13</v>
      </c>
      <c r="CP353" s="1311">
        <v>14</v>
      </c>
      <c r="CQ353" s="1311">
        <v>15</v>
      </c>
      <c r="CR353" s="1311">
        <v>16</v>
      </c>
      <c r="CS353" s="1311">
        <v>17</v>
      </c>
      <c r="CT353" s="1311">
        <v>18</v>
      </c>
      <c r="CU353" s="1311">
        <v>19</v>
      </c>
      <c r="CV353" s="1311">
        <v>20</v>
      </c>
      <c r="CW353" s="1311">
        <v>21</v>
      </c>
      <c r="CX353" s="1311">
        <v>22</v>
      </c>
      <c r="CY353" s="1311">
        <v>23</v>
      </c>
      <c r="CZ353" s="1311">
        <v>24</v>
      </c>
      <c r="DA353" s="1311">
        <v>25</v>
      </c>
      <c r="DB353" s="1311">
        <v>26</v>
      </c>
      <c r="DC353" s="1311">
        <v>27</v>
      </c>
      <c r="DD353" s="1311">
        <v>28</v>
      </c>
      <c r="DE353" s="1311">
        <v>29</v>
      </c>
      <c r="DF353" s="1311">
        <v>30</v>
      </c>
      <c r="DG353" s="1311">
        <v>31</v>
      </c>
      <c r="DH353" s="1311">
        <v>32</v>
      </c>
      <c r="DI353" s="1311">
        <v>33</v>
      </c>
      <c r="DJ353" s="1311">
        <v>34</v>
      </c>
      <c r="DK353" s="1312">
        <v>35</v>
      </c>
      <c r="DL353" s="1312">
        <v>36</v>
      </c>
      <c r="DM353" s="1312">
        <v>37</v>
      </c>
      <c r="DN353" s="1312">
        <v>38</v>
      </c>
      <c r="DO353" s="1312">
        <v>39</v>
      </c>
      <c r="DP353" s="1312">
        <v>40</v>
      </c>
      <c r="DQ353" s="1305"/>
    </row>
    <row r="354" spans="29:121" ht="22.5" customHeight="1" thickBot="1" x14ac:dyDescent="0.35">
      <c r="AC354" s="1244"/>
      <c r="AD354" s="1244"/>
      <c r="AE354" s="1244"/>
      <c r="AF354" s="1244"/>
      <c r="AG354" s="1244"/>
      <c r="AH354" s="1244"/>
      <c r="AI354" s="1244"/>
      <c r="AJ354" s="1244"/>
      <c r="AK354" s="1244"/>
      <c r="AL354" s="1244"/>
      <c r="AM354" s="1244"/>
      <c r="AN354" s="1244"/>
      <c r="AO354" s="1244"/>
      <c r="AP354" s="1244"/>
      <c r="AQ354" s="1244"/>
      <c r="AR354" s="1244"/>
      <c r="AS354" s="1244"/>
      <c r="AT354" s="1244"/>
      <c r="AU354" s="1244"/>
      <c r="AV354" s="1244"/>
      <c r="AW354" s="1244"/>
      <c r="AX354" s="1244"/>
      <c r="AY354" s="1244"/>
      <c r="AZ354" s="1244"/>
      <c r="BA354" s="1244"/>
      <c r="BB354" s="1244"/>
      <c r="BC354" s="1244"/>
      <c r="BD354" s="1244"/>
      <c r="BE354" s="1244"/>
      <c r="BF354" s="1244"/>
      <c r="BG354" s="1244"/>
      <c r="BH354" s="1244"/>
      <c r="BI354" s="1244"/>
      <c r="BJ354" s="1244"/>
      <c r="BK354" s="1244"/>
      <c r="BL354" s="1244"/>
      <c r="BM354" s="1244"/>
      <c r="BN354" s="1244"/>
      <c r="BO354" s="1231"/>
      <c r="BP354" s="1260"/>
      <c r="BQ354" s="1260"/>
      <c r="BR354" s="1260"/>
      <c r="BS354" s="1260"/>
      <c r="BT354" s="1260"/>
      <c r="BU354" s="1260"/>
      <c r="BV354" s="1260"/>
      <c r="BW354" s="1260"/>
      <c r="BX354" s="1231"/>
      <c r="BY354" s="1319"/>
      <c r="BZ354" s="1320"/>
      <c r="CA354" s="1320"/>
      <c r="CB354" s="1320"/>
      <c r="CC354" s="1320"/>
      <c r="CD354" s="1320"/>
      <c r="CE354" s="1320"/>
      <c r="CF354" s="1320"/>
      <c r="CG354" s="1320"/>
      <c r="CH354" s="1320"/>
      <c r="CI354" s="1320"/>
      <c r="CJ354" s="1320"/>
      <c r="CK354" s="1320"/>
      <c r="CL354" s="1320"/>
      <c r="CM354" s="1320"/>
      <c r="CN354" s="1320"/>
      <c r="CO354" s="1320"/>
      <c r="CP354" s="1320"/>
      <c r="CQ354" s="1320"/>
      <c r="CR354" s="1320"/>
      <c r="CS354" s="1320"/>
      <c r="CT354" s="1320"/>
      <c r="CU354" s="1320"/>
      <c r="CV354" s="1320"/>
      <c r="CW354" s="1320"/>
      <c r="CX354" s="1320"/>
      <c r="CY354" s="1320"/>
      <c r="CZ354" s="1320"/>
      <c r="DA354" s="1320"/>
      <c r="DB354" s="1320"/>
      <c r="DC354" s="1320"/>
      <c r="DD354" s="1320"/>
      <c r="DE354" s="1320"/>
      <c r="DF354" s="1320"/>
      <c r="DG354" s="1320"/>
      <c r="DH354" s="1320"/>
      <c r="DI354" s="1320"/>
      <c r="DJ354" s="1320"/>
      <c r="DK354" s="1320"/>
      <c r="DL354" s="1320"/>
      <c r="DM354" s="1320"/>
      <c r="DN354" s="1320"/>
      <c r="DO354" s="1320"/>
      <c r="DP354" s="1320"/>
      <c r="DQ354" s="1321"/>
    </row>
    <row r="355" spans="29:121" ht="22.5" customHeight="1" thickTop="1" x14ac:dyDescent="0.3">
      <c r="AC355" s="1244"/>
      <c r="AD355" s="1244"/>
      <c r="AE355" s="1244"/>
      <c r="AF355" s="1244"/>
      <c r="AG355" s="1244"/>
      <c r="AH355" s="1244"/>
      <c r="AI355" s="1244"/>
      <c r="AJ355" s="1244"/>
      <c r="AK355" s="1244"/>
      <c r="AL355" s="1244"/>
      <c r="AM355" s="1244"/>
      <c r="AN355" s="1244"/>
      <c r="AO355" s="1244"/>
      <c r="AP355" s="1244"/>
      <c r="AQ355" s="1244"/>
      <c r="AR355" s="1244"/>
      <c r="AS355" s="1244"/>
      <c r="AT355" s="1244"/>
      <c r="AU355" s="1244"/>
      <c r="AV355" s="1244"/>
      <c r="AW355" s="1244"/>
      <c r="AX355" s="1244"/>
      <c r="AY355" s="1244"/>
      <c r="AZ355" s="1244"/>
      <c r="BA355" s="1244"/>
      <c r="BB355" s="1244"/>
      <c r="BC355" s="1244"/>
      <c r="BD355" s="1244"/>
      <c r="BE355" s="1244"/>
      <c r="BF355" s="1244"/>
      <c r="BG355" s="1244"/>
      <c r="BH355" s="1244"/>
      <c r="BI355" s="1244"/>
      <c r="BJ355" s="1244"/>
      <c r="BK355" s="1244"/>
      <c r="BL355" s="1244"/>
      <c r="BM355" s="1244"/>
      <c r="BN355" s="1244"/>
      <c r="BO355" s="1231"/>
      <c r="BP355" s="1260"/>
      <c r="BQ355" s="1260"/>
      <c r="BR355" s="1260"/>
      <c r="BS355" s="1260"/>
      <c r="BT355" s="1260"/>
      <c r="BU355" s="1260"/>
      <c r="BV355" s="1260"/>
      <c r="BW355" s="1260"/>
      <c r="BX355" s="1231"/>
      <c r="BY355" s="784">
        <v>0.47569444444444403</v>
      </c>
      <c r="BZ355" s="785"/>
      <c r="CA355" s="785"/>
      <c r="CB355" s="1299"/>
      <c r="CC355" s="1299"/>
      <c r="CD355" s="1299"/>
      <c r="CE355" s="1369" t="s">
        <v>46</v>
      </c>
      <c r="CF355" s="1369"/>
      <c r="CG355" s="1369"/>
      <c r="CH355" s="1369"/>
      <c r="CI355" s="1369"/>
      <c r="CJ355" s="1300" t="s">
        <v>67</v>
      </c>
      <c r="CK355" s="1299"/>
      <c r="CL355" s="1299"/>
      <c r="CM355" s="1299"/>
      <c r="CN355" s="1299"/>
      <c r="CO355" s="1299"/>
      <c r="CP355" s="1299"/>
      <c r="CQ355" s="1299"/>
      <c r="CR355" s="1299"/>
      <c r="CS355" s="1299"/>
      <c r="CT355" s="1299"/>
      <c r="CU355" s="1299"/>
      <c r="CV355" s="1299"/>
      <c r="CW355" s="1299"/>
      <c r="CX355" s="1299"/>
      <c r="CY355" s="1299"/>
      <c r="CZ355" s="1299"/>
      <c r="DA355" s="1299"/>
      <c r="DB355" s="1299"/>
      <c r="DC355" s="1299"/>
      <c r="DD355" s="1299"/>
      <c r="DE355" s="1299"/>
      <c r="DF355" s="1299"/>
      <c r="DG355" s="1299"/>
      <c r="DH355" s="1299"/>
      <c r="DI355" s="1299"/>
      <c r="DJ355" s="1299"/>
      <c r="DK355" s="1299"/>
      <c r="DL355" s="1299"/>
      <c r="DM355" s="1299"/>
      <c r="DN355" s="1299"/>
      <c r="DO355" s="1299"/>
      <c r="DP355" s="1299"/>
      <c r="DQ355" s="1301"/>
    </row>
    <row r="356" spans="29:121" ht="22.5" customHeight="1" x14ac:dyDescent="0.3">
      <c r="AC356" s="1244"/>
      <c r="AD356" s="1244"/>
      <c r="AE356" s="1244"/>
      <c r="AF356" s="1244"/>
      <c r="AG356" s="1244"/>
      <c r="AH356" s="1244"/>
      <c r="AI356" s="1244"/>
      <c r="AJ356" s="1244"/>
      <c r="AK356" s="1244"/>
      <c r="AL356" s="1244"/>
      <c r="AM356" s="1244"/>
      <c r="AN356" s="1244"/>
      <c r="AO356" s="1244"/>
      <c r="AP356" s="1244"/>
      <c r="AQ356" s="1244"/>
      <c r="AR356" s="1244"/>
      <c r="AS356" s="1244"/>
      <c r="AT356" s="1244"/>
      <c r="AU356" s="1244"/>
      <c r="AV356" s="1244"/>
      <c r="AW356" s="1244"/>
      <c r="AX356" s="1244"/>
      <c r="AY356" s="1244"/>
      <c r="AZ356" s="1244"/>
      <c r="BA356" s="1244"/>
      <c r="BB356" s="1244"/>
      <c r="BC356" s="1244"/>
      <c r="BD356" s="1244"/>
      <c r="BE356" s="1244"/>
      <c r="BF356" s="1244"/>
      <c r="BG356" s="1244"/>
      <c r="BH356" s="1244"/>
      <c r="BI356" s="1244"/>
      <c r="BJ356" s="1244"/>
      <c r="BK356" s="1244"/>
      <c r="BL356" s="1244"/>
      <c r="BM356" s="1244"/>
      <c r="BN356" s="1244"/>
      <c r="BO356" s="1231"/>
      <c r="BP356" s="1260" t="s">
        <v>176</v>
      </c>
      <c r="BQ356" s="1260">
        <v>0.47569444444444403</v>
      </c>
      <c r="BR356" s="1260">
        <v>67</v>
      </c>
      <c r="BS356" s="1260" t="s">
        <v>45</v>
      </c>
      <c r="BT356" s="1260" t="s">
        <v>46</v>
      </c>
      <c r="BU356" s="1260">
        <v>4</v>
      </c>
      <c r="BV356" s="1260" t="s">
        <v>47</v>
      </c>
      <c r="BW356" s="1260">
        <v>12</v>
      </c>
      <c r="BX356" s="1231"/>
      <c r="BY356" s="1302"/>
      <c r="BZ356" s="1366" t="s">
        <v>176</v>
      </c>
      <c r="CA356" s="1366"/>
      <c r="CB356" s="1366"/>
      <c r="CC356" s="1366"/>
      <c r="CD356" s="1303"/>
      <c r="CE356" s="1303"/>
      <c r="CF356" s="1303"/>
      <c r="CG356" s="1303"/>
      <c r="CH356" s="1303"/>
      <c r="CI356" s="1303"/>
      <c r="CJ356" s="1303"/>
      <c r="CK356" s="1303"/>
      <c r="CL356" s="1303"/>
      <c r="CM356" s="1303"/>
      <c r="CN356" s="1303"/>
      <c r="CO356" s="1303"/>
      <c r="CP356" s="1303"/>
      <c r="CQ356" s="1303"/>
      <c r="CR356" s="1303"/>
      <c r="CS356" s="1370">
        <v>67</v>
      </c>
      <c r="CT356" s="1370"/>
      <c r="CU356" s="1365" t="s">
        <v>48</v>
      </c>
      <c r="CV356" s="1365"/>
      <c r="CW356" s="1365"/>
      <c r="CX356" s="1303"/>
      <c r="CY356" s="1303"/>
      <c r="CZ356" s="1303"/>
      <c r="DA356" s="1303"/>
      <c r="DB356" s="1303"/>
      <c r="DC356" s="1303"/>
      <c r="DD356" s="1303"/>
      <c r="DE356" s="1303"/>
      <c r="DF356" s="1303"/>
      <c r="DG356" s="1303"/>
      <c r="DH356" s="1303"/>
      <c r="DI356" s="1303"/>
      <c r="DJ356" s="1303"/>
      <c r="DK356" s="1304"/>
      <c r="DL356" s="1372" t="s">
        <v>49</v>
      </c>
      <c r="DM356" s="1372"/>
      <c r="DN356" s="1372"/>
      <c r="DO356" s="1373">
        <v>3</v>
      </c>
      <c r="DP356" s="1373"/>
      <c r="DQ356" s="1305"/>
    </row>
    <row r="357" spans="29:121" ht="22.5" customHeight="1" x14ac:dyDescent="0.3">
      <c r="AC357" s="1244"/>
      <c r="AD357" s="1244"/>
      <c r="AE357" s="1244"/>
      <c r="AF357" s="1244"/>
      <c r="AG357" s="1244"/>
      <c r="AH357" s="1244"/>
      <c r="AI357" s="1244"/>
      <c r="AJ357" s="1244"/>
      <c r="AK357" s="1244"/>
      <c r="AL357" s="1244"/>
      <c r="AM357" s="1244"/>
      <c r="AN357" s="1244"/>
      <c r="AO357" s="1244"/>
      <c r="AP357" s="1244"/>
      <c r="AQ357" s="1244"/>
      <c r="AR357" s="1244"/>
      <c r="AS357" s="1244"/>
      <c r="AT357" s="1244"/>
      <c r="AU357" s="1244"/>
      <c r="AV357" s="1244"/>
      <c r="AW357" s="1244"/>
      <c r="AX357" s="1244"/>
      <c r="AY357" s="1244"/>
      <c r="AZ357" s="1244"/>
      <c r="BA357" s="1244"/>
      <c r="BB357" s="1244"/>
      <c r="BC357" s="1244"/>
      <c r="BD357" s="1244"/>
      <c r="BE357" s="1244"/>
      <c r="BF357" s="1244"/>
      <c r="BG357" s="1244"/>
      <c r="BH357" s="1244"/>
      <c r="BI357" s="1244"/>
      <c r="BJ357" s="1244"/>
      <c r="BK357" s="1244"/>
      <c r="BL357" s="1244"/>
      <c r="BM357" s="1244"/>
      <c r="BN357" s="1244"/>
      <c r="BO357" s="1231"/>
      <c r="BP357" s="1260">
        <v>0</v>
      </c>
      <c r="BQ357" s="1260">
        <v>0</v>
      </c>
      <c r="BR357" s="1260" t="s">
        <v>50</v>
      </c>
      <c r="BS357" s="1260">
        <v>3</v>
      </c>
      <c r="BT357" s="1260" t="s">
        <v>67</v>
      </c>
      <c r="BU357" s="1260" t="s">
        <v>135</v>
      </c>
      <c r="BV357" s="1260">
        <v>0</v>
      </c>
      <c r="BW357" s="1260" t="s">
        <v>186</v>
      </c>
      <c r="BX357" s="1231"/>
      <c r="BY357" s="1302"/>
      <c r="BZ357" s="1366"/>
      <c r="CA357" s="1366"/>
      <c r="CB357" s="1366"/>
      <c r="CC357" s="1366"/>
      <c r="CD357" s="1303"/>
      <c r="CE357" s="1303"/>
      <c r="CF357" s="1303"/>
      <c r="CG357" s="1303"/>
      <c r="CH357" s="1303"/>
      <c r="CI357" s="1303"/>
      <c r="CJ357" s="1303"/>
      <c r="CK357" s="1303"/>
      <c r="CL357" s="1303"/>
      <c r="CM357" s="1303"/>
      <c r="CN357" s="1303"/>
      <c r="CO357" s="1303"/>
      <c r="CP357" s="1303"/>
      <c r="CQ357" s="1303"/>
      <c r="CR357" s="1303"/>
      <c r="CS357" s="1370"/>
      <c r="CT357" s="1370"/>
      <c r="CU357" s="1365"/>
      <c r="CV357" s="1365"/>
      <c r="CW357" s="1365"/>
      <c r="CX357" s="1303"/>
      <c r="CY357" s="1303"/>
      <c r="CZ357" s="1303"/>
      <c r="DA357" s="1303"/>
      <c r="DB357" s="1303"/>
      <c r="DC357" s="1303"/>
      <c r="DD357" s="1303"/>
      <c r="DE357" s="1303"/>
      <c r="DF357" s="1303"/>
      <c r="DG357" s="1303"/>
      <c r="DH357" s="1303"/>
      <c r="DI357" s="1303"/>
      <c r="DJ357" s="1303"/>
      <c r="DK357" s="1304"/>
      <c r="DL357" s="1372"/>
      <c r="DM357" s="1372"/>
      <c r="DN357" s="1372"/>
      <c r="DO357" s="1373"/>
      <c r="DP357" s="1373"/>
      <c r="DQ357" s="1305"/>
    </row>
    <row r="358" spans="29:121" ht="22.5" customHeight="1" x14ac:dyDescent="0.3">
      <c r="AC358" s="1244"/>
      <c r="AD358" s="1244"/>
      <c r="AE358" s="1244"/>
      <c r="AF358" s="1244"/>
      <c r="AG358" s="1244"/>
      <c r="AH358" s="1244"/>
      <c r="AI358" s="1244"/>
      <c r="AJ358" s="1244"/>
      <c r="AK358" s="1244"/>
      <c r="AL358" s="1244"/>
      <c r="AM358" s="1244"/>
      <c r="AN358" s="1244"/>
      <c r="AO358" s="1244"/>
      <c r="AP358" s="1244"/>
      <c r="AQ358" s="1244"/>
      <c r="AR358" s="1244"/>
      <c r="AS358" s="1244"/>
      <c r="AT358" s="1244"/>
      <c r="AU358" s="1244"/>
      <c r="AV358" s="1244"/>
      <c r="AW358" s="1244"/>
      <c r="AX358" s="1244"/>
      <c r="AY358" s="1244"/>
      <c r="AZ358" s="1244"/>
      <c r="BA358" s="1244"/>
      <c r="BB358" s="1244"/>
      <c r="BC358" s="1244"/>
      <c r="BD358" s="1244"/>
      <c r="BE358" s="1244"/>
      <c r="BF358" s="1244"/>
      <c r="BG358" s="1244"/>
      <c r="BH358" s="1244"/>
      <c r="BI358" s="1244"/>
      <c r="BJ358" s="1244"/>
      <c r="BK358" s="1244"/>
      <c r="BL358" s="1244"/>
      <c r="BM358" s="1244"/>
      <c r="BN358" s="1244"/>
      <c r="BO358" s="1231"/>
      <c r="BP358" s="1260"/>
      <c r="BQ358" s="1260"/>
      <c r="BR358" s="1260"/>
      <c r="BS358" s="1260"/>
      <c r="BT358" s="1260"/>
      <c r="BU358" s="1260"/>
      <c r="BV358" s="1260"/>
      <c r="BW358" s="1260"/>
      <c r="BX358" s="1231"/>
      <c r="BY358" s="1302"/>
      <c r="BZ358" s="1306"/>
      <c r="CA358" s="1306"/>
      <c r="CB358" s="1306"/>
      <c r="CC358" s="1306"/>
      <c r="CD358" s="1368" t="s">
        <v>52</v>
      </c>
      <c r="CE358" s="1368"/>
      <c r="CF358" s="1307">
        <v>4</v>
      </c>
      <c r="CG358" s="1308" t="s">
        <v>53</v>
      </c>
      <c r="CH358" s="1367" t="s">
        <v>135</v>
      </c>
      <c r="CI358" s="1367"/>
      <c r="CJ358" s="1367"/>
      <c r="CK358" s="1367"/>
      <c r="CL358" s="1367"/>
      <c r="CM358" s="1367"/>
      <c r="CN358" s="1367"/>
      <c r="CO358" s="1367"/>
      <c r="CP358" s="1367"/>
      <c r="CQ358" s="1367"/>
      <c r="CR358" s="1367"/>
      <c r="CS358" s="1367"/>
      <c r="CT358" s="1367"/>
      <c r="CU358" s="1306"/>
      <c r="CV358" s="1306"/>
      <c r="CW358" s="1306"/>
      <c r="CX358" s="1306"/>
      <c r="CY358" s="1306"/>
      <c r="CZ358" s="1368" t="s">
        <v>52</v>
      </c>
      <c r="DA358" s="1368"/>
      <c r="DB358" s="1307">
        <v>12</v>
      </c>
      <c r="DC358" s="1308" t="s">
        <v>53</v>
      </c>
      <c r="DD358" s="1367" t="s">
        <v>186</v>
      </c>
      <c r="DE358" s="1367"/>
      <c r="DF358" s="1367"/>
      <c r="DG358" s="1367"/>
      <c r="DH358" s="1367"/>
      <c r="DI358" s="1367"/>
      <c r="DJ358" s="1367"/>
      <c r="DK358" s="1367"/>
      <c r="DL358" s="1367"/>
      <c r="DM358" s="1367"/>
      <c r="DN358" s="1367"/>
      <c r="DO358" s="1367"/>
      <c r="DP358" s="1367"/>
      <c r="DQ358" s="1305"/>
    </row>
    <row r="359" spans="29:121" ht="22.5" customHeight="1" x14ac:dyDescent="0.3">
      <c r="AC359" s="1244"/>
      <c r="AD359" s="1244"/>
      <c r="AE359" s="1244"/>
      <c r="AF359" s="1244"/>
      <c r="AG359" s="1244"/>
      <c r="AH359" s="1244"/>
      <c r="AI359" s="1244"/>
      <c r="AJ359" s="1244"/>
      <c r="AK359" s="1244"/>
      <c r="AL359" s="1244"/>
      <c r="AM359" s="1244"/>
      <c r="AN359" s="1244"/>
      <c r="AO359" s="1244"/>
      <c r="AP359" s="1244"/>
      <c r="AQ359" s="1244"/>
      <c r="AR359" s="1244"/>
      <c r="AS359" s="1244"/>
      <c r="AT359" s="1244"/>
      <c r="AU359" s="1244"/>
      <c r="AV359" s="1244"/>
      <c r="AW359" s="1244"/>
      <c r="AX359" s="1244"/>
      <c r="AY359" s="1244"/>
      <c r="AZ359" s="1244"/>
      <c r="BA359" s="1244"/>
      <c r="BB359" s="1244"/>
      <c r="BC359" s="1244"/>
      <c r="BD359" s="1244"/>
      <c r="BE359" s="1244"/>
      <c r="BF359" s="1244"/>
      <c r="BG359" s="1244"/>
      <c r="BH359" s="1244"/>
      <c r="BI359" s="1244"/>
      <c r="BJ359" s="1244"/>
      <c r="BK359" s="1244"/>
      <c r="BL359" s="1244"/>
      <c r="BM359" s="1244"/>
      <c r="BN359" s="1244"/>
      <c r="BO359" s="1231"/>
      <c r="BP359" s="1260"/>
      <c r="BQ359" s="1260"/>
      <c r="BR359" s="1260"/>
      <c r="BS359" s="1260"/>
      <c r="BT359" s="1260"/>
      <c r="BU359" s="1260"/>
      <c r="BV359" s="1260"/>
      <c r="BW359" s="1260"/>
      <c r="BX359" s="1231"/>
      <c r="BY359" s="1302"/>
      <c r="BZ359" s="1306"/>
      <c r="CA359" s="1306"/>
      <c r="CB359" s="1306"/>
      <c r="CC359" s="1306"/>
      <c r="CD359" s="1306"/>
      <c r="CE359" s="1306"/>
      <c r="CF359" s="1306"/>
      <c r="CG359" s="1306"/>
      <c r="CH359" s="1306"/>
      <c r="CI359" s="1306"/>
      <c r="CJ359" s="1306"/>
      <c r="CK359" s="1306"/>
      <c r="CL359" s="1306"/>
      <c r="CM359" s="1306"/>
      <c r="CN359" s="1306"/>
      <c r="CO359" s="1306"/>
      <c r="CP359" s="1306"/>
      <c r="CQ359" s="1306"/>
      <c r="CR359" s="1306"/>
      <c r="CS359" s="1306"/>
      <c r="CT359" s="1306"/>
      <c r="CU359" s="1306"/>
      <c r="CV359" s="1306"/>
      <c r="CW359" s="1306"/>
      <c r="CX359" s="1306"/>
      <c r="CY359" s="1306"/>
      <c r="CZ359" s="1306"/>
      <c r="DA359" s="1306"/>
      <c r="DB359" s="1306"/>
      <c r="DC359" s="1306"/>
      <c r="DD359" s="1306"/>
      <c r="DE359" s="1306"/>
      <c r="DF359" s="1306"/>
      <c r="DG359" s="1306"/>
      <c r="DH359" s="1306"/>
      <c r="DI359" s="1306"/>
      <c r="DJ359" s="1306"/>
      <c r="DK359" s="1309"/>
      <c r="DL359" s="1309"/>
      <c r="DM359" s="1309"/>
      <c r="DN359" s="1309"/>
      <c r="DO359" s="1309"/>
      <c r="DP359" s="1309"/>
      <c r="DQ359" s="1305"/>
    </row>
    <row r="360" spans="29:121" ht="22.5" customHeight="1" x14ac:dyDescent="0.3">
      <c r="AC360" s="1244"/>
      <c r="AD360" s="1244"/>
      <c r="AE360" s="1244"/>
      <c r="AF360" s="1244"/>
      <c r="AG360" s="1244"/>
      <c r="AH360" s="1244"/>
      <c r="AI360" s="1244"/>
      <c r="AJ360" s="1244"/>
      <c r="AK360" s="1244"/>
      <c r="AL360" s="1244"/>
      <c r="AM360" s="1244"/>
      <c r="AN360" s="1244"/>
      <c r="AO360" s="1244"/>
      <c r="AP360" s="1244"/>
      <c r="AQ360" s="1244"/>
      <c r="AR360" s="1244"/>
      <c r="AS360" s="1244"/>
      <c r="AT360" s="1244"/>
      <c r="AU360" s="1244"/>
      <c r="AV360" s="1244"/>
      <c r="AW360" s="1244"/>
      <c r="AX360" s="1244"/>
      <c r="AY360" s="1244"/>
      <c r="AZ360" s="1244"/>
      <c r="BA360" s="1244"/>
      <c r="BB360" s="1244"/>
      <c r="BC360" s="1244"/>
      <c r="BD360" s="1244"/>
      <c r="BE360" s="1244"/>
      <c r="BF360" s="1244"/>
      <c r="BG360" s="1244"/>
      <c r="BH360" s="1244"/>
      <c r="BI360" s="1244"/>
      <c r="BJ360" s="1244"/>
      <c r="BK360" s="1244"/>
      <c r="BL360" s="1244"/>
      <c r="BM360" s="1244"/>
      <c r="BN360" s="1244"/>
      <c r="BO360" s="1231"/>
      <c r="BP360" s="1260"/>
      <c r="BQ360" s="1260"/>
      <c r="BR360" s="1260"/>
      <c r="BS360" s="1260"/>
      <c r="BT360" s="1260"/>
      <c r="BU360" s="1260"/>
      <c r="BV360" s="1260"/>
      <c r="BW360" s="1260"/>
      <c r="BX360" s="1231"/>
      <c r="BY360" s="1302"/>
      <c r="BZ360" s="1322" t="s">
        <v>56</v>
      </c>
      <c r="CA360" s="1323">
        <v>4</v>
      </c>
      <c r="CB360" s="1310" t="s">
        <v>47</v>
      </c>
      <c r="CC360" s="1311">
        <v>1</v>
      </c>
      <c r="CD360" s="1311">
        <v>2</v>
      </c>
      <c r="CE360" s="1311">
        <v>3</v>
      </c>
      <c r="CF360" s="1311">
        <v>4</v>
      </c>
      <c r="CG360" s="1311">
        <v>5</v>
      </c>
      <c r="CH360" s="1311">
        <v>6</v>
      </c>
      <c r="CI360" s="1311">
        <v>7</v>
      </c>
      <c r="CJ360" s="1311">
        <v>8</v>
      </c>
      <c r="CK360" s="1311">
        <v>9</v>
      </c>
      <c r="CL360" s="1311">
        <v>10</v>
      </c>
      <c r="CM360" s="1311">
        <v>11</v>
      </c>
      <c r="CN360" s="1311">
        <v>12</v>
      </c>
      <c r="CO360" s="1311">
        <v>13</v>
      </c>
      <c r="CP360" s="1311">
        <v>14</v>
      </c>
      <c r="CQ360" s="1311">
        <v>15</v>
      </c>
      <c r="CR360" s="1311">
        <v>16</v>
      </c>
      <c r="CS360" s="1311">
        <v>17</v>
      </c>
      <c r="CT360" s="1311">
        <v>18</v>
      </c>
      <c r="CU360" s="1311">
        <v>19</v>
      </c>
      <c r="CV360" s="1311">
        <v>20</v>
      </c>
      <c r="CW360" s="1311">
        <v>21</v>
      </c>
      <c r="CX360" s="1311">
        <v>22</v>
      </c>
      <c r="CY360" s="1311">
        <v>23</v>
      </c>
      <c r="CZ360" s="1311">
        <v>24</v>
      </c>
      <c r="DA360" s="1311">
        <v>25</v>
      </c>
      <c r="DB360" s="1311">
        <v>26</v>
      </c>
      <c r="DC360" s="1311">
        <v>27</v>
      </c>
      <c r="DD360" s="1311">
        <v>28</v>
      </c>
      <c r="DE360" s="1311">
        <v>29</v>
      </c>
      <c r="DF360" s="1311">
        <v>30</v>
      </c>
      <c r="DG360" s="1311">
        <v>31</v>
      </c>
      <c r="DH360" s="1311">
        <v>32</v>
      </c>
      <c r="DI360" s="1311">
        <v>33</v>
      </c>
      <c r="DJ360" s="1311">
        <v>34</v>
      </c>
      <c r="DK360" s="1312">
        <v>35</v>
      </c>
      <c r="DL360" s="1312">
        <v>36</v>
      </c>
      <c r="DM360" s="1312">
        <v>37</v>
      </c>
      <c r="DN360" s="1312">
        <v>38</v>
      </c>
      <c r="DO360" s="1312">
        <v>39</v>
      </c>
      <c r="DP360" s="1312">
        <v>40</v>
      </c>
      <c r="DQ360" s="1305"/>
    </row>
    <row r="361" spans="29:121" ht="22.5" customHeight="1" x14ac:dyDescent="0.3">
      <c r="AC361" s="1244"/>
      <c r="AD361" s="1244"/>
      <c r="AE361" s="1244"/>
      <c r="AF361" s="1244"/>
      <c r="AG361" s="1244"/>
      <c r="AH361" s="1244"/>
      <c r="AI361" s="1244"/>
      <c r="AJ361" s="1244"/>
      <c r="AK361" s="1244"/>
      <c r="AL361" s="1244"/>
      <c r="AM361" s="1244"/>
      <c r="AN361" s="1244"/>
      <c r="AO361" s="1244"/>
      <c r="AP361" s="1244"/>
      <c r="AQ361" s="1244"/>
      <c r="AR361" s="1244"/>
      <c r="AS361" s="1244"/>
      <c r="AT361" s="1244"/>
      <c r="AU361" s="1244"/>
      <c r="AV361" s="1244"/>
      <c r="AW361" s="1244"/>
      <c r="AX361" s="1244"/>
      <c r="AY361" s="1244"/>
      <c r="AZ361" s="1244"/>
      <c r="BA361" s="1244"/>
      <c r="BB361" s="1244"/>
      <c r="BC361" s="1244"/>
      <c r="BD361" s="1244"/>
      <c r="BE361" s="1244"/>
      <c r="BF361" s="1244"/>
      <c r="BG361" s="1244"/>
      <c r="BH361" s="1244"/>
      <c r="BI361" s="1244"/>
      <c r="BJ361" s="1244"/>
      <c r="BK361" s="1244"/>
      <c r="BL361" s="1244"/>
      <c r="BM361" s="1244"/>
      <c r="BN361" s="1244"/>
      <c r="BO361" s="1231"/>
      <c r="BP361" s="1260"/>
      <c r="BQ361" s="1260"/>
      <c r="BR361" s="1260"/>
      <c r="BS361" s="1260"/>
      <c r="BT361" s="1260"/>
      <c r="BU361" s="1260"/>
      <c r="BV361" s="1260"/>
      <c r="BW361" s="1260"/>
      <c r="BX361" s="1231"/>
      <c r="BY361" s="1302"/>
      <c r="BZ361" s="1313"/>
      <c r="CA361" s="1314"/>
      <c r="CB361" s="1315"/>
      <c r="CC361" s="1316"/>
      <c r="CD361" s="1316"/>
      <c r="CE361" s="1316"/>
      <c r="CF361" s="1316"/>
      <c r="CG361" s="1316"/>
      <c r="CH361" s="1316"/>
      <c r="CI361" s="1316"/>
      <c r="CJ361" s="1316"/>
      <c r="CK361" s="1316"/>
      <c r="CL361" s="1316"/>
      <c r="CM361" s="1316"/>
      <c r="CN361" s="1316"/>
      <c r="CO361" s="1316"/>
      <c r="CP361" s="1316"/>
      <c r="CQ361" s="1316"/>
      <c r="CR361" s="1316"/>
      <c r="CS361" s="1316"/>
      <c r="CT361" s="1316"/>
      <c r="CU361" s="1316"/>
      <c r="CV361" s="1316"/>
      <c r="CW361" s="1316"/>
      <c r="CX361" s="1316"/>
      <c r="CY361" s="1316"/>
      <c r="CZ361" s="1316"/>
      <c r="DA361" s="1316"/>
      <c r="DB361" s="1316"/>
      <c r="DC361" s="1316"/>
      <c r="DD361" s="1316"/>
      <c r="DE361" s="1316"/>
      <c r="DF361" s="1316"/>
      <c r="DG361" s="1316"/>
      <c r="DH361" s="1316"/>
      <c r="DI361" s="1316"/>
      <c r="DJ361" s="1316"/>
      <c r="DK361" s="1317"/>
      <c r="DL361" s="1317"/>
      <c r="DM361" s="1317"/>
      <c r="DN361" s="1317"/>
      <c r="DO361" s="1317"/>
      <c r="DP361" s="1317"/>
      <c r="DQ361" s="1305"/>
    </row>
    <row r="362" spans="29:121" ht="22.5" customHeight="1" x14ac:dyDescent="0.3">
      <c r="AC362" s="1244"/>
      <c r="AD362" s="1244"/>
      <c r="AE362" s="1244"/>
      <c r="AF362" s="1244"/>
      <c r="AG362" s="1244"/>
      <c r="AH362" s="1244"/>
      <c r="AI362" s="1244"/>
      <c r="AJ362" s="1244"/>
      <c r="AK362" s="1244"/>
      <c r="AL362" s="1244"/>
      <c r="AM362" s="1244"/>
      <c r="AN362" s="1244"/>
      <c r="AO362" s="1244"/>
      <c r="AP362" s="1244"/>
      <c r="AQ362" s="1244"/>
      <c r="AR362" s="1244"/>
      <c r="AS362" s="1244"/>
      <c r="AT362" s="1244"/>
      <c r="AU362" s="1244"/>
      <c r="AV362" s="1244"/>
      <c r="AW362" s="1244"/>
      <c r="AX362" s="1244"/>
      <c r="AY362" s="1244"/>
      <c r="AZ362" s="1244"/>
      <c r="BA362" s="1244"/>
      <c r="BB362" s="1244"/>
      <c r="BC362" s="1244"/>
      <c r="BD362" s="1244"/>
      <c r="BE362" s="1244"/>
      <c r="BF362" s="1244"/>
      <c r="BG362" s="1244"/>
      <c r="BH362" s="1244"/>
      <c r="BI362" s="1244"/>
      <c r="BJ362" s="1244"/>
      <c r="BK362" s="1244"/>
      <c r="BL362" s="1244"/>
      <c r="BM362" s="1244"/>
      <c r="BN362" s="1244"/>
      <c r="BO362" s="1231"/>
      <c r="BP362" s="1260"/>
      <c r="BQ362" s="1260"/>
      <c r="BR362" s="1260"/>
      <c r="BS362" s="1260"/>
      <c r="BT362" s="1260"/>
      <c r="BU362" s="1260"/>
      <c r="BV362" s="1260"/>
      <c r="BW362" s="1260"/>
      <c r="BX362" s="1231"/>
      <c r="BY362" s="1302"/>
      <c r="BZ362" s="1324" t="s">
        <v>56</v>
      </c>
      <c r="CA362" s="1325">
        <v>12</v>
      </c>
      <c r="CB362" s="1318" t="s">
        <v>47</v>
      </c>
      <c r="CC362" s="1311">
        <v>1</v>
      </c>
      <c r="CD362" s="1311">
        <v>2</v>
      </c>
      <c r="CE362" s="1311">
        <v>3</v>
      </c>
      <c r="CF362" s="1311">
        <v>4</v>
      </c>
      <c r="CG362" s="1311">
        <v>5</v>
      </c>
      <c r="CH362" s="1311">
        <v>6</v>
      </c>
      <c r="CI362" s="1311">
        <v>7</v>
      </c>
      <c r="CJ362" s="1311">
        <v>8</v>
      </c>
      <c r="CK362" s="1311">
        <v>9</v>
      </c>
      <c r="CL362" s="1311">
        <v>10</v>
      </c>
      <c r="CM362" s="1311">
        <v>11</v>
      </c>
      <c r="CN362" s="1311">
        <v>12</v>
      </c>
      <c r="CO362" s="1311">
        <v>13</v>
      </c>
      <c r="CP362" s="1311">
        <v>14</v>
      </c>
      <c r="CQ362" s="1311">
        <v>15</v>
      </c>
      <c r="CR362" s="1311">
        <v>16</v>
      </c>
      <c r="CS362" s="1311">
        <v>17</v>
      </c>
      <c r="CT362" s="1311">
        <v>18</v>
      </c>
      <c r="CU362" s="1311">
        <v>19</v>
      </c>
      <c r="CV362" s="1311">
        <v>20</v>
      </c>
      <c r="CW362" s="1311">
        <v>21</v>
      </c>
      <c r="CX362" s="1311">
        <v>22</v>
      </c>
      <c r="CY362" s="1311">
        <v>23</v>
      </c>
      <c r="CZ362" s="1311">
        <v>24</v>
      </c>
      <c r="DA362" s="1311">
        <v>25</v>
      </c>
      <c r="DB362" s="1311">
        <v>26</v>
      </c>
      <c r="DC362" s="1311">
        <v>27</v>
      </c>
      <c r="DD362" s="1311">
        <v>28</v>
      </c>
      <c r="DE362" s="1311">
        <v>29</v>
      </c>
      <c r="DF362" s="1311">
        <v>30</v>
      </c>
      <c r="DG362" s="1311">
        <v>31</v>
      </c>
      <c r="DH362" s="1311">
        <v>32</v>
      </c>
      <c r="DI362" s="1311">
        <v>33</v>
      </c>
      <c r="DJ362" s="1311">
        <v>34</v>
      </c>
      <c r="DK362" s="1312">
        <v>35</v>
      </c>
      <c r="DL362" s="1312">
        <v>36</v>
      </c>
      <c r="DM362" s="1312">
        <v>37</v>
      </c>
      <c r="DN362" s="1312">
        <v>38</v>
      </c>
      <c r="DO362" s="1312">
        <v>39</v>
      </c>
      <c r="DP362" s="1312">
        <v>40</v>
      </c>
      <c r="DQ362" s="1305"/>
    </row>
    <row r="363" spans="29:121" ht="22.5" customHeight="1" thickBot="1" x14ac:dyDescent="0.35">
      <c r="AC363" s="1244"/>
      <c r="AD363" s="1244"/>
      <c r="AE363" s="1244"/>
      <c r="AF363" s="1244"/>
      <c r="AG363" s="1244"/>
      <c r="AH363" s="1244"/>
      <c r="AI363" s="1244"/>
      <c r="AJ363" s="1244"/>
      <c r="AK363" s="1244"/>
      <c r="AL363" s="1244"/>
      <c r="AM363" s="1244"/>
      <c r="AN363" s="1244"/>
      <c r="AO363" s="1244"/>
      <c r="AP363" s="1244"/>
      <c r="AQ363" s="1244"/>
      <c r="AR363" s="1244"/>
      <c r="AS363" s="1244"/>
      <c r="AT363" s="1244"/>
      <c r="AU363" s="1244"/>
      <c r="AV363" s="1244"/>
      <c r="AW363" s="1244"/>
      <c r="AX363" s="1244"/>
      <c r="AY363" s="1244"/>
      <c r="AZ363" s="1244"/>
      <c r="BA363" s="1244"/>
      <c r="BB363" s="1244"/>
      <c r="BC363" s="1244"/>
      <c r="BD363" s="1244"/>
      <c r="BE363" s="1244"/>
      <c r="BF363" s="1244"/>
      <c r="BG363" s="1244"/>
      <c r="BH363" s="1244"/>
      <c r="BI363" s="1244"/>
      <c r="BJ363" s="1244"/>
      <c r="BK363" s="1244"/>
      <c r="BL363" s="1244"/>
      <c r="BM363" s="1244"/>
      <c r="BN363" s="1244"/>
      <c r="BO363" s="1231"/>
      <c r="BP363" s="1260"/>
      <c r="BQ363" s="1260"/>
      <c r="BR363" s="1260"/>
      <c r="BS363" s="1260"/>
      <c r="BT363" s="1260"/>
      <c r="BU363" s="1260"/>
      <c r="BV363" s="1260"/>
      <c r="BW363" s="1260"/>
      <c r="BX363" s="1231"/>
      <c r="BY363" s="1319"/>
      <c r="BZ363" s="1320"/>
      <c r="CA363" s="1320"/>
      <c r="CB363" s="1320"/>
      <c r="CC363" s="1320"/>
      <c r="CD363" s="1320"/>
      <c r="CE363" s="1320"/>
      <c r="CF363" s="1320"/>
      <c r="CG363" s="1320"/>
      <c r="CH363" s="1320"/>
      <c r="CI363" s="1320"/>
      <c r="CJ363" s="1320"/>
      <c r="CK363" s="1320"/>
      <c r="CL363" s="1320"/>
      <c r="CM363" s="1320"/>
      <c r="CN363" s="1320"/>
      <c r="CO363" s="1320"/>
      <c r="CP363" s="1320"/>
      <c r="CQ363" s="1320"/>
      <c r="CR363" s="1320"/>
      <c r="CS363" s="1320"/>
      <c r="CT363" s="1320"/>
      <c r="CU363" s="1320"/>
      <c r="CV363" s="1320"/>
      <c r="CW363" s="1320"/>
      <c r="CX363" s="1320"/>
      <c r="CY363" s="1320"/>
      <c r="CZ363" s="1320"/>
      <c r="DA363" s="1320"/>
      <c r="DB363" s="1320"/>
      <c r="DC363" s="1320"/>
      <c r="DD363" s="1320"/>
      <c r="DE363" s="1320"/>
      <c r="DF363" s="1320"/>
      <c r="DG363" s="1320"/>
      <c r="DH363" s="1320"/>
      <c r="DI363" s="1320"/>
      <c r="DJ363" s="1320"/>
      <c r="DK363" s="1320"/>
      <c r="DL363" s="1320"/>
      <c r="DM363" s="1320"/>
      <c r="DN363" s="1320"/>
      <c r="DO363" s="1320"/>
      <c r="DP363" s="1320"/>
      <c r="DQ363" s="1321"/>
    </row>
    <row r="364" spans="29:121" ht="22.5" customHeight="1" thickTop="1" thickBot="1" x14ac:dyDescent="0.35">
      <c r="AC364" s="1244"/>
      <c r="AD364" s="1244"/>
      <c r="AE364" s="1244"/>
      <c r="AF364" s="1244"/>
      <c r="AG364" s="1244"/>
      <c r="AH364" s="1244"/>
      <c r="AI364" s="1244"/>
      <c r="AJ364" s="1244"/>
      <c r="AK364" s="1244"/>
      <c r="AL364" s="1244"/>
      <c r="AM364" s="1244"/>
      <c r="AN364" s="1244"/>
      <c r="AO364" s="1244"/>
      <c r="AP364" s="1244"/>
      <c r="AQ364" s="1244"/>
      <c r="AR364" s="1244"/>
      <c r="AS364" s="1244"/>
      <c r="AT364" s="1244"/>
      <c r="AU364" s="1244"/>
      <c r="AV364" s="1244"/>
      <c r="AW364" s="1244"/>
      <c r="AX364" s="1244"/>
      <c r="AY364" s="1244"/>
      <c r="AZ364" s="1244"/>
      <c r="BA364" s="1244"/>
      <c r="BB364" s="1244"/>
      <c r="BC364" s="1244"/>
      <c r="BD364" s="1244"/>
      <c r="BE364" s="1244"/>
      <c r="BF364" s="1244"/>
      <c r="BG364" s="1244"/>
      <c r="BH364" s="1244"/>
      <c r="BI364" s="1244"/>
      <c r="BJ364" s="1244"/>
      <c r="BK364" s="1244"/>
      <c r="BL364" s="1244"/>
      <c r="BM364" s="1244"/>
      <c r="BN364" s="1244"/>
      <c r="BO364" s="1231"/>
      <c r="BP364" s="1260"/>
      <c r="BQ364" s="1260"/>
      <c r="BR364" s="1260"/>
      <c r="BS364" s="1260"/>
      <c r="BT364" s="1260"/>
      <c r="BU364" s="1260"/>
      <c r="BV364" s="1260"/>
      <c r="BW364" s="1260"/>
      <c r="BX364" s="1231"/>
      <c r="BY364" s="1231"/>
      <c r="BZ364" s="1231"/>
      <c r="CA364" s="1231"/>
      <c r="CB364" s="1231"/>
      <c r="CC364" s="1231"/>
      <c r="CD364" s="1231"/>
      <c r="CE364" s="1231"/>
      <c r="CF364" s="1231"/>
      <c r="CG364" s="1231"/>
      <c r="CH364" s="1231"/>
      <c r="CI364" s="1231"/>
      <c r="CJ364" s="1231"/>
      <c r="CK364" s="1231"/>
      <c r="CL364" s="1231"/>
      <c r="CM364" s="1231"/>
      <c r="CN364" s="1231"/>
      <c r="CO364" s="1231"/>
      <c r="CP364" s="1231"/>
      <c r="CQ364" s="1231"/>
      <c r="CR364" s="1231"/>
      <c r="CS364" s="1231"/>
      <c r="CT364" s="1231"/>
      <c r="CU364" s="1231"/>
      <c r="CV364" s="1231"/>
      <c r="CW364" s="1231"/>
      <c r="CX364" s="1231"/>
      <c r="CY364" s="1231"/>
      <c r="CZ364" s="1231"/>
      <c r="DA364" s="1231"/>
      <c r="DB364" s="1231"/>
      <c r="DC364" s="1231"/>
      <c r="DD364" s="1231"/>
      <c r="DE364" s="1231"/>
      <c r="DF364" s="1231"/>
      <c r="DG364" s="1231"/>
      <c r="DH364" s="1231"/>
      <c r="DI364" s="1231"/>
      <c r="DJ364" s="1231"/>
      <c r="DK364" s="1231"/>
      <c r="DL364" s="1231"/>
      <c r="DM364" s="1231"/>
      <c r="DN364" s="1231"/>
      <c r="DO364" s="1231"/>
      <c r="DP364" s="1231"/>
      <c r="DQ364" s="1231"/>
    </row>
    <row r="365" spans="29:121" ht="22.5" customHeight="1" thickTop="1" x14ac:dyDescent="0.3">
      <c r="AC365" s="1244"/>
      <c r="AD365" s="1244"/>
      <c r="AE365" s="1244"/>
      <c r="AF365" s="1244"/>
      <c r="AG365" s="1244"/>
      <c r="AH365" s="1244"/>
      <c r="AI365" s="1244"/>
      <c r="AJ365" s="1244"/>
      <c r="AK365" s="1244"/>
      <c r="AL365" s="1244"/>
      <c r="AM365" s="1244"/>
      <c r="AN365" s="1244"/>
      <c r="AO365" s="1244"/>
      <c r="AP365" s="1244"/>
      <c r="AQ365" s="1244"/>
      <c r="AR365" s="1244"/>
      <c r="AS365" s="1244"/>
      <c r="AT365" s="1244"/>
      <c r="AU365" s="1244"/>
      <c r="AV365" s="1244"/>
      <c r="AW365" s="1244"/>
      <c r="AX365" s="1244"/>
      <c r="AY365" s="1244"/>
      <c r="AZ365" s="1244"/>
      <c r="BA365" s="1244"/>
      <c r="BB365" s="1244"/>
      <c r="BC365" s="1244"/>
      <c r="BD365" s="1244"/>
      <c r="BE365" s="1244"/>
      <c r="BF365" s="1244"/>
      <c r="BG365" s="1244"/>
      <c r="BH365" s="1244"/>
      <c r="BI365" s="1244"/>
      <c r="BJ365" s="1244"/>
      <c r="BK365" s="1244"/>
      <c r="BL365" s="1244"/>
      <c r="BM365" s="1244"/>
      <c r="BN365" s="1244"/>
      <c r="BO365" s="1231"/>
      <c r="BP365" s="1260"/>
      <c r="BQ365" s="1260"/>
      <c r="BR365" s="1260"/>
      <c r="BS365" s="1260"/>
      <c r="BT365" s="1260"/>
      <c r="BU365" s="1260"/>
      <c r="BV365" s="1260"/>
      <c r="BW365" s="1260"/>
      <c r="BX365" s="1231"/>
      <c r="BY365" s="784">
        <v>0.48263888888888845</v>
      </c>
      <c r="BZ365" s="785"/>
      <c r="CA365" s="785"/>
      <c r="CB365" s="1299"/>
      <c r="CC365" s="1299"/>
      <c r="CD365" s="1299"/>
      <c r="CE365" s="1369" t="s">
        <v>46</v>
      </c>
      <c r="CF365" s="1369"/>
      <c r="CG365" s="1369"/>
      <c r="CH365" s="1369"/>
      <c r="CI365" s="1369"/>
      <c r="CJ365" s="1300" t="s">
        <v>39</v>
      </c>
      <c r="CK365" s="1299"/>
      <c r="CL365" s="1299"/>
      <c r="CM365" s="1299"/>
      <c r="CN365" s="1299"/>
      <c r="CO365" s="1299"/>
      <c r="CP365" s="1299"/>
      <c r="CQ365" s="1299"/>
      <c r="CR365" s="1299"/>
      <c r="CS365" s="1299"/>
      <c r="CT365" s="1299"/>
      <c r="CU365" s="1299"/>
      <c r="CV365" s="1299"/>
      <c r="CW365" s="1299"/>
      <c r="CX365" s="1299"/>
      <c r="CY365" s="1299"/>
      <c r="CZ365" s="1299"/>
      <c r="DA365" s="1299"/>
      <c r="DB365" s="1299"/>
      <c r="DC365" s="1299"/>
      <c r="DD365" s="1299"/>
      <c r="DE365" s="1299"/>
      <c r="DF365" s="1299"/>
      <c r="DG365" s="1299"/>
      <c r="DH365" s="1299"/>
      <c r="DI365" s="1299"/>
      <c r="DJ365" s="1299"/>
      <c r="DK365" s="1299"/>
      <c r="DL365" s="1299"/>
      <c r="DM365" s="1299"/>
      <c r="DN365" s="1299"/>
      <c r="DO365" s="1299"/>
      <c r="DP365" s="1299"/>
      <c r="DQ365" s="1301"/>
    </row>
    <row r="366" spans="29:121" ht="22.5" customHeight="1" x14ac:dyDescent="0.3">
      <c r="AC366" s="1244"/>
      <c r="AD366" s="1244"/>
      <c r="AE366" s="1244"/>
      <c r="AF366" s="1244"/>
      <c r="AG366" s="1244"/>
      <c r="AH366" s="1244"/>
      <c r="AI366" s="1244"/>
      <c r="AJ366" s="1244"/>
      <c r="AK366" s="1244"/>
      <c r="AL366" s="1244"/>
      <c r="AM366" s="1244"/>
      <c r="AN366" s="1244"/>
      <c r="AO366" s="1244"/>
      <c r="AP366" s="1244"/>
      <c r="AQ366" s="1244"/>
      <c r="AR366" s="1244"/>
      <c r="AS366" s="1244"/>
      <c r="AT366" s="1244"/>
      <c r="AU366" s="1244"/>
      <c r="AV366" s="1244"/>
      <c r="AW366" s="1244"/>
      <c r="AX366" s="1244"/>
      <c r="AY366" s="1244"/>
      <c r="AZ366" s="1244"/>
      <c r="BA366" s="1244"/>
      <c r="BB366" s="1244"/>
      <c r="BC366" s="1244"/>
      <c r="BD366" s="1244"/>
      <c r="BE366" s="1244"/>
      <c r="BF366" s="1244"/>
      <c r="BG366" s="1244"/>
      <c r="BH366" s="1244"/>
      <c r="BI366" s="1244"/>
      <c r="BJ366" s="1244"/>
      <c r="BK366" s="1244"/>
      <c r="BL366" s="1244"/>
      <c r="BM366" s="1244"/>
      <c r="BN366" s="1244"/>
      <c r="BO366" s="1231"/>
      <c r="BP366" s="1260" t="s">
        <v>177</v>
      </c>
      <c r="BQ366" s="1260">
        <v>0.48263888888888845</v>
      </c>
      <c r="BR366" s="1260">
        <v>71</v>
      </c>
      <c r="BS366" s="1260" t="s">
        <v>45</v>
      </c>
      <c r="BT366" s="1260" t="s">
        <v>46</v>
      </c>
      <c r="BU366" s="1260">
        <v>9</v>
      </c>
      <c r="BV366" s="1260" t="s">
        <v>47</v>
      </c>
      <c r="BW366" s="1260">
        <v>24</v>
      </c>
      <c r="BX366" s="1231"/>
      <c r="BY366" s="1302"/>
      <c r="BZ366" s="1366" t="s">
        <v>177</v>
      </c>
      <c r="CA366" s="1366"/>
      <c r="CB366" s="1366"/>
      <c r="CC366" s="1366"/>
      <c r="CD366" s="1303"/>
      <c r="CE366" s="1303"/>
      <c r="CF366" s="1303"/>
      <c r="CG366" s="1303"/>
      <c r="CH366" s="1303"/>
      <c r="CI366" s="1303"/>
      <c r="CJ366" s="1303"/>
      <c r="CK366" s="1303"/>
      <c r="CL366" s="1303"/>
      <c r="CM366" s="1303"/>
      <c r="CN366" s="1303"/>
      <c r="CO366" s="1303"/>
      <c r="CP366" s="1303"/>
      <c r="CQ366" s="1303"/>
      <c r="CR366" s="1303"/>
      <c r="CS366" s="1370">
        <v>71</v>
      </c>
      <c r="CT366" s="1370"/>
      <c r="CU366" s="1365" t="s">
        <v>48</v>
      </c>
      <c r="CV366" s="1365"/>
      <c r="CW366" s="1365"/>
      <c r="CX366" s="1303"/>
      <c r="CY366" s="1303"/>
      <c r="CZ366" s="1303"/>
      <c r="DA366" s="1303"/>
      <c r="DB366" s="1303"/>
      <c r="DC366" s="1303"/>
      <c r="DD366" s="1303"/>
      <c r="DE366" s="1303"/>
      <c r="DF366" s="1303"/>
      <c r="DG366" s="1303"/>
      <c r="DH366" s="1303"/>
      <c r="DI366" s="1303"/>
      <c r="DJ366" s="1303"/>
      <c r="DK366" s="1304"/>
      <c r="DL366" s="1372" t="s">
        <v>49</v>
      </c>
      <c r="DM366" s="1372"/>
      <c r="DN366" s="1372"/>
      <c r="DO366" s="1373">
        <v>3</v>
      </c>
      <c r="DP366" s="1373"/>
      <c r="DQ366" s="1305"/>
    </row>
    <row r="367" spans="29:121" ht="22.5" customHeight="1" x14ac:dyDescent="0.3">
      <c r="AC367" s="1244"/>
      <c r="AD367" s="1244"/>
      <c r="AE367" s="1244"/>
      <c r="AF367" s="1244"/>
      <c r="AG367" s="1244"/>
      <c r="AH367" s="1244"/>
      <c r="AI367" s="1244"/>
      <c r="AJ367" s="1244"/>
      <c r="AK367" s="1244"/>
      <c r="AL367" s="1244"/>
      <c r="AM367" s="1244"/>
      <c r="AN367" s="1244"/>
      <c r="AO367" s="1244"/>
      <c r="AP367" s="1244"/>
      <c r="AQ367" s="1244"/>
      <c r="AR367" s="1244"/>
      <c r="AS367" s="1244"/>
      <c r="AT367" s="1244"/>
      <c r="AU367" s="1244"/>
      <c r="AV367" s="1244"/>
      <c r="AW367" s="1244"/>
      <c r="AX367" s="1244"/>
      <c r="AY367" s="1244"/>
      <c r="AZ367" s="1244"/>
      <c r="BA367" s="1244"/>
      <c r="BB367" s="1244"/>
      <c r="BC367" s="1244"/>
      <c r="BD367" s="1244"/>
      <c r="BE367" s="1244"/>
      <c r="BF367" s="1244"/>
      <c r="BG367" s="1244"/>
      <c r="BH367" s="1244"/>
      <c r="BI367" s="1244"/>
      <c r="BJ367" s="1244"/>
      <c r="BK367" s="1244"/>
      <c r="BL367" s="1244"/>
      <c r="BM367" s="1244"/>
      <c r="BN367" s="1244"/>
      <c r="BO367" s="1231"/>
      <c r="BP367" s="1260">
        <v>0</v>
      </c>
      <c r="BQ367" s="1260">
        <v>0</v>
      </c>
      <c r="BR367" s="1260" t="s">
        <v>50</v>
      </c>
      <c r="BS367" s="1260">
        <v>3</v>
      </c>
      <c r="BT367" s="1260" t="s">
        <v>39</v>
      </c>
      <c r="BU367" s="1260" t="s">
        <v>141</v>
      </c>
      <c r="BV367" s="1260">
        <v>0</v>
      </c>
      <c r="BW367" s="1260" t="s">
        <v>157</v>
      </c>
      <c r="BX367" s="1231"/>
      <c r="BY367" s="1302"/>
      <c r="BZ367" s="1366"/>
      <c r="CA367" s="1366"/>
      <c r="CB367" s="1366"/>
      <c r="CC367" s="1366"/>
      <c r="CD367" s="1303"/>
      <c r="CE367" s="1303"/>
      <c r="CF367" s="1303"/>
      <c r="CG367" s="1303"/>
      <c r="CH367" s="1303"/>
      <c r="CI367" s="1303"/>
      <c r="CJ367" s="1303"/>
      <c r="CK367" s="1303"/>
      <c r="CL367" s="1303"/>
      <c r="CM367" s="1303"/>
      <c r="CN367" s="1303"/>
      <c r="CO367" s="1303"/>
      <c r="CP367" s="1303"/>
      <c r="CQ367" s="1303"/>
      <c r="CR367" s="1303"/>
      <c r="CS367" s="1370"/>
      <c r="CT367" s="1370"/>
      <c r="CU367" s="1365"/>
      <c r="CV367" s="1365"/>
      <c r="CW367" s="1365"/>
      <c r="CX367" s="1303"/>
      <c r="CY367" s="1303"/>
      <c r="CZ367" s="1303"/>
      <c r="DA367" s="1303"/>
      <c r="DB367" s="1303"/>
      <c r="DC367" s="1303"/>
      <c r="DD367" s="1303"/>
      <c r="DE367" s="1303"/>
      <c r="DF367" s="1303"/>
      <c r="DG367" s="1303"/>
      <c r="DH367" s="1303"/>
      <c r="DI367" s="1303"/>
      <c r="DJ367" s="1303"/>
      <c r="DK367" s="1304"/>
      <c r="DL367" s="1372"/>
      <c r="DM367" s="1372"/>
      <c r="DN367" s="1372"/>
      <c r="DO367" s="1373"/>
      <c r="DP367" s="1373"/>
      <c r="DQ367" s="1305"/>
    </row>
    <row r="368" spans="29:121" ht="22.5" customHeight="1" x14ac:dyDescent="0.3">
      <c r="AC368" s="1244"/>
      <c r="AD368" s="1244"/>
      <c r="AE368" s="1244"/>
      <c r="AF368" s="1244"/>
      <c r="AG368" s="1244"/>
      <c r="AH368" s="1244"/>
      <c r="AI368" s="1244"/>
      <c r="AJ368" s="1244"/>
      <c r="AK368" s="1244"/>
      <c r="AL368" s="1244"/>
      <c r="AM368" s="1244"/>
      <c r="AN368" s="1244"/>
      <c r="AO368" s="1244"/>
      <c r="AP368" s="1244"/>
      <c r="AQ368" s="1244"/>
      <c r="AR368" s="1244"/>
      <c r="AS368" s="1244"/>
      <c r="AT368" s="1244"/>
      <c r="AU368" s="1244"/>
      <c r="AV368" s="1244"/>
      <c r="AW368" s="1244"/>
      <c r="AX368" s="1244"/>
      <c r="AY368" s="1244"/>
      <c r="AZ368" s="1244"/>
      <c r="BA368" s="1244"/>
      <c r="BB368" s="1244"/>
      <c r="BC368" s="1244"/>
      <c r="BD368" s="1244"/>
      <c r="BE368" s="1244"/>
      <c r="BF368" s="1244"/>
      <c r="BG368" s="1244"/>
      <c r="BH368" s="1244"/>
      <c r="BI368" s="1244"/>
      <c r="BJ368" s="1244"/>
      <c r="BK368" s="1244"/>
      <c r="BL368" s="1244"/>
      <c r="BM368" s="1244"/>
      <c r="BN368" s="1244"/>
      <c r="BO368" s="1231"/>
      <c r="BP368" s="1260"/>
      <c r="BQ368" s="1260"/>
      <c r="BR368" s="1260"/>
      <c r="BS368" s="1260"/>
      <c r="BT368" s="1260"/>
      <c r="BU368" s="1260"/>
      <c r="BV368" s="1260"/>
      <c r="BW368" s="1260"/>
      <c r="BX368" s="1231"/>
      <c r="BY368" s="1302"/>
      <c r="BZ368" s="1306"/>
      <c r="CA368" s="1306"/>
      <c r="CB368" s="1306"/>
      <c r="CC368" s="1306"/>
      <c r="CD368" s="1368" t="s">
        <v>52</v>
      </c>
      <c r="CE368" s="1368"/>
      <c r="CF368" s="1307">
        <v>9</v>
      </c>
      <c r="CG368" s="1308" t="s">
        <v>53</v>
      </c>
      <c r="CH368" s="1367" t="s">
        <v>141</v>
      </c>
      <c r="CI368" s="1367"/>
      <c r="CJ368" s="1367"/>
      <c r="CK368" s="1367"/>
      <c r="CL368" s="1367"/>
      <c r="CM368" s="1367"/>
      <c r="CN368" s="1367"/>
      <c r="CO368" s="1367"/>
      <c r="CP368" s="1367"/>
      <c r="CQ368" s="1367"/>
      <c r="CR368" s="1367"/>
      <c r="CS368" s="1367"/>
      <c r="CT368" s="1367"/>
      <c r="CU368" s="1306"/>
      <c r="CV368" s="1306"/>
      <c r="CW368" s="1306"/>
      <c r="CX368" s="1306"/>
      <c r="CY368" s="1306"/>
      <c r="CZ368" s="1368" t="s">
        <v>52</v>
      </c>
      <c r="DA368" s="1368"/>
      <c r="DB368" s="1307">
        <v>24</v>
      </c>
      <c r="DC368" s="1308" t="s">
        <v>53</v>
      </c>
      <c r="DD368" s="1367" t="s">
        <v>157</v>
      </c>
      <c r="DE368" s="1367"/>
      <c r="DF368" s="1367"/>
      <c r="DG368" s="1367"/>
      <c r="DH368" s="1367"/>
      <c r="DI368" s="1367"/>
      <c r="DJ368" s="1367"/>
      <c r="DK368" s="1367"/>
      <c r="DL368" s="1367"/>
      <c r="DM368" s="1367"/>
      <c r="DN368" s="1367"/>
      <c r="DO368" s="1367"/>
      <c r="DP368" s="1367"/>
      <c r="DQ368" s="1305"/>
    </row>
    <row r="369" spans="29:121" ht="22.5" customHeight="1" x14ac:dyDescent="0.3">
      <c r="AC369" s="1244"/>
      <c r="AD369" s="1244"/>
      <c r="AE369" s="1244"/>
      <c r="AF369" s="1244"/>
      <c r="AG369" s="1244"/>
      <c r="AH369" s="1244"/>
      <c r="AI369" s="1244"/>
      <c r="AJ369" s="1244"/>
      <c r="AK369" s="1244"/>
      <c r="AL369" s="1244"/>
      <c r="AM369" s="1244"/>
      <c r="AN369" s="1244"/>
      <c r="AO369" s="1244"/>
      <c r="AP369" s="1244"/>
      <c r="AQ369" s="1244"/>
      <c r="AR369" s="1244"/>
      <c r="AS369" s="1244"/>
      <c r="AT369" s="1244"/>
      <c r="AU369" s="1244"/>
      <c r="AV369" s="1244"/>
      <c r="AW369" s="1244"/>
      <c r="AX369" s="1244"/>
      <c r="AY369" s="1244"/>
      <c r="AZ369" s="1244"/>
      <c r="BA369" s="1244"/>
      <c r="BB369" s="1244"/>
      <c r="BC369" s="1244"/>
      <c r="BD369" s="1244"/>
      <c r="BE369" s="1244"/>
      <c r="BF369" s="1244"/>
      <c r="BG369" s="1244"/>
      <c r="BH369" s="1244"/>
      <c r="BI369" s="1244"/>
      <c r="BJ369" s="1244"/>
      <c r="BK369" s="1244"/>
      <c r="BL369" s="1244"/>
      <c r="BM369" s="1244"/>
      <c r="BN369" s="1244"/>
      <c r="BO369" s="1231"/>
      <c r="BP369" s="1260"/>
      <c r="BQ369" s="1260"/>
      <c r="BR369" s="1260"/>
      <c r="BS369" s="1260"/>
      <c r="BT369" s="1260"/>
      <c r="BU369" s="1260"/>
      <c r="BV369" s="1260"/>
      <c r="BW369" s="1260"/>
      <c r="BX369" s="1231"/>
      <c r="BY369" s="1302"/>
      <c r="BZ369" s="1306"/>
      <c r="CA369" s="1306"/>
      <c r="CB369" s="1306"/>
      <c r="CC369" s="1306"/>
      <c r="CD369" s="1306"/>
      <c r="CE369" s="1306"/>
      <c r="CF369" s="1306"/>
      <c r="CG369" s="1306"/>
      <c r="CH369" s="1306"/>
      <c r="CI369" s="1306"/>
      <c r="CJ369" s="1306"/>
      <c r="CK369" s="1306"/>
      <c r="CL369" s="1306"/>
      <c r="CM369" s="1306"/>
      <c r="CN369" s="1306"/>
      <c r="CO369" s="1306"/>
      <c r="CP369" s="1306"/>
      <c r="CQ369" s="1306"/>
      <c r="CR369" s="1306"/>
      <c r="CS369" s="1306"/>
      <c r="CT369" s="1306"/>
      <c r="CU369" s="1306"/>
      <c r="CV369" s="1306"/>
      <c r="CW369" s="1306"/>
      <c r="CX369" s="1306"/>
      <c r="CY369" s="1306"/>
      <c r="CZ369" s="1306"/>
      <c r="DA369" s="1306"/>
      <c r="DB369" s="1306"/>
      <c r="DC369" s="1306"/>
      <c r="DD369" s="1306"/>
      <c r="DE369" s="1306"/>
      <c r="DF369" s="1306"/>
      <c r="DG369" s="1306"/>
      <c r="DH369" s="1306"/>
      <c r="DI369" s="1306"/>
      <c r="DJ369" s="1306"/>
      <c r="DK369" s="1309"/>
      <c r="DL369" s="1309"/>
      <c r="DM369" s="1309"/>
      <c r="DN369" s="1309"/>
      <c r="DO369" s="1309"/>
      <c r="DP369" s="1309"/>
      <c r="DQ369" s="1305"/>
    </row>
    <row r="370" spans="29:121" ht="22.5" customHeight="1" x14ac:dyDescent="0.3">
      <c r="AC370" s="1244"/>
      <c r="AD370" s="1244"/>
      <c r="AE370" s="1244"/>
      <c r="AF370" s="1244"/>
      <c r="AG370" s="1244"/>
      <c r="AH370" s="1244"/>
      <c r="AI370" s="1244"/>
      <c r="AJ370" s="1244"/>
      <c r="AK370" s="1244"/>
      <c r="AL370" s="1244"/>
      <c r="AM370" s="1244"/>
      <c r="AN370" s="1244"/>
      <c r="AO370" s="1244"/>
      <c r="AP370" s="1244"/>
      <c r="AQ370" s="1244"/>
      <c r="AR370" s="1244"/>
      <c r="AS370" s="1244"/>
      <c r="AT370" s="1244"/>
      <c r="AU370" s="1244"/>
      <c r="AV370" s="1244"/>
      <c r="AW370" s="1244"/>
      <c r="AX370" s="1244"/>
      <c r="AY370" s="1244"/>
      <c r="AZ370" s="1244"/>
      <c r="BA370" s="1244"/>
      <c r="BB370" s="1244"/>
      <c r="BC370" s="1244"/>
      <c r="BD370" s="1244"/>
      <c r="BE370" s="1244"/>
      <c r="BF370" s="1244"/>
      <c r="BG370" s="1244"/>
      <c r="BH370" s="1244"/>
      <c r="BI370" s="1244"/>
      <c r="BJ370" s="1244"/>
      <c r="BK370" s="1244"/>
      <c r="BL370" s="1244"/>
      <c r="BM370" s="1244"/>
      <c r="BN370" s="1244"/>
      <c r="BO370" s="1231"/>
      <c r="BP370" s="1260"/>
      <c r="BQ370" s="1260"/>
      <c r="BR370" s="1260"/>
      <c r="BS370" s="1260"/>
      <c r="BT370" s="1260"/>
      <c r="BU370" s="1260"/>
      <c r="BV370" s="1260"/>
      <c r="BW370" s="1260"/>
      <c r="BX370" s="1231"/>
      <c r="BY370" s="1302"/>
      <c r="BZ370" s="1322" t="s">
        <v>56</v>
      </c>
      <c r="CA370" s="1323">
        <v>9</v>
      </c>
      <c r="CB370" s="1310" t="s">
        <v>47</v>
      </c>
      <c r="CC370" s="1311">
        <v>1</v>
      </c>
      <c r="CD370" s="1311">
        <v>2</v>
      </c>
      <c r="CE370" s="1311">
        <v>3</v>
      </c>
      <c r="CF370" s="1311">
        <v>4</v>
      </c>
      <c r="CG370" s="1311">
        <v>5</v>
      </c>
      <c r="CH370" s="1311">
        <v>6</v>
      </c>
      <c r="CI370" s="1311">
        <v>7</v>
      </c>
      <c r="CJ370" s="1311">
        <v>8</v>
      </c>
      <c r="CK370" s="1311">
        <v>9</v>
      </c>
      <c r="CL370" s="1311">
        <v>10</v>
      </c>
      <c r="CM370" s="1311">
        <v>11</v>
      </c>
      <c r="CN370" s="1311">
        <v>12</v>
      </c>
      <c r="CO370" s="1311">
        <v>13</v>
      </c>
      <c r="CP370" s="1311">
        <v>14</v>
      </c>
      <c r="CQ370" s="1311">
        <v>15</v>
      </c>
      <c r="CR370" s="1311">
        <v>16</v>
      </c>
      <c r="CS370" s="1311">
        <v>17</v>
      </c>
      <c r="CT370" s="1311">
        <v>18</v>
      </c>
      <c r="CU370" s="1311">
        <v>19</v>
      </c>
      <c r="CV370" s="1311">
        <v>20</v>
      </c>
      <c r="CW370" s="1311">
        <v>21</v>
      </c>
      <c r="CX370" s="1311">
        <v>22</v>
      </c>
      <c r="CY370" s="1311">
        <v>23</v>
      </c>
      <c r="CZ370" s="1311">
        <v>24</v>
      </c>
      <c r="DA370" s="1311">
        <v>25</v>
      </c>
      <c r="DB370" s="1311">
        <v>26</v>
      </c>
      <c r="DC370" s="1311">
        <v>27</v>
      </c>
      <c r="DD370" s="1311">
        <v>28</v>
      </c>
      <c r="DE370" s="1311">
        <v>29</v>
      </c>
      <c r="DF370" s="1311">
        <v>30</v>
      </c>
      <c r="DG370" s="1311">
        <v>31</v>
      </c>
      <c r="DH370" s="1311">
        <v>32</v>
      </c>
      <c r="DI370" s="1311">
        <v>33</v>
      </c>
      <c r="DJ370" s="1311">
        <v>34</v>
      </c>
      <c r="DK370" s="1312">
        <v>35</v>
      </c>
      <c r="DL370" s="1312">
        <v>36</v>
      </c>
      <c r="DM370" s="1312">
        <v>37</v>
      </c>
      <c r="DN370" s="1312">
        <v>38</v>
      </c>
      <c r="DO370" s="1312">
        <v>39</v>
      </c>
      <c r="DP370" s="1312">
        <v>40</v>
      </c>
      <c r="DQ370" s="1305"/>
    </row>
    <row r="371" spans="29:121" ht="22.5" customHeight="1" x14ac:dyDescent="0.3">
      <c r="AC371" s="1244"/>
      <c r="AD371" s="1244"/>
      <c r="AE371" s="1244"/>
      <c r="AF371" s="1244"/>
      <c r="AG371" s="1244"/>
      <c r="AH371" s="1244"/>
      <c r="AI371" s="1244"/>
      <c r="AJ371" s="1244"/>
      <c r="AK371" s="1244"/>
      <c r="AL371" s="1244"/>
      <c r="AM371" s="1244"/>
      <c r="AN371" s="1244"/>
      <c r="AO371" s="1244"/>
      <c r="AP371" s="1244"/>
      <c r="AQ371" s="1244"/>
      <c r="AR371" s="1244"/>
      <c r="AS371" s="1244"/>
      <c r="AT371" s="1244"/>
      <c r="AU371" s="1244"/>
      <c r="AV371" s="1244"/>
      <c r="AW371" s="1244"/>
      <c r="AX371" s="1244"/>
      <c r="AY371" s="1244"/>
      <c r="AZ371" s="1244"/>
      <c r="BA371" s="1244"/>
      <c r="BB371" s="1244"/>
      <c r="BC371" s="1244"/>
      <c r="BD371" s="1244"/>
      <c r="BE371" s="1244"/>
      <c r="BF371" s="1244"/>
      <c r="BG371" s="1244"/>
      <c r="BH371" s="1244"/>
      <c r="BI371" s="1244"/>
      <c r="BJ371" s="1244"/>
      <c r="BK371" s="1244"/>
      <c r="BL371" s="1244"/>
      <c r="BM371" s="1244"/>
      <c r="BN371" s="1244"/>
      <c r="BO371" s="1231"/>
      <c r="BP371" s="1260"/>
      <c r="BQ371" s="1260"/>
      <c r="BR371" s="1260"/>
      <c r="BS371" s="1260"/>
      <c r="BT371" s="1260"/>
      <c r="BU371" s="1260"/>
      <c r="BV371" s="1260"/>
      <c r="BW371" s="1260"/>
      <c r="BX371" s="1231"/>
      <c r="BY371" s="1302"/>
      <c r="BZ371" s="1313"/>
      <c r="CA371" s="1314"/>
      <c r="CB371" s="1315"/>
      <c r="CC371" s="1316"/>
      <c r="CD371" s="1316"/>
      <c r="CE371" s="1316"/>
      <c r="CF371" s="1316"/>
      <c r="CG371" s="1316"/>
      <c r="CH371" s="1316"/>
      <c r="CI371" s="1316"/>
      <c r="CJ371" s="1316"/>
      <c r="CK371" s="1316"/>
      <c r="CL371" s="1316"/>
      <c r="CM371" s="1316"/>
      <c r="CN371" s="1316"/>
      <c r="CO371" s="1316"/>
      <c r="CP371" s="1316"/>
      <c r="CQ371" s="1316"/>
      <c r="CR371" s="1316"/>
      <c r="CS371" s="1316"/>
      <c r="CT371" s="1316"/>
      <c r="CU371" s="1316"/>
      <c r="CV371" s="1316"/>
      <c r="CW371" s="1316"/>
      <c r="CX371" s="1316"/>
      <c r="CY371" s="1316"/>
      <c r="CZ371" s="1316"/>
      <c r="DA371" s="1316"/>
      <c r="DB371" s="1316"/>
      <c r="DC371" s="1316"/>
      <c r="DD371" s="1316"/>
      <c r="DE371" s="1316"/>
      <c r="DF371" s="1316"/>
      <c r="DG371" s="1316"/>
      <c r="DH371" s="1316"/>
      <c r="DI371" s="1316"/>
      <c r="DJ371" s="1316"/>
      <c r="DK371" s="1317"/>
      <c r="DL371" s="1317"/>
      <c r="DM371" s="1317"/>
      <c r="DN371" s="1317"/>
      <c r="DO371" s="1317"/>
      <c r="DP371" s="1317"/>
      <c r="DQ371" s="1305"/>
    </row>
    <row r="372" spans="29:121" ht="22.5" customHeight="1" x14ac:dyDescent="0.3">
      <c r="AC372" s="1244"/>
      <c r="AD372" s="1244"/>
      <c r="AE372" s="1244"/>
      <c r="AF372" s="1244"/>
      <c r="AG372" s="1244"/>
      <c r="AH372" s="1244"/>
      <c r="AI372" s="1244"/>
      <c r="AJ372" s="1244"/>
      <c r="AK372" s="1244"/>
      <c r="AL372" s="1244"/>
      <c r="AM372" s="1244"/>
      <c r="AN372" s="1244"/>
      <c r="AO372" s="1244"/>
      <c r="AP372" s="1244"/>
      <c r="AQ372" s="1244"/>
      <c r="AR372" s="1244"/>
      <c r="AS372" s="1244"/>
      <c r="AT372" s="1244"/>
      <c r="AU372" s="1244"/>
      <c r="AV372" s="1244"/>
      <c r="AW372" s="1244"/>
      <c r="AX372" s="1244"/>
      <c r="AY372" s="1244"/>
      <c r="AZ372" s="1244"/>
      <c r="BA372" s="1244"/>
      <c r="BB372" s="1244"/>
      <c r="BC372" s="1244"/>
      <c r="BD372" s="1244"/>
      <c r="BE372" s="1244"/>
      <c r="BF372" s="1244"/>
      <c r="BG372" s="1244"/>
      <c r="BH372" s="1244"/>
      <c r="BI372" s="1244"/>
      <c r="BJ372" s="1244"/>
      <c r="BK372" s="1244"/>
      <c r="BL372" s="1244"/>
      <c r="BM372" s="1244"/>
      <c r="BN372" s="1244"/>
      <c r="BO372" s="1231"/>
      <c r="BP372" s="1260"/>
      <c r="BQ372" s="1260"/>
      <c r="BR372" s="1260"/>
      <c r="BS372" s="1260"/>
      <c r="BT372" s="1260"/>
      <c r="BU372" s="1260"/>
      <c r="BV372" s="1260"/>
      <c r="BW372" s="1260"/>
      <c r="BX372" s="1231"/>
      <c r="BY372" s="1302"/>
      <c r="BZ372" s="1324" t="s">
        <v>56</v>
      </c>
      <c r="CA372" s="1325">
        <v>24</v>
      </c>
      <c r="CB372" s="1318" t="s">
        <v>47</v>
      </c>
      <c r="CC372" s="1311">
        <v>1</v>
      </c>
      <c r="CD372" s="1311">
        <v>2</v>
      </c>
      <c r="CE372" s="1311">
        <v>3</v>
      </c>
      <c r="CF372" s="1311">
        <v>4</v>
      </c>
      <c r="CG372" s="1311">
        <v>5</v>
      </c>
      <c r="CH372" s="1311">
        <v>6</v>
      </c>
      <c r="CI372" s="1311">
        <v>7</v>
      </c>
      <c r="CJ372" s="1311">
        <v>8</v>
      </c>
      <c r="CK372" s="1311">
        <v>9</v>
      </c>
      <c r="CL372" s="1311">
        <v>10</v>
      </c>
      <c r="CM372" s="1311">
        <v>11</v>
      </c>
      <c r="CN372" s="1311">
        <v>12</v>
      </c>
      <c r="CO372" s="1311">
        <v>13</v>
      </c>
      <c r="CP372" s="1311">
        <v>14</v>
      </c>
      <c r="CQ372" s="1311">
        <v>15</v>
      </c>
      <c r="CR372" s="1311">
        <v>16</v>
      </c>
      <c r="CS372" s="1311">
        <v>17</v>
      </c>
      <c r="CT372" s="1311">
        <v>18</v>
      </c>
      <c r="CU372" s="1311">
        <v>19</v>
      </c>
      <c r="CV372" s="1311">
        <v>20</v>
      </c>
      <c r="CW372" s="1311">
        <v>21</v>
      </c>
      <c r="CX372" s="1311">
        <v>22</v>
      </c>
      <c r="CY372" s="1311">
        <v>23</v>
      </c>
      <c r="CZ372" s="1311">
        <v>24</v>
      </c>
      <c r="DA372" s="1311">
        <v>25</v>
      </c>
      <c r="DB372" s="1311">
        <v>26</v>
      </c>
      <c r="DC372" s="1311">
        <v>27</v>
      </c>
      <c r="DD372" s="1311">
        <v>28</v>
      </c>
      <c r="DE372" s="1311">
        <v>29</v>
      </c>
      <c r="DF372" s="1311">
        <v>30</v>
      </c>
      <c r="DG372" s="1311">
        <v>31</v>
      </c>
      <c r="DH372" s="1311">
        <v>32</v>
      </c>
      <c r="DI372" s="1311">
        <v>33</v>
      </c>
      <c r="DJ372" s="1311">
        <v>34</v>
      </c>
      <c r="DK372" s="1312">
        <v>35</v>
      </c>
      <c r="DL372" s="1312">
        <v>36</v>
      </c>
      <c r="DM372" s="1312">
        <v>37</v>
      </c>
      <c r="DN372" s="1312">
        <v>38</v>
      </c>
      <c r="DO372" s="1312">
        <v>39</v>
      </c>
      <c r="DP372" s="1312">
        <v>40</v>
      </c>
      <c r="DQ372" s="1305"/>
    </row>
    <row r="373" spans="29:121" ht="22.5" customHeight="1" thickBot="1" x14ac:dyDescent="0.35">
      <c r="AC373" s="1244"/>
      <c r="AD373" s="1244"/>
      <c r="AE373" s="1244"/>
      <c r="AF373" s="1244"/>
      <c r="AG373" s="1244"/>
      <c r="AH373" s="1244"/>
      <c r="AI373" s="1244"/>
      <c r="AJ373" s="1244"/>
      <c r="AK373" s="1244"/>
      <c r="AL373" s="1244"/>
      <c r="AM373" s="1244"/>
      <c r="AN373" s="1244"/>
      <c r="AO373" s="1244"/>
      <c r="AP373" s="1244"/>
      <c r="AQ373" s="1244"/>
      <c r="AR373" s="1244"/>
      <c r="AS373" s="1244"/>
      <c r="AT373" s="1244"/>
      <c r="AU373" s="1244"/>
      <c r="AV373" s="1244"/>
      <c r="AW373" s="1244"/>
      <c r="AX373" s="1244"/>
      <c r="AY373" s="1244"/>
      <c r="AZ373" s="1244"/>
      <c r="BA373" s="1244"/>
      <c r="BB373" s="1244"/>
      <c r="BC373" s="1244"/>
      <c r="BD373" s="1244"/>
      <c r="BE373" s="1244"/>
      <c r="BF373" s="1244"/>
      <c r="BG373" s="1244"/>
      <c r="BH373" s="1244"/>
      <c r="BI373" s="1244"/>
      <c r="BJ373" s="1244"/>
      <c r="BK373" s="1244"/>
      <c r="BL373" s="1244"/>
      <c r="BM373" s="1244"/>
      <c r="BN373" s="1244"/>
      <c r="BO373" s="1231"/>
      <c r="BP373" s="1260"/>
      <c r="BQ373" s="1260"/>
      <c r="BR373" s="1260"/>
      <c r="BS373" s="1260"/>
      <c r="BT373" s="1260"/>
      <c r="BU373" s="1260"/>
      <c r="BV373" s="1260"/>
      <c r="BW373" s="1260"/>
      <c r="BX373" s="1231"/>
      <c r="BY373" s="1319"/>
      <c r="BZ373" s="1320"/>
      <c r="CA373" s="1320"/>
      <c r="CB373" s="1320"/>
      <c r="CC373" s="1320"/>
      <c r="CD373" s="1320"/>
      <c r="CE373" s="1320"/>
      <c r="CF373" s="1320"/>
      <c r="CG373" s="1320"/>
      <c r="CH373" s="1320"/>
      <c r="CI373" s="1320"/>
      <c r="CJ373" s="1320"/>
      <c r="CK373" s="1320"/>
      <c r="CL373" s="1320"/>
      <c r="CM373" s="1320"/>
      <c r="CN373" s="1320"/>
      <c r="CO373" s="1320"/>
      <c r="CP373" s="1320"/>
      <c r="CQ373" s="1320"/>
      <c r="CR373" s="1320"/>
      <c r="CS373" s="1320"/>
      <c r="CT373" s="1320"/>
      <c r="CU373" s="1320"/>
      <c r="CV373" s="1320"/>
      <c r="CW373" s="1320"/>
      <c r="CX373" s="1320"/>
      <c r="CY373" s="1320"/>
      <c r="CZ373" s="1320"/>
      <c r="DA373" s="1320"/>
      <c r="DB373" s="1320"/>
      <c r="DC373" s="1320"/>
      <c r="DD373" s="1320"/>
      <c r="DE373" s="1320"/>
      <c r="DF373" s="1320"/>
      <c r="DG373" s="1320"/>
      <c r="DH373" s="1320"/>
      <c r="DI373" s="1320"/>
      <c r="DJ373" s="1320"/>
      <c r="DK373" s="1320"/>
      <c r="DL373" s="1320"/>
      <c r="DM373" s="1320"/>
      <c r="DN373" s="1320"/>
      <c r="DO373" s="1320"/>
      <c r="DP373" s="1320"/>
      <c r="DQ373" s="1321"/>
    </row>
    <row r="374" spans="29:121" ht="22.5" customHeight="1" thickTop="1" x14ac:dyDescent="0.3">
      <c r="AC374" s="1244"/>
      <c r="AD374" s="1244"/>
      <c r="AE374" s="1244"/>
      <c r="AF374" s="1244"/>
      <c r="AG374" s="1244"/>
      <c r="AH374" s="1244"/>
      <c r="AI374" s="1244"/>
      <c r="AJ374" s="1244"/>
      <c r="AK374" s="1244"/>
      <c r="AL374" s="1244"/>
      <c r="AM374" s="1244"/>
      <c r="AN374" s="1244"/>
      <c r="AO374" s="1244"/>
      <c r="AP374" s="1244"/>
      <c r="AQ374" s="1244"/>
      <c r="AR374" s="1244"/>
      <c r="AS374" s="1244"/>
      <c r="AT374" s="1244"/>
      <c r="AU374" s="1244"/>
      <c r="AV374" s="1244"/>
      <c r="AW374" s="1244"/>
      <c r="AX374" s="1244"/>
      <c r="AY374" s="1244"/>
      <c r="AZ374" s="1244"/>
      <c r="BA374" s="1244"/>
      <c r="BB374" s="1244"/>
      <c r="BC374" s="1244"/>
      <c r="BD374" s="1244"/>
      <c r="BE374" s="1244"/>
      <c r="BF374" s="1244"/>
      <c r="BG374" s="1244"/>
      <c r="BH374" s="1244"/>
      <c r="BI374" s="1244"/>
      <c r="BJ374" s="1244"/>
      <c r="BK374" s="1244"/>
      <c r="BL374" s="1244"/>
      <c r="BM374" s="1244"/>
      <c r="BN374" s="1244"/>
      <c r="BO374" s="1231"/>
      <c r="BP374" s="1260"/>
      <c r="BQ374" s="1260"/>
      <c r="BR374" s="1260"/>
      <c r="BS374" s="1260"/>
      <c r="BT374" s="1260"/>
      <c r="BU374" s="1260"/>
      <c r="BV374" s="1260"/>
      <c r="BW374" s="1260"/>
      <c r="BX374" s="1231"/>
      <c r="BY374" s="784">
        <v>0.48958333333333287</v>
      </c>
      <c r="BZ374" s="785"/>
      <c r="CA374" s="785"/>
      <c r="CB374" s="1299"/>
      <c r="CC374" s="1299"/>
      <c r="CD374" s="1299"/>
      <c r="CE374" s="1369" t="s">
        <v>46</v>
      </c>
      <c r="CF374" s="1369"/>
      <c r="CG374" s="1369"/>
      <c r="CH374" s="1369"/>
      <c r="CI374" s="1369"/>
      <c r="CJ374" s="1300" t="s">
        <v>66</v>
      </c>
      <c r="CK374" s="1299"/>
      <c r="CL374" s="1299"/>
      <c r="CM374" s="1299"/>
      <c r="CN374" s="1299"/>
      <c r="CO374" s="1299"/>
      <c r="CP374" s="1299"/>
      <c r="CQ374" s="1299"/>
      <c r="CR374" s="1299"/>
      <c r="CS374" s="1299"/>
      <c r="CT374" s="1299"/>
      <c r="CU374" s="1299"/>
      <c r="CV374" s="1299"/>
      <c r="CW374" s="1299"/>
      <c r="CX374" s="1299"/>
      <c r="CY374" s="1299"/>
      <c r="CZ374" s="1299"/>
      <c r="DA374" s="1299"/>
      <c r="DB374" s="1299"/>
      <c r="DC374" s="1299"/>
      <c r="DD374" s="1299"/>
      <c r="DE374" s="1299"/>
      <c r="DF374" s="1299"/>
      <c r="DG374" s="1299"/>
      <c r="DH374" s="1299"/>
      <c r="DI374" s="1299"/>
      <c r="DJ374" s="1299"/>
      <c r="DK374" s="1299"/>
      <c r="DL374" s="1299"/>
      <c r="DM374" s="1299"/>
      <c r="DN374" s="1299"/>
      <c r="DO374" s="1299"/>
      <c r="DP374" s="1299"/>
      <c r="DQ374" s="1301"/>
    </row>
    <row r="375" spans="29:121" ht="22.5" customHeight="1" x14ac:dyDescent="0.3">
      <c r="AC375" s="1244"/>
      <c r="AD375" s="1244"/>
      <c r="AE375" s="1244"/>
      <c r="AF375" s="1244"/>
      <c r="AG375" s="1244"/>
      <c r="AH375" s="1244"/>
      <c r="AI375" s="1244"/>
      <c r="AJ375" s="1244"/>
      <c r="AK375" s="1244"/>
      <c r="AL375" s="1244"/>
      <c r="AM375" s="1244"/>
      <c r="AN375" s="1244"/>
      <c r="AO375" s="1244"/>
      <c r="AP375" s="1244"/>
      <c r="AQ375" s="1244"/>
      <c r="AR375" s="1244"/>
      <c r="AS375" s="1244"/>
      <c r="AT375" s="1244"/>
      <c r="AU375" s="1244"/>
      <c r="AV375" s="1244"/>
      <c r="AW375" s="1244"/>
      <c r="AX375" s="1244"/>
      <c r="AY375" s="1244"/>
      <c r="AZ375" s="1244"/>
      <c r="BA375" s="1244"/>
      <c r="BB375" s="1244"/>
      <c r="BC375" s="1244"/>
      <c r="BD375" s="1244"/>
      <c r="BE375" s="1244"/>
      <c r="BF375" s="1244"/>
      <c r="BG375" s="1244"/>
      <c r="BH375" s="1244"/>
      <c r="BI375" s="1244"/>
      <c r="BJ375" s="1244"/>
      <c r="BK375" s="1244"/>
      <c r="BL375" s="1244"/>
      <c r="BM375" s="1244"/>
      <c r="BN375" s="1244"/>
      <c r="BO375" s="1231"/>
      <c r="BP375" s="1260" t="s">
        <v>184</v>
      </c>
      <c r="BQ375" s="1260">
        <v>0.48958333333333287</v>
      </c>
      <c r="BR375" s="1260">
        <v>75</v>
      </c>
      <c r="BS375" s="1260" t="s">
        <v>45</v>
      </c>
      <c r="BT375" s="1260" t="s">
        <v>46</v>
      </c>
      <c r="BU375" s="1260">
        <v>14</v>
      </c>
      <c r="BV375" s="1260" t="s">
        <v>47</v>
      </c>
      <c r="BW375" s="1260">
        <v>19</v>
      </c>
      <c r="BX375" s="1231"/>
      <c r="BY375" s="1302"/>
      <c r="BZ375" s="1366" t="s">
        <v>184</v>
      </c>
      <c r="CA375" s="1366"/>
      <c r="CB375" s="1366"/>
      <c r="CC375" s="1366"/>
      <c r="CD375" s="1303"/>
      <c r="CE375" s="1303"/>
      <c r="CF375" s="1303"/>
      <c r="CG375" s="1303"/>
      <c r="CH375" s="1303"/>
      <c r="CI375" s="1303"/>
      <c r="CJ375" s="1303"/>
      <c r="CK375" s="1303"/>
      <c r="CL375" s="1303"/>
      <c r="CM375" s="1303"/>
      <c r="CN375" s="1303"/>
      <c r="CO375" s="1303"/>
      <c r="CP375" s="1303"/>
      <c r="CQ375" s="1303"/>
      <c r="CR375" s="1303"/>
      <c r="CS375" s="1370">
        <v>75</v>
      </c>
      <c r="CT375" s="1370"/>
      <c r="CU375" s="1365" t="s">
        <v>48</v>
      </c>
      <c r="CV375" s="1365"/>
      <c r="CW375" s="1365"/>
      <c r="CX375" s="1303"/>
      <c r="CY375" s="1303"/>
      <c r="CZ375" s="1303"/>
      <c r="DA375" s="1303"/>
      <c r="DB375" s="1303"/>
      <c r="DC375" s="1303"/>
      <c r="DD375" s="1303"/>
      <c r="DE375" s="1303"/>
      <c r="DF375" s="1303"/>
      <c r="DG375" s="1303"/>
      <c r="DH375" s="1303"/>
      <c r="DI375" s="1303"/>
      <c r="DJ375" s="1303"/>
      <c r="DK375" s="1304"/>
      <c r="DL375" s="1372" t="s">
        <v>49</v>
      </c>
      <c r="DM375" s="1372"/>
      <c r="DN375" s="1372"/>
      <c r="DO375" s="1373">
        <v>3</v>
      </c>
      <c r="DP375" s="1373"/>
      <c r="DQ375" s="1305"/>
    </row>
    <row r="376" spans="29:121" ht="22.5" customHeight="1" x14ac:dyDescent="0.3">
      <c r="AC376" s="1244"/>
      <c r="AD376" s="1244"/>
      <c r="AE376" s="1244"/>
      <c r="AF376" s="1244"/>
      <c r="AG376" s="1244"/>
      <c r="AH376" s="1244"/>
      <c r="AI376" s="1244"/>
      <c r="AJ376" s="1244"/>
      <c r="AK376" s="1244"/>
      <c r="AL376" s="1244"/>
      <c r="AM376" s="1244"/>
      <c r="AN376" s="1244"/>
      <c r="AO376" s="1244"/>
      <c r="AP376" s="1244"/>
      <c r="AQ376" s="1244"/>
      <c r="AR376" s="1244"/>
      <c r="AS376" s="1244"/>
      <c r="AT376" s="1244"/>
      <c r="AU376" s="1244"/>
      <c r="AV376" s="1244"/>
      <c r="AW376" s="1244"/>
      <c r="AX376" s="1244"/>
      <c r="AY376" s="1244"/>
      <c r="AZ376" s="1244"/>
      <c r="BA376" s="1244"/>
      <c r="BB376" s="1244"/>
      <c r="BC376" s="1244"/>
      <c r="BD376" s="1244"/>
      <c r="BE376" s="1244"/>
      <c r="BF376" s="1244"/>
      <c r="BG376" s="1244"/>
      <c r="BH376" s="1244"/>
      <c r="BI376" s="1244"/>
      <c r="BJ376" s="1244"/>
      <c r="BK376" s="1244"/>
      <c r="BL376" s="1244"/>
      <c r="BM376" s="1244"/>
      <c r="BN376" s="1244"/>
      <c r="BO376" s="1231"/>
      <c r="BP376" s="1260">
        <v>0</v>
      </c>
      <c r="BQ376" s="1260">
        <v>0</v>
      </c>
      <c r="BR376" s="1260" t="s">
        <v>50</v>
      </c>
      <c r="BS376" s="1260">
        <v>3</v>
      </c>
      <c r="BT376" s="1260" t="s">
        <v>66</v>
      </c>
      <c r="BU376" s="1260" t="s">
        <v>142</v>
      </c>
      <c r="BV376" s="1260">
        <v>0</v>
      </c>
      <c r="BW376" s="1260" t="s">
        <v>144</v>
      </c>
      <c r="BX376" s="1231"/>
      <c r="BY376" s="1302"/>
      <c r="BZ376" s="1366"/>
      <c r="CA376" s="1366"/>
      <c r="CB376" s="1366"/>
      <c r="CC376" s="1366"/>
      <c r="CD376" s="1303"/>
      <c r="CE376" s="1303"/>
      <c r="CF376" s="1303"/>
      <c r="CG376" s="1303"/>
      <c r="CH376" s="1303"/>
      <c r="CI376" s="1303"/>
      <c r="CJ376" s="1303"/>
      <c r="CK376" s="1303"/>
      <c r="CL376" s="1303"/>
      <c r="CM376" s="1303"/>
      <c r="CN376" s="1303"/>
      <c r="CO376" s="1303"/>
      <c r="CP376" s="1303"/>
      <c r="CQ376" s="1303"/>
      <c r="CR376" s="1303"/>
      <c r="CS376" s="1370"/>
      <c r="CT376" s="1370"/>
      <c r="CU376" s="1365"/>
      <c r="CV376" s="1365"/>
      <c r="CW376" s="1365"/>
      <c r="CX376" s="1303"/>
      <c r="CY376" s="1303"/>
      <c r="CZ376" s="1303"/>
      <c r="DA376" s="1303"/>
      <c r="DB376" s="1303"/>
      <c r="DC376" s="1303"/>
      <c r="DD376" s="1303"/>
      <c r="DE376" s="1303"/>
      <c r="DF376" s="1303"/>
      <c r="DG376" s="1303"/>
      <c r="DH376" s="1303"/>
      <c r="DI376" s="1303"/>
      <c r="DJ376" s="1303"/>
      <c r="DK376" s="1304"/>
      <c r="DL376" s="1372"/>
      <c r="DM376" s="1372"/>
      <c r="DN376" s="1372"/>
      <c r="DO376" s="1373"/>
      <c r="DP376" s="1373"/>
      <c r="DQ376" s="1305"/>
    </row>
    <row r="377" spans="29:121" ht="22.5" customHeight="1" x14ac:dyDescent="0.3">
      <c r="AC377" s="1244"/>
      <c r="AD377" s="1244"/>
      <c r="AE377" s="1244"/>
      <c r="AF377" s="1244"/>
      <c r="AG377" s="1244"/>
      <c r="AH377" s="1244"/>
      <c r="AI377" s="1244"/>
      <c r="AJ377" s="1244"/>
      <c r="AK377" s="1244"/>
      <c r="AL377" s="1244"/>
      <c r="AM377" s="1244"/>
      <c r="AN377" s="1244"/>
      <c r="AO377" s="1244"/>
      <c r="AP377" s="1244"/>
      <c r="AQ377" s="1244"/>
      <c r="AR377" s="1244"/>
      <c r="AS377" s="1244"/>
      <c r="AT377" s="1244"/>
      <c r="AU377" s="1244"/>
      <c r="AV377" s="1244"/>
      <c r="AW377" s="1244"/>
      <c r="AX377" s="1244"/>
      <c r="AY377" s="1244"/>
      <c r="AZ377" s="1244"/>
      <c r="BA377" s="1244"/>
      <c r="BB377" s="1244"/>
      <c r="BC377" s="1244"/>
      <c r="BD377" s="1244"/>
      <c r="BE377" s="1244"/>
      <c r="BF377" s="1244"/>
      <c r="BG377" s="1244"/>
      <c r="BH377" s="1244"/>
      <c r="BI377" s="1244"/>
      <c r="BJ377" s="1244"/>
      <c r="BK377" s="1244"/>
      <c r="BL377" s="1244"/>
      <c r="BM377" s="1244"/>
      <c r="BN377" s="1244"/>
      <c r="BO377" s="1231"/>
      <c r="BP377" s="1260"/>
      <c r="BQ377" s="1260"/>
      <c r="BR377" s="1260"/>
      <c r="BS377" s="1260"/>
      <c r="BT377" s="1260"/>
      <c r="BU377" s="1260"/>
      <c r="BV377" s="1260"/>
      <c r="BW377" s="1260"/>
      <c r="BX377" s="1231"/>
      <c r="BY377" s="1302"/>
      <c r="BZ377" s="1306"/>
      <c r="CA377" s="1306"/>
      <c r="CB377" s="1306"/>
      <c r="CC377" s="1306"/>
      <c r="CD377" s="1368" t="s">
        <v>52</v>
      </c>
      <c r="CE377" s="1368"/>
      <c r="CF377" s="1307">
        <v>14</v>
      </c>
      <c r="CG377" s="1308" t="s">
        <v>53</v>
      </c>
      <c r="CH377" s="1367" t="s">
        <v>142</v>
      </c>
      <c r="CI377" s="1367"/>
      <c r="CJ377" s="1367"/>
      <c r="CK377" s="1367"/>
      <c r="CL377" s="1367"/>
      <c r="CM377" s="1367"/>
      <c r="CN377" s="1367"/>
      <c r="CO377" s="1367"/>
      <c r="CP377" s="1367"/>
      <c r="CQ377" s="1367"/>
      <c r="CR377" s="1367"/>
      <c r="CS377" s="1367"/>
      <c r="CT377" s="1367"/>
      <c r="CU377" s="1306"/>
      <c r="CV377" s="1306"/>
      <c r="CW377" s="1306"/>
      <c r="CX377" s="1306"/>
      <c r="CY377" s="1306"/>
      <c r="CZ377" s="1368" t="s">
        <v>52</v>
      </c>
      <c r="DA377" s="1368"/>
      <c r="DB377" s="1307">
        <v>19</v>
      </c>
      <c r="DC377" s="1308" t="s">
        <v>53</v>
      </c>
      <c r="DD377" s="1367" t="s">
        <v>144</v>
      </c>
      <c r="DE377" s="1367"/>
      <c r="DF377" s="1367"/>
      <c r="DG377" s="1367"/>
      <c r="DH377" s="1367"/>
      <c r="DI377" s="1367"/>
      <c r="DJ377" s="1367"/>
      <c r="DK377" s="1367"/>
      <c r="DL377" s="1367"/>
      <c r="DM377" s="1367"/>
      <c r="DN377" s="1367"/>
      <c r="DO377" s="1367"/>
      <c r="DP377" s="1367"/>
      <c r="DQ377" s="1305"/>
    </row>
    <row r="378" spans="29:121" ht="22.5" customHeight="1" x14ac:dyDescent="0.3">
      <c r="AC378" s="1244"/>
      <c r="AD378" s="1244"/>
      <c r="AE378" s="1244"/>
      <c r="AF378" s="1244"/>
      <c r="AG378" s="1244"/>
      <c r="AH378" s="1244"/>
      <c r="AI378" s="1244"/>
      <c r="AJ378" s="1244"/>
      <c r="AK378" s="1244"/>
      <c r="AL378" s="1244"/>
      <c r="AM378" s="1244"/>
      <c r="AN378" s="1244"/>
      <c r="AO378" s="1244"/>
      <c r="AP378" s="1244"/>
      <c r="AQ378" s="1244"/>
      <c r="AR378" s="1244"/>
      <c r="AS378" s="1244"/>
      <c r="AT378" s="1244"/>
      <c r="AU378" s="1244"/>
      <c r="AV378" s="1244"/>
      <c r="AW378" s="1244"/>
      <c r="AX378" s="1244"/>
      <c r="AY378" s="1244"/>
      <c r="AZ378" s="1244"/>
      <c r="BA378" s="1244"/>
      <c r="BB378" s="1244"/>
      <c r="BC378" s="1244"/>
      <c r="BD378" s="1244"/>
      <c r="BE378" s="1244"/>
      <c r="BF378" s="1244"/>
      <c r="BG378" s="1244"/>
      <c r="BH378" s="1244"/>
      <c r="BI378" s="1244"/>
      <c r="BJ378" s="1244"/>
      <c r="BK378" s="1244"/>
      <c r="BL378" s="1244"/>
      <c r="BM378" s="1244"/>
      <c r="BN378" s="1244"/>
      <c r="BO378" s="1231"/>
      <c r="BP378" s="1260"/>
      <c r="BQ378" s="1260"/>
      <c r="BR378" s="1260"/>
      <c r="BS378" s="1260"/>
      <c r="BT378" s="1260"/>
      <c r="BU378" s="1260"/>
      <c r="BV378" s="1260"/>
      <c r="BW378" s="1260"/>
      <c r="BX378" s="1231"/>
      <c r="BY378" s="1302"/>
      <c r="BZ378" s="1306"/>
      <c r="CA378" s="1306"/>
      <c r="CB378" s="1306"/>
      <c r="CC378" s="1306"/>
      <c r="CD378" s="1306"/>
      <c r="CE378" s="1306"/>
      <c r="CF378" s="1306"/>
      <c r="CG378" s="1306"/>
      <c r="CH378" s="1306"/>
      <c r="CI378" s="1306"/>
      <c r="CJ378" s="1306"/>
      <c r="CK378" s="1306"/>
      <c r="CL378" s="1306"/>
      <c r="CM378" s="1306"/>
      <c r="CN378" s="1306"/>
      <c r="CO378" s="1306"/>
      <c r="CP378" s="1306"/>
      <c r="CQ378" s="1306"/>
      <c r="CR378" s="1306"/>
      <c r="CS378" s="1306"/>
      <c r="CT378" s="1306"/>
      <c r="CU378" s="1306"/>
      <c r="CV378" s="1306"/>
      <c r="CW378" s="1306"/>
      <c r="CX378" s="1306"/>
      <c r="CY378" s="1306"/>
      <c r="CZ378" s="1306"/>
      <c r="DA378" s="1306"/>
      <c r="DB378" s="1306"/>
      <c r="DC378" s="1306"/>
      <c r="DD378" s="1306"/>
      <c r="DE378" s="1306"/>
      <c r="DF378" s="1306"/>
      <c r="DG378" s="1306"/>
      <c r="DH378" s="1306"/>
      <c r="DI378" s="1306"/>
      <c r="DJ378" s="1306"/>
      <c r="DK378" s="1309"/>
      <c r="DL378" s="1309"/>
      <c r="DM378" s="1309"/>
      <c r="DN378" s="1309"/>
      <c r="DO378" s="1309"/>
      <c r="DP378" s="1309"/>
      <c r="DQ378" s="1305"/>
    </row>
    <row r="379" spans="29:121" ht="22.5" customHeight="1" x14ac:dyDescent="0.3">
      <c r="AC379" s="1244"/>
      <c r="AD379" s="1244"/>
      <c r="AE379" s="1244"/>
      <c r="AF379" s="1244"/>
      <c r="AG379" s="1244"/>
      <c r="AH379" s="1244"/>
      <c r="AI379" s="1244"/>
      <c r="AJ379" s="1244"/>
      <c r="AK379" s="1244"/>
      <c r="AL379" s="1244"/>
      <c r="AM379" s="1244"/>
      <c r="AN379" s="1244"/>
      <c r="AO379" s="1244"/>
      <c r="AP379" s="1244"/>
      <c r="AQ379" s="1244"/>
      <c r="AR379" s="1244"/>
      <c r="AS379" s="1244"/>
      <c r="AT379" s="1244"/>
      <c r="AU379" s="1244"/>
      <c r="AV379" s="1244"/>
      <c r="AW379" s="1244"/>
      <c r="AX379" s="1244"/>
      <c r="AY379" s="1244"/>
      <c r="AZ379" s="1244"/>
      <c r="BA379" s="1244"/>
      <c r="BB379" s="1244"/>
      <c r="BC379" s="1244"/>
      <c r="BD379" s="1244"/>
      <c r="BE379" s="1244"/>
      <c r="BF379" s="1244"/>
      <c r="BG379" s="1244"/>
      <c r="BH379" s="1244"/>
      <c r="BI379" s="1244"/>
      <c r="BJ379" s="1244"/>
      <c r="BK379" s="1244"/>
      <c r="BL379" s="1244"/>
      <c r="BM379" s="1244"/>
      <c r="BN379" s="1244"/>
      <c r="BO379" s="1231"/>
      <c r="BP379" s="1260"/>
      <c r="BQ379" s="1260"/>
      <c r="BR379" s="1260"/>
      <c r="BS379" s="1260"/>
      <c r="BT379" s="1260"/>
      <c r="BU379" s="1260"/>
      <c r="BV379" s="1260"/>
      <c r="BW379" s="1260"/>
      <c r="BX379" s="1231"/>
      <c r="BY379" s="1302"/>
      <c r="BZ379" s="1322" t="s">
        <v>56</v>
      </c>
      <c r="CA379" s="1323">
        <v>14</v>
      </c>
      <c r="CB379" s="1310" t="s">
        <v>47</v>
      </c>
      <c r="CC379" s="1311">
        <v>1</v>
      </c>
      <c r="CD379" s="1311">
        <v>2</v>
      </c>
      <c r="CE379" s="1311">
        <v>3</v>
      </c>
      <c r="CF379" s="1311">
        <v>4</v>
      </c>
      <c r="CG379" s="1311">
        <v>5</v>
      </c>
      <c r="CH379" s="1311">
        <v>6</v>
      </c>
      <c r="CI379" s="1311">
        <v>7</v>
      </c>
      <c r="CJ379" s="1311">
        <v>8</v>
      </c>
      <c r="CK379" s="1311">
        <v>9</v>
      </c>
      <c r="CL379" s="1311">
        <v>10</v>
      </c>
      <c r="CM379" s="1311">
        <v>11</v>
      </c>
      <c r="CN379" s="1311">
        <v>12</v>
      </c>
      <c r="CO379" s="1311">
        <v>13</v>
      </c>
      <c r="CP379" s="1311">
        <v>14</v>
      </c>
      <c r="CQ379" s="1311">
        <v>15</v>
      </c>
      <c r="CR379" s="1311">
        <v>16</v>
      </c>
      <c r="CS379" s="1311">
        <v>17</v>
      </c>
      <c r="CT379" s="1311">
        <v>18</v>
      </c>
      <c r="CU379" s="1311">
        <v>19</v>
      </c>
      <c r="CV379" s="1311">
        <v>20</v>
      </c>
      <c r="CW379" s="1311">
        <v>21</v>
      </c>
      <c r="CX379" s="1311">
        <v>22</v>
      </c>
      <c r="CY379" s="1311">
        <v>23</v>
      </c>
      <c r="CZ379" s="1311">
        <v>24</v>
      </c>
      <c r="DA379" s="1311">
        <v>25</v>
      </c>
      <c r="DB379" s="1311">
        <v>26</v>
      </c>
      <c r="DC379" s="1311">
        <v>27</v>
      </c>
      <c r="DD379" s="1311">
        <v>28</v>
      </c>
      <c r="DE379" s="1311">
        <v>29</v>
      </c>
      <c r="DF379" s="1311">
        <v>30</v>
      </c>
      <c r="DG379" s="1311">
        <v>31</v>
      </c>
      <c r="DH379" s="1311">
        <v>32</v>
      </c>
      <c r="DI379" s="1311">
        <v>33</v>
      </c>
      <c r="DJ379" s="1311">
        <v>34</v>
      </c>
      <c r="DK379" s="1312">
        <v>35</v>
      </c>
      <c r="DL379" s="1312">
        <v>36</v>
      </c>
      <c r="DM379" s="1312">
        <v>37</v>
      </c>
      <c r="DN379" s="1312">
        <v>38</v>
      </c>
      <c r="DO379" s="1312">
        <v>39</v>
      </c>
      <c r="DP379" s="1312">
        <v>40</v>
      </c>
      <c r="DQ379" s="1305"/>
    </row>
    <row r="380" spans="29:121" ht="22.5" customHeight="1" x14ac:dyDescent="0.3">
      <c r="AC380" s="1244"/>
      <c r="AD380" s="1244"/>
      <c r="AE380" s="1244"/>
      <c r="AF380" s="1244"/>
      <c r="AG380" s="1244"/>
      <c r="AH380" s="1244"/>
      <c r="AI380" s="1244"/>
      <c r="AJ380" s="1244"/>
      <c r="AK380" s="1244"/>
      <c r="AL380" s="1244"/>
      <c r="AM380" s="1244"/>
      <c r="AN380" s="1244"/>
      <c r="AO380" s="1244"/>
      <c r="AP380" s="1244"/>
      <c r="AQ380" s="1244"/>
      <c r="AR380" s="1244"/>
      <c r="AS380" s="1244"/>
      <c r="AT380" s="1244"/>
      <c r="AU380" s="1244"/>
      <c r="AV380" s="1244"/>
      <c r="AW380" s="1244"/>
      <c r="AX380" s="1244"/>
      <c r="AY380" s="1244"/>
      <c r="AZ380" s="1244"/>
      <c r="BA380" s="1244"/>
      <c r="BB380" s="1244"/>
      <c r="BC380" s="1244"/>
      <c r="BD380" s="1244"/>
      <c r="BE380" s="1244"/>
      <c r="BF380" s="1244"/>
      <c r="BG380" s="1244"/>
      <c r="BH380" s="1244"/>
      <c r="BI380" s="1244"/>
      <c r="BJ380" s="1244"/>
      <c r="BK380" s="1244"/>
      <c r="BL380" s="1244"/>
      <c r="BM380" s="1244"/>
      <c r="BN380" s="1244"/>
      <c r="BO380" s="1231"/>
      <c r="BP380" s="1260"/>
      <c r="BQ380" s="1260"/>
      <c r="BR380" s="1260"/>
      <c r="BS380" s="1260"/>
      <c r="BT380" s="1260"/>
      <c r="BU380" s="1260"/>
      <c r="BV380" s="1260"/>
      <c r="BW380" s="1260"/>
      <c r="BX380" s="1231"/>
      <c r="BY380" s="1302"/>
      <c r="BZ380" s="1313"/>
      <c r="CA380" s="1314"/>
      <c r="CB380" s="1315"/>
      <c r="CC380" s="1316"/>
      <c r="CD380" s="1316"/>
      <c r="CE380" s="1316"/>
      <c r="CF380" s="1316"/>
      <c r="CG380" s="1316"/>
      <c r="CH380" s="1316"/>
      <c r="CI380" s="1316"/>
      <c r="CJ380" s="1316"/>
      <c r="CK380" s="1316"/>
      <c r="CL380" s="1316"/>
      <c r="CM380" s="1316"/>
      <c r="CN380" s="1316"/>
      <c r="CO380" s="1316"/>
      <c r="CP380" s="1316"/>
      <c r="CQ380" s="1316"/>
      <c r="CR380" s="1316"/>
      <c r="CS380" s="1316"/>
      <c r="CT380" s="1316"/>
      <c r="CU380" s="1316"/>
      <c r="CV380" s="1316"/>
      <c r="CW380" s="1316"/>
      <c r="CX380" s="1316"/>
      <c r="CY380" s="1316"/>
      <c r="CZ380" s="1316"/>
      <c r="DA380" s="1316"/>
      <c r="DB380" s="1316"/>
      <c r="DC380" s="1316"/>
      <c r="DD380" s="1316"/>
      <c r="DE380" s="1316"/>
      <c r="DF380" s="1316"/>
      <c r="DG380" s="1316"/>
      <c r="DH380" s="1316"/>
      <c r="DI380" s="1316"/>
      <c r="DJ380" s="1316"/>
      <c r="DK380" s="1317"/>
      <c r="DL380" s="1317"/>
      <c r="DM380" s="1317"/>
      <c r="DN380" s="1317"/>
      <c r="DO380" s="1317"/>
      <c r="DP380" s="1317"/>
      <c r="DQ380" s="1305"/>
    </row>
    <row r="381" spans="29:121" ht="22.5" customHeight="1" x14ac:dyDescent="0.3">
      <c r="AC381" s="1244"/>
      <c r="AD381" s="1244"/>
      <c r="AE381" s="1244"/>
      <c r="AF381" s="1244"/>
      <c r="AG381" s="1244"/>
      <c r="AH381" s="1244"/>
      <c r="AI381" s="1244"/>
      <c r="AJ381" s="1244"/>
      <c r="AK381" s="1244"/>
      <c r="AL381" s="1244"/>
      <c r="AM381" s="1244"/>
      <c r="AN381" s="1244"/>
      <c r="AO381" s="1244"/>
      <c r="AP381" s="1244"/>
      <c r="AQ381" s="1244"/>
      <c r="AR381" s="1244"/>
      <c r="AS381" s="1244"/>
      <c r="AT381" s="1244"/>
      <c r="AU381" s="1244"/>
      <c r="AV381" s="1244"/>
      <c r="AW381" s="1244"/>
      <c r="AX381" s="1244"/>
      <c r="AY381" s="1244"/>
      <c r="AZ381" s="1244"/>
      <c r="BA381" s="1244"/>
      <c r="BB381" s="1244"/>
      <c r="BC381" s="1244"/>
      <c r="BD381" s="1244"/>
      <c r="BE381" s="1244"/>
      <c r="BF381" s="1244"/>
      <c r="BG381" s="1244"/>
      <c r="BH381" s="1244"/>
      <c r="BI381" s="1244"/>
      <c r="BJ381" s="1244"/>
      <c r="BK381" s="1244"/>
      <c r="BL381" s="1244"/>
      <c r="BM381" s="1244"/>
      <c r="BN381" s="1244"/>
      <c r="BO381" s="1231"/>
      <c r="BP381" s="1260"/>
      <c r="BQ381" s="1260"/>
      <c r="BR381" s="1260"/>
      <c r="BS381" s="1260"/>
      <c r="BT381" s="1260"/>
      <c r="BU381" s="1260"/>
      <c r="BV381" s="1260"/>
      <c r="BW381" s="1260"/>
      <c r="BX381" s="1231"/>
      <c r="BY381" s="1302"/>
      <c r="BZ381" s="1324" t="s">
        <v>56</v>
      </c>
      <c r="CA381" s="1325">
        <v>19</v>
      </c>
      <c r="CB381" s="1318" t="s">
        <v>47</v>
      </c>
      <c r="CC381" s="1311">
        <v>1</v>
      </c>
      <c r="CD381" s="1311">
        <v>2</v>
      </c>
      <c r="CE381" s="1311">
        <v>3</v>
      </c>
      <c r="CF381" s="1311">
        <v>4</v>
      </c>
      <c r="CG381" s="1311">
        <v>5</v>
      </c>
      <c r="CH381" s="1311">
        <v>6</v>
      </c>
      <c r="CI381" s="1311">
        <v>7</v>
      </c>
      <c r="CJ381" s="1311">
        <v>8</v>
      </c>
      <c r="CK381" s="1311">
        <v>9</v>
      </c>
      <c r="CL381" s="1311">
        <v>10</v>
      </c>
      <c r="CM381" s="1311">
        <v>11</v>
      </c>
      <c r="CN381" s="1311">
        <v>12</v>
      </c>
      <c r="CO381" s="1311">
        <v>13</v>
      </c>
      <c r="CP381" s="1311">
        <v>14</v>
      </c>
      <c r="CQ381" s="1311">
        <v>15</v>
      </c>
      <c r="CR381" s="1311">
        <v>16</v>
      </c>
      <c r="CS381" s="1311">
        <v>17</v>
      </c>
      <c r="CT381" s="1311">
        <v>18</v>
      </c>
      <c r="CU381" s="1311">
        <v>19</v>
      </c>
      <c r="CV381" s="1311">
        <v>20</v>
      </c>
      <c r="CW381" s="1311">
        <v>21</v>
      </c>
      <c r="CX381" s="1311">
        <v>22</v>
      </c>
      <c r="CY381" s="1311">
        <v>23</v>
      </c>
      <c r="CZ381" s="1311">
        <v>24</v>
      </c>
      <c r="DA381" s="1311">
        <v>25</v>
      </c>
      <c r="DB381" s="1311">
        <v>26</v>
      </c>
      <c r="DC381" s="1311">
        <v>27</v>
      </c>
      <c r="DD381" s="1311">
        <v>28</v>
      </c>
      <c r="DE381" s="1311">
        <v>29</v>
      </c>
      <c r="DF381" s="1311">
        <v>30</v>
      </c>
      <c r="DG381" s="1311">
        <v>31</v>
      </c>
      <c r="DH381" s="1311">
        <v>32</v>
      </c>
      <c r="DI381" s="1311">
        <v>33</v>
      </c>
      <c r="DJ381" s="1311">
        <v>34</v>
      </c>
      <c r="DK381" s="1312">
        <v>35</v>
      </c>
      <c r="DL381" s="1312">
        <v>36</v>
      </c>
      <c r="DM381" s="1312">
        <v>37</v>
      </c>
      <c r="DN381" s="1312">
        <v>38</v>
      </c>
      <c r="DO381" s="1312">
        <v>39</v>
      </c>
      <c r="DP381" s="1312">
        <v>40</v>
      </c>
      <c r="DQ381" s="1305"/>
    </row>
    <row r="382" spans="29:121" ht="22.5" customHeight="1" thickBot="1" x14ac:dyDescent="0.35">
      <c r="AC382" s="1244"/>
      <c r="AD382" s="1244"/>
      <c r="AE382" s="1244"/>
      <c r="AF382" s="1244"/>
      <c r="AG382" s="1244"/>
      <c r="AH382" s="1244"/>
      <c r="AI382" s="1244"/>
      <c r="AJ382" s="1244"/>
      <c r="AK382" s="1244"/>
      <c r="AL382" s="1244"/>
      <c r="AM382" s="1244"/>
      <c r="AN382" s="1244"/>
      <c r="AO382" s="1244"/>
      <c r="AP382" s="1244"/>
      <c r="AQ382" s="1244"/>
      <c r="AR382" s="1244"/>
      <c r="AS382" s="1244"/>
      <c r="AT382" s="1244"/>
      <c r="AU382" s="1244"/>
      <c r="AV382" s="1244"/>
      <c r="AW382" s="1244"/>
      <c r="AX382" s="1244"/>
      <c r="AY382" s="1244"/>
      <c r="AZ382" s="1244"/>
      <c r="BA382" s="1244"/>
      <c r="BB382" s="1244"/>
      <c r="BC382" s="1244"/>
      <c r="BD382" s="1244"/>
      <c r="BE382" s="1244"/>
      <c r="BF382" s="1244"/>
      <c r="BG382" s="1244"/>
      <c r="BH382" s="1244"/>
      <c r="BI382" s="1244"/>
      <c r="BJ382" s="1244"/>
      <c r="BK382" s="1244"/>
      <c r="BL382" s="1244"/>
      <c r="BM382" s="1244"/>
      <c r="BN382" s="1244"/>
      <c r="BO382" s="1231"/>
      <c r="BP382" s="1260"/>
      <c r="BQ382" s="1260"/>
      <c r="BR382" s="1260"/>
      <c r="BS382" s="1260"/>
      <c r="BT382" s="1260"/>
      <c r="BU382" s="1260"/>
      <c r="BV382" s="1260"/>
      <c r="BW382" s="1260"/>
      <c r="BX382" s="1231"/>
      <c r="BY382" s="1319"/>
      <c r="BZ382" s="1320"/>
      <c r="CA382" s="1320"/>
      <c r="CB382" s="1320"/>
      <c r="CC382" s="1320"/>
      <c r="CD382" s="1320"/>
      <c r="CE382" s="1320"/>
      <c r="CF382" s="1320"/>
      <c r="CG382" s="1320"/>
      <c r="CH382" s="1320"/>
      <c r="CI382" s="1320"/>
      <c r="CJ382" s="1320"/>
      <c r="CK382" s="1320"/>
      <c r="CL382" s="1320"/>
      <c r="CM382" s="1320"/>
      <c r="CN382" s="1320"/>
      <c r="CO382" s="1320"/>
      <c r="CP382" s="1320"/>
      <c r="CQ382" s="1320"/>
      <c r="CR382" s="1320"/>
      <c r="CS382" s="1320"/>
      <c r="CT382" s="1320"/>
      <c r="CU382" s="1320"/>
      <c r="CV382" s="1320"/>
      <c r="CW382" s="1320"/>
      <c r="CX382" s="1320"/>
      <c r="CY382" s="1320"/>
      <c r="CZ382" s="1320"/>
      <c r="DA382" s="1320"/>
      <c r="DB382" s="1320"/>
      <c r="DC382" s="1320"/>
      <c r="DD382" s="1320"/>
      <c r="DE382" s="1320"/>
      <c r="DF382" s="1320"/>
      <c r="DG382" s="1320"/>
      <c r="DH382" s="1320"/>
      <c r="DI382" s="1320"/>
      <c r="DJ382" s="1320"/>
      <c r="DK382" s="1320"/>
      <c r="DL382" s="1320"/>
      <c r="DM382" s="1320"/>
      <c r="DN382" s="1320"/>
      <c r="DO382" s="1320"/>
      <c r="DP382" s="1320"/>
      <c r="DQ382" s="1321"/>
    </row>
    <row r="383" spans="29:121" ht="22.5" customHeight="1" thickTop="1" x14ac:dyDescent="0.3">
      <c r="AC383" s="1244"/>
      <c r="AD383" s="1244"/>
      <c r="AE383" s="1244"/>
      <c r="AF383" s="1244"/>
      <c r="AG383" s="1244"/>
      <c r="AH383" s="1244"/>
      <c r="AI383" s="1244"/>
      <c r="AJ383" s="1244"/>
      <c r="AK383" s="1244"/>
      <c r="AL383" s="1244"/>
      <c r="AM383" s="1244"/>
      <c r="AN383" s="1244"/>
      <c r="AO383" s="1244"/>
      <c r="AP383" s="1244"/>
      <c r="AQ383" s="1244"/>
      <c r="AR383" s="1244"/>
      <c r="AS383" s="1244"/>
      <c r="AT383" s="1244"/>
      <c r="AU383" s="1244"/>
      <c r="AV383" s="1244"/>
      <c r="AW383" s="1244"/>
      <c r="AX383" s="1244"/>
      <c r="AY383" s="1244"/>
      <c r="AZ383" s="1244"/>
      <c r="BA383" s="1244"/>
      <c r="BB383" s="1244"/>
      <c r="BC383" s="1244"/>
      <c r="BD383" s="1244"/>
      <c r="BE383" s="1244"/>
      <c r="BF383" s="1244"/>
      <c r="BG383" s="1244"/>
      <c r="BH383" s="1244"/>
      <c r="BI383" s="1244"/>
      <c r="BJ383" s="1244"/>
      <c r="BK383" s="1244"/>
      <c r="BL383" s="1244"/>
      <c r="BM383" s="1244"/>
      <c r="BN383" s="1244"/>
      <c r="BO383" s="1231"/>
      <c r="BP383" s="1260"/>
      <c r="BQ383" s="1260"/>
      <c r="BR383" s="1260"/>
      <c r="BS383" s="1260"/>
      <c r="BT383" s="1260"/>
      <c r="BU383" s="1260"/>
      <c r="BV383" s="1260"/>
      <c r="BW383" s="1260"/>
      <c r="BX383" s="1231"/>
      <c r="BY383" s="784">
        <v>0.49652777777777729</v>
      </c>
      <c r="BZ383" s="785"/>
      <c r="CA383" s="785"/>
      <c r="CB383" s="1299"/>
      <c r="CC383" s="1299"/>
      <c r="CD383" s="1299"/>
      <c r="CE383" s="1369" t="s">
        <v>46</v>
      </c>
      <c r="CF383" s="1369"/>
      <c r="CG383" s="1369"/>
      <c r="CH383" s="1369"/>
      <c r="CI383" s="1369"/>
      <c r="CJ383" s="1300" t="s">
        <v>67</v>
      </c>
      <c r="CK383" s="1299"/>
      <c r="CL383" s="1299"/>
      <c r="CM383" s="1299"/>
      <c r="CN383" s="1299"/>
      <c r="CO383" s="1299"/>
      <c r="CP383" s="1299"/>
      <c r="CQ383" s="1299"/>
      <c r="CR383" s="1299"/>
      <c r="CS383" s="1299"/>
      <c r="CT383" s="1299"/>
      <c r="CU383" s="1299"/>
      <c r="CV383" s="1299"/>
      <c r="CW383" s="1299"/>
      <c r="CX383" s="1299"/>
      <c r="CY383" s="1299"/>
      <c r="CZ383" s="1299"/>
      <c r="DA383" s="1299"/>
      <c r="DB383" s="1299"/>
      <c r="DC383" s="1299"/>
      <c r="DD383" s="1299"/>
      <c r="DE383" s="1299"/>
      <c r="DF383" s="1299"/>
      <c r="DG383" s="1299"/>
      <c r="DH383" s="1299"/>
      <c r="DI383" s="1299"/>
      <c r="DJ383" s="1299"/>
      <c r="DK383" s="1299"/>
      <c r="DL383" s="1299"/>
      <c r="DM383" s="1299"/>
      <c r="DN383" s="1299"/>
      <c r="DO383" s="1299"/>
      <c r="DP383" s="1299"/>
      <c r="DQ383" s="1301"/>
    </row>
    <row r="384" spans="29:121" ht="22.5" customHeight="1" x14ac:dyDescent="0.3">
      <c r="AC384" s="1244"/>
      <c r="AD384" s="1244"/>
      <c r="AE384" s="1244"/>
      <c r="AF384" s="1244"/>
      <c r="AG384" s="1244"/>
      <c r="AH384" s="1244"/>
      <c r="AI384" s="1244"/>
      <c r="AJ384" s="1244"/>
      <c r="AK384" s="1244"/>
      <c r="AL384" s="1244"/>
      <c r="AM384" s="1244"/>
      <c r="AN384" s="1244"/>
      <c r="AO384" s="1244"/>
      <c r="AP384" s="1244"/>
      <c r="AQ384" s="1244"/>
      <c r="AR384" s="1244"/>
      <c r="AS384" s="1244"/>
      <c r="AT384" s="1244"/>
      <c r="AU384" s="1244"/>
      <c r="AV384" s="1244"/>
      <c r="AW384" s="1244"/>
      <c r="AX384" s="1244"/>
      <c r="AY384" s="1244"/>
      <c r="AZ384" s="1244"/>
      <c r="BA384" s="1244"/>
      <c r="BB384" s="1244"/>
      <c r="BC384" s="1244"/>
      <c r="BD384" s="1244"/>
      <c r="BE384" s="1244"/>
      <c r="BF384" s="1244"/>
      <c r="BG384" s="1244"/>
      <c r="BH384" s="1244"/>
      <c r="BI384" s="1244"/>
      <c r="BJ384" s="1244"/>
      <c r="BK384" s="1244"/>
      <c r="BL384" s="1244"/>
      <c r="BM384" s="1244"/>
      <c r="BN384" s="1244"/>
      <c r="BO384" s="1231"/>
      <c r="BP384" s="1260" t="s">
        <v>185</v>
      </c>
      <c r="BQ384" s="1260">
        <v>0.49652777777777729</v>
      </c>
      <c r="BR384" s="1260">
        <v>78</v>
      </c>
      <c r="BS384" s="1260" t="s">
        <v>45</v>
      </c>
      <c r="BT384" s="1260" t="s">
        <v>46</v>
      </c>
      <c r="BU384" s="1260">
        <v>13</v>
      </c>
      <c r="BV384" s="1260" t="s">
        <v>47</v>
      </c>
      <c r="BW384" s="1260">
        <v>20</v>
      </c>
      <c r="BX384" s="1231"/>
      <c r="BY384" s="1302"/>
      <c r="BZ384" s="1366" t="s">
        <v>185</v>
      </c>
      <c r="CA384" s="1366"/>
      <c r="CB384" s="1366"/>
      <c r="CC384" s="1366"/>
      <c r="CD384" s="1303"/>
      <c r="CE384" s="1303"/>
      <c r="CF384" s="1303"/>
      <c r="CG384" s="1303"/>
      <c r="CH384" s="1303"/>
      <c r="CI384" s="1303"/>
      <c r="CJ384" s="1303"/>
      <c r="CK384" s="1303"/>
      <c r="CL384" s="1303"/>
      <c r="CM384" s="1303"/>
      <c r="CN384" s="1303"/>
      <c r="CO384" s="1303"/>
      <c r="CP384" s="1303"/>
      <c r="CQ384" s="1303"/>
      <c r="CR384" s="1303"/>
      <c r="CS384" s="1370">
        <v>78</v>
      </c>
      <c r="CT384" s="1370"/>
      <c r="CU384" s="1365" t="s">
        <v>48</v>
      </c>
      <c r="CV384" s="1365"/>
      <c r="CW384" s="1365"/>
      <c r="CX384" s="1303"/>
      <c r="CY384" s="1303"/>
      <c r="CZ384" s="1303"/>
      <c r="DA384" s="1303"/>
      <c r="DB384" s="1303"/>
      <c r="DC384" s="1303"/>
      <c r="DD384" s="1303"/>
      <c r="DE384" s="1303"/>
      <c r="DF384" s="1303"/>
      <c r="DG384" s="1303"/>
      <c r="DH384" s="1303"/>
      <c r="DI384" s="1303"/>
      <c r="DJ384" s="1303"/>
      <c r="DK384" s="1304"/>
      <c r="DL384" s="1372" t="s">
        <v>49</v>
      </c>
      <c r="DM384" s="1372"/>
      <c r="DN384" s="1372"/>
      <c r="DO384" s="1373">
        <v>3</v>
      </c>
      <c r="DP384" s="1373"/>
      <c r="DQ384" s="1305"/>
    </row>
    <row r="385" spans="29:121" ht="22.5" customHeight="1" x14ac:dyDescent="0.3">
      <c r="AC385" s="1244"/>
      <c r="AD385" s="1244"/>
      <c r="AE385" s="1244"/>
      <c r="AF385" s="1244"/>
      <c r="AG385" s="1244"/>
      <c r="AH385" s="1244"/>
      <c r="AI385" s="1244"/>
      <c r="AJ385" s="1244"/>
      <c r="AK385" s="1244"/>
      <c r="AL385" s="1244"/>
      <c r="AM385" s="1244"/>
      <c r="AN385" s="1244"/>
      <c r="AO385" s="1244"/>
      <c r="AP385" s="1244"/>
      <c r="AQ385" s="1244"/>
      <c r="AR385" s="1244"/>
      <c r="AS385" s="1244"/>
      <c r="AT385" s="1244"/>
      <c r="AU385" s="1244"/>
      <c r="AV385" s="1244"/>
      <c r="AW385" s="1244"/>
      <c r="AX385" s="1244"/>
      <c r="AY385" s="1244"/>
      <c r="AZ385" s="1244"/>
      <c r="BA385" s="1244"/>
      <c r="BB385" s="1244"/>
      <c r="BC385" s="1244"/>
      <c r="BD385" s="1244"/>
      <c r="BE385" s="1244"/>
      <c r="BF385" s="1244"/>
      <c r="BG385" s="1244"/>
      <c r="BH385" s="1244"/>
      <c r="BI385" s="1244"/>
      <c r="BJ385" s="1244"/>
      <c r="BK385" s="1244"/>
      <c r="BL385" s="1244"/>
      <c r="BM385" s="1244"/>
      <c r="BN385" s="1244"/>
      <c r="BO385" s="1231"/>
      <c r="BP385" s="1260">
        <v>0</v>
      </c>
      <c r="BQ385" s="1260">
        <v>0</v>
      </c>
      <c r="BR385" s="1260" t="s">
        <v>50</v>
      </c>
      <c r="BS385" s="1260">
        <v>3</v>
      </c>
      <c r="BT385" s="1260" t="s">
        <v>67</v>
      </c>
      <c r="BU385" s="1260" t="s">
        <v>193</v>
      </c>
      <c r="BV385" s="1260">
        <v>0</v>
      </c>
      <c r="BW385" s="1260" t="s">
        <v>191</v>
      </c>
      <c r="BX385" s="1231"/>
      <c r="BY385" s="1302"/>
      <c r="BZ385" s="1366"/>
      <c r="CA385" s="1366"/>
      <c r="CB385" s="1366"/>
      <c r="CC385" s="1366"/>
      <c r="CD385" s="1303"/>
      <c r="CE385" s="1303"/>
      <c r="CF385" s="1303"/>
      <c r="CG385" s="1303"/>
      <c r="CH385" s="1303"/>
      <c r="CI385" s="1303"/>
      <c r="CJ385" s="1303"/>
      <c r="CK385" s="1303"/>
      <c r="CL385" s="1303"/>
      <c r="CM385" s="1303"/>
      <c r="CN385" s="1303"/>
      <c r="CO385" s="1303"/>
      <c r="CP385" s="1303"/>
      <c r="CQ385" s="1303"/>
      <c r="CR385" s="1303"/>
      <c r="CS385" s="1370"/>
      <c r="CT385" s="1370"/>
      <c r="CU385" s="1365"/>
      <c r="CV385" s="1365"/>
      <c r="CW385" s="1365"/>
      <c r="CX385" s="1303"/>
      <c r="CY385" s="1303"/>
      <c r="CZ385" s="1303"/>
      <c r="DA385" s="1303"/>
      <c r="DB385" s="1303"/>
      <c r="DC385" s="1303"/>
      <c r="DD385" s="1303"/>
      <c r="DE385" s="1303"/>
      <c r="DF385" s="1303"/>
      <c r="DG385" s="1303"/>
      <c r="DH385" s="1303"/>
      <c r="DI385" s="1303"/>
      <c r="DJ385" s="1303"/>
      <c r="DK385" s="1304"/>
      <c r="DL385" s="1372"/>
      <c r="DM385" s="1372"/>
      <c r="DN385" s="1372"/>
      <c r="DO385" s="1373"/>
      <c r="DP385" s="1373"/>
      <c r="DQ385" s="1305"/>
    </row>
    <row r="386" spans="29:121" ht="22.5" customHeight="1" x14ac:dyDescent="0.3">
      <c r="AC386" s="1244"/>
      <c r="AD386" s="1244"/>
      <c r="AE386" s="1244"/>
      <c r="AF386" s="1244"/>
      <c r="AG386" s="1244"/>
      <c r="AH386" s="1244"/>
      <c r="AI386" s="1244"/>
      <c r="AJ386" s="1244"/>
      <c r="AK386" s="1244"/>
      <c r="AL386" s="1244"/>
      <c r="AM386" s="1244"/>
      <c r="AN386" s="1244"/>
      <c r="AO386" s="1244"/>
      <c r="AP386" s="1244"/>
      <c r="AQ386" s="1244"/>
      <c r="AR386" s="1244"/>
      <c r="AS386" s="1244"/>
      <c r="AT386" s="1244"/>
      <c r="AU386" s="1244"/>
      <c r="AV386" s="1244"/>
      <c r="AW386" s="1244"/>
      <c r="AX386" s="1244"/>
      <c r="AY386" s="1244"/>
      <c r="AZ386" s="1244"/>
      <c r="BA386" s="1244"/>
      <c r="BB386" s="1244"/>
      <c r="BC386" s="1244"/>
      <c r="BD386" s="1244"/>
      <c r="BE386" s="1244"/>
      <c r="BF386" s="1244"/>
      <c r="BG386" s="1244"/>
      <c r="BH386" s="1244"/>
      <c r="BI386" s="1244"/>
      <c r="BJ386" s="1244"/>
      <c r="BK386" s="1244"/>
      <c r="BL386" s="1244"/>
      <c r="BM386" s="1244"/>
      <c r="BN386" s="1244"/>
      <c r="BO386" s="1231"/>
      <c r="BP386" s="1260"/>
      <c r="BQ386" s="1260"/>
      <c r="BR386" s="1260"/>
      <c r="BS386" s="1260"/>
      <c r="BT386" s="1260"/>
      <c r="BU386" s="1260"/>
      <c r="BV386" s="1260"/>
      <c r="BW386" s="1260"/>
      <c r="BX386" s="1231"/>
      <c r="BY386" s="1302"/>
      <c r="BZ386" s="1306"/>
      <c r="CA386" s="1306"/>
      <c r="CB386" s="1306"/>
      <c r="CC386" s="1306"/>
      <c r="CD386" s="1368" t="s">
        <v>52</v>
      </c>
      <c r="CE386" s="1368"/>
      <c r="CF386" s="1307">
        <v>13</v>
      </c>
      <c r="CG386" s="1308" t="s">
        <v>53</v>
      </c>
      <c r="CH386" s="1367" t="s">
        <v>193</v>
      </c>
      <c r="CI386" s="1367"/>
      <c r="CJ386" s="1367"/>
      <c r="CK386" s="1367"/>
      <c r="CL386" s="1367"/>
      <c r="CM386" s="1367"/>
      <c r="CN386" s="1367"/>
      <c r="CO386" s="1367"/>
      <c r="CP386" s="1367"/>
      <c r="CQ386" s="1367"/>
      <c r="CR386" s="1367"/>
      <c r="CS386" s="1367"/>
      <c r="CT386" s="1367"/>
      <c r="CU386" s="1306"/>
      <c r="CV386" s="1306"/>
      <c r="CW386" s="1306"/>
      <c r="CX386" s="1306"/>
      <c r="CY386" s="1306"/>
      <c r="CZ386" s="1368" t="s">
        <v>52</v>
      </c>
      <c r="DA386" s="1368"/>
      <c r="DB386" s="1307">
        <v>20</v>
      </c>
      <c r="DC386" s="1308" t="s">
        <v>53</v>
      </c>
      <c r="DD386" s="1367" t="s">
        <v>191</v>
      </c>
      <c r="DE386" s="1367"/>
      <c r="DF386" s="1367"/>
      <c r="DG386" s="1367"/>
      <c r="DH386" s="1367"/>
      <c r="DI386" s="1367"/>
      <c r="DJ386" s="1367"/>
      <c r="DK386" s="1367"/>
      <c r="DL386" s="1367"/>
      <c r="DM386" s="1367"/>
      <c r="DN386" s="1367"/>
      <c r="DO386" s="1367"/>
      <c r="DP386" s="1367"/>
      <c r="DQ386" s="1305"/>
    </row>
    <row r="387" spans="29:121" ht="22.5" customHeight="1" x14ac:dyDescent="0.3">
      <c r="AC387" s="1244"/>
      <c r="AD387" s="1244"/>
      <c r="AE387" s="1244"/>
      <c r="AF387" s="1244"/>
      <c r="AG387" s="1244"/>
      <c r="AH387" s="1244"/>
      <c r="AI387" s="1244"/>
      <c r="AJ387" s="1244"/>
      <c r="AK387" s="1244"/>
      <c r="AL387" s="1244"/>
      <c r="AM387" s="1244"/>
      <c r="AN387" s="1244"/>
      <c r="AO387" s="1244"/>
      <c r="AP387" s="1244"/>
      <c r="AQ387" s="1244"/>
      <c r="AR387" s="1244"/>
      <c r="AS387" s="1244"/>
      <c r="AT387" s="1244"/>
      <c r="AU387" s="1244"/>
      <c r="AV387" s="1244"/>
      <c r="AW387" s="1244"/>
      <c r="AX387" s="1244"/>
      <c r="AY387" s="1244"/>
      <c r="AZ387" s="1244"/>
      <c r="BA387" s="1244"/>
      <c r="BB387" s="1244"/>
      <c r="BC387" s="1244"/>
      <c r="BD387" s="1244"/>
      <c r="BE387" s="1244"/>
      <c r="BF387" s="1244"/>
      <c r="BG387" s="1244"/>
      <c r="BH387" s="1244"/>
      <c r="BI387" s="1244"/>
      <c r="BJ387" s="1244"/>
      <c r="BK387" s="1244"/>
      <c r="BL387" s="1244"/>
      <c r="BM387" s="1244"/>
      <c r="BN387" s="1244"/>
      <c r="BO387" s="1231"/>
      <c r="BP387" s="1260"/>
      <c r="BQ387" s="1260"/>
      <c r="BR387" s="1260"/>
      <c r="BS387" s="1260"/>
      <c r="BT387" s="1260"/>
      <c r="BU387" s="1260"/>
      <c r="BV387" s="1260"/>
      <c r="BW387" s="1260"/>
      <c r="BX387" s="1231"/>
      <c r="BY387" s="1302"/>
      <c r="BZ387" s="1306"/>
      <c r="CA387" s="1306"/>
      <c r="CB387" s="1306"/>
      <c r="CC387" s="1306"/>
      <c r="CD387" s="1306"/>
      <c r="CE387" s="1306"/>
      <c r="CF387" s="1306"/>
      <c r="CG387" s="1306"/>
      <c r="CH387" s="1306"/>
      <c r="CI387" s="1306"/>
      <c r="CJ387" s="1306"/>
      <c r="CK387" s="1306"/>
      <c r="CL387" s="1306"/>
      <c r="CM387" s="1306"/>
      <c r="CN387" s="1306"/>
      <c r="CO387" s="1306"/>
      <c r="CP387" s="1306"/>
      <c r="CQ387" s="1306"/>
      <c r="CR387" s="1306"/>
      <c r="CS387" s="1306"/>
      <c r="CT387" s="1306"/>
      <c r="CU387" s="1306"/>
      <c r="CV387" s="1306"/>
      <c r="CW387" s="1306"/>
      <c r="CX387" s="1306"/>
      <c r="CY387" s="1306"/>
      <c r="CZ387" s="1306"/>
      <c r="DA387" s="1306"/>
      <c r="DB387" s="1306"/>
      <c r="DC387" s="1306"/>
      <c r="DD387" s="1306"/>
      <c r="DE387" s="1306"/>
      <c r="DF387" s="1306"/>
      <c r="DG387" s="1306"/>
      <c r="DH387" s="1306"/>
      <c r="DI387" s="1306"/>
      <c r="DJ387" s="1306"/>
      <c r="DK387" s="1309"/>
      <c r="DL387" s="1309"/>
      <c r="DM387" s="1309"/>
      <c r="DN387" s="1309"/>
      <c r="DO387" s="1309"/>
      <c r="DP387" s="1309"/>
      <c r="DQ387" s="1305"/>
    </row>
    <row r="388" spans="29:121" ht="22.5" customHeight="1" x14ac:dyDescent="0.3">
      <c r="AC388" s="1244"/>
      <c r="AD388" s="1244"/>
      <c r="AE388" s="1244"/>
      <c r="AF388" s="1244"/>
      <c r="AG388" s="1244"/>
      <c r="AH388" s="1244"/>
      <c r="AI388" s="1244"/>
      <c r="AJ388" s="1244"/>
      <c r="AK388" s="1244"/>
      <c r="AL388" s="1244"/>
      <c r="AM388" s="1244"/>
      <c r="AN388" s="1244"/>
      <c r="AO388" s="1244"/>
      <c r="AP388" s="1244"/>
      <c r="AQ388" s="1244"/>
      <c r="AR388" s="1244"/>
      <c r="AS388" s="1244"/>
      <c r="AT388" s="1244"/>
      <c r="AU388" s="1244"/>
      <c r="AV388" s="1244"/>
      <c r="AW388" s="1244"/>
      <c r="AX388" s="1244"/>
      <c r="AY388" s="1244"/>
      <c r="AZ388" s="1244"/>
      <c r="BA388" s="1244"/>
      <c r="BB388" s="1244"/>
      <c r="BC388" s="1244"/>
      <c r="BD388" s="1244"/>
      <c r="BE388" s="1244"/>
      <c r="BF388" s="1244"/>
      <c r="BG388" s="1244"/>
      <c r="BH388" s="1244"/>
      <c r="BI388" s="1244"/>
      <c r="BJ388" s="1244"/>
      <c r="BK388" s="1244"/>
      <c r="BL388" s="1244"/>
      <c r="BM388" s="1244"/>
      <c r="BN388" s="1244"/>
      <c r="BO388" s="1231"/>
      <c r="BP388" s="1260"/>
      <c r="BQ388" s="1260"/>
      <c r="BR388" s="1260"/>
      <c r="BS388" s="1260"/>
      <c r="BT388" s="1260"/>
      <c r="BU388" s="1260"/>
      <c r="BV388" s="1260"/>
      <c r="BW388" s="1260"/>
      <c r="BX388" s="1231"/>
      <c r="BY388" s="1302"/>
      <c r="BZ388" s="1322" t="s">
        <v>56</v>
      </c>
      <c r="CA388" s="1323">
        <v>13</v>
      </c>
      <c r="CB388" s="1310" t="s">
        <v>47</v>
      </c>
      <c r="CC388" s="1311">
        <v>1</v>
      </c>
      <c r="CD388" s="1311">
        <v>2</v>
      </c>
      <c r="CE388" s="1311">
        <v>3</v>
      </c>
      <c r="CF388" s="1311">
        <v>4</v>
      </c>
      <c r="CG388" s="1311">
        <v>5</v>
      </c>
      <c r="CH388" s="1311">
        <v>6</v>
      </c>
      <c r="CI388" s="1311">
        <v>7</v>
      </c>
      <c r="CJ388" s="1311">
        <v>8</v>
      </c>
      <c r="CK388" s="1311">
        <v>9</v>
      </c>
      <c r="CL388" s="1311">
        <v>10</v>
      </c>
      <c r="CM388" s="1311">
        <v>11</v>
      </c>
      <c r="CN388" s="1311">
        <v>12</v>
      </c>
      <c r="CO388" s="1311">
        <v>13</v>
      </c>
      <c r="CP388" s="1311">
        <v>14</v>
      </c>
      <c r="CQ388" s="1311">
        <v>15</v>
      </c>
      <c r="CR388" s="1311">
        <v>16</v>
      </c>
      <c r="CS388" s="1311">
        <v>17</v>
      </c>
      <c r="CT388" s="1311">
        <v>18</v>
      </c>
      <c r="CU388" s="1311">
        <v>19</v>
      </c>
      <c r="CV388" s="1311">
        <v>20</v>
      </c>
      <c r="CW388" s="1311">
        <v>21</v>
      </c>
      <c r="CX388" s="1311">
        <v>22</v>
      </c>
      <c r="CY388" s="1311">
        <v>23</v>
      </c>
      <c r="CZ388" s="1311">
        <v>24</v>
      </c>
      <c r="DA388" s="1311">
        <v>25</v>
      </c>
      <c r="DB388" s="1311">
        <v>26</v>
      </c>
      <c r="DC388" s="1311">
        <v>27</v>
      </c>
      <c r="DD388" s="1311">
        <v>28</v>
      </c>
      <c r="DE388" s="1311">
        <v>29</v>
      </c>
      <c r="DF388" s="1311">
        <v>30</v>
      </c>
      <c r="DG388" s="1311">
        <v>31</v>
      </c>
      <c r="DH388" s="1311">
        <v>32</v>
      </c>
      <c r="DI388" s="1311">
        <v>33</v>
      </c>
      <c r="DJ388" s="1311">
        <v>34</v>
      </c>
      <c r="DK388" s="1312">
        <v>35</v>
      </c>
      <c r="DL388" s="1312">
        <v>36</v>
      </c>
      <c r="DM388" s="1312">
        <v>37</v>
      </c>
      <c r="DN388" s="1312">
        <v>38</v>
      </c>
      <c r="DO388" s="1312">
        <v>39</v>
      </c>
      <c r="DP388" s="1312">
        <v>40</v>
      </c>
      <c r="DQ388" s="1305"/>
    </row>
    <row r="389" spans="29:121" ht="22.5" customHeight="1" x14ac:dyDescent="0.3">
      <c r="AC389" s="1244"/>
      <c r="AD389" s="1244"/>
      <c r="AE389" s="1244"/>
      <c r="AF389" s="1244"/>
      <c r="AG389" s="1244"/>
      <c r="AH389" s="1244"/>
      <c r="AI389" s="1244"/>
      <c r="AJ389" s="1244"/>
      <c r="AK389" s="1244"/>
      <c r="AL389" s="1244"/>
      <c r="AM389" s="1244"/>
      <c r="AN389" s="1244"/>
      <c r="AO389" s="1244"/>
      <c r="AP389" s="1244"/>
      <c r="AQ389" s="1244"/>
      <c r="AR389" s="1244"/>
      <c r="AS389" s="1244"/>
      <c r="AT389" s="1244"/>
      <c r="AU389" s="1244"/>
      <c r="AV389" s="1244"/>
      <c r="AW389" s="1244"/>
      <c r="AX389" s="1244"/>
      <c r="AY389" s="1244"/>
      <c r="AZ389" s="1244"/>
      <c r="BA389" s="1244"/>
      <c r="BB389" s="1244"/>
      <c r="BC389" s="1244"/>
      <c r="BD389" s="1244"/>
      <c r="BE389" s="1244"/>
      <c r="BF389" s="1244"/>
      <c r="BG389" s="1244"/>
      <c r="BH389" s="1244"/>
      <c r="BI389" s="1244"/>
      <c r="BJ389" s="1244"/>
      <c r="BK389" s="1244"/>
      <c r="BL389" s="1244"/>
      <c r="BM389" s="1244"/>
      <c r="BN389" s="1244"/>
      <c r="BO389" s="1231"/>
      <c r="BP389" s="1260"/>
      <c r="BQ389" s="1260"/>
      <c r="BR389" s="1260"/>
      <c r="BS389" s="1260"/>
      <c r="BT389" s="1260"/>
      <c r="BU389" s="1260"/>
      <c r="BV389" s="1260"/>
      <c r="BW389" s="1260"/>
      <c r="BX389" s="1231"/>
      <c r="BY389" s="1302"/>
      <c r="BZ389" s="1313"/>
      <c r="CA389" s="1314"/>
      <c r="CB389" s="1315"/>
      <c r="CC389" s="1316"/>
      <c r="CD389" s="1316"/>
      <c r="CE389" s="1316"/>
      <c r="CF389" s="1316"/>
      <c r="CG389" s="1316"/>
      <c r="CH389" s="1316"/>
      <c r="CI389" s="1316"/>
      <c r="CJ389" s="1316"/>
      <c r="CK389" s="1316"/>
      <c r="CL389" s="1316"/>
      <c r="CM389" s="1316"/>
      <c r="CN389" s="1316"/>
      <c r="CO389" s="1316"/>
      <c r="CP389" s="1316"/>
      <c r="CQ389" s="1316"/>
      <c r="CR389" s="1316"/>
      <c r="CS389" s="1316"/>
      <c r="CT389" s="1316"/>
      <c r="CU389" s="1316"/>
      <c r="CV389" s="1316"/>
      <c r="CW389" s="1316"/>
      <c r="CX389" s="1316"/>
      <c r="CY389" s="1316"/>
      <c r="CZ389" s="1316"/>
      <c r="DA389" s="1316"/>
      <c r="DB389" s="1316"/>
      <c r="DC389" s="1316"/>
      <c r="DD389" s="1316"/>
      <c r="DE389" s="1316"/>
      <c r="DF389" s="1316"/>
      <c r="DG389" s="1316"/>
      <c r="DH389" s="1316"/>
      <c r="DI389" s="1316"/>
      <c r="DJ389" s="1316"/>
      <c r="DK389" s="1317"/>
      <c r="DL389" s="1317"/>
      <c r="DM389" s="1317"/>
      <c r="DN389" s="1317"/>
      <c r="DO389" s="1317"/>
      <c r="DP389" s="1317"/>
      <c r="DQ389" s="1305"/>
    </row>
    <row r="390" spans="29:121" ht="22.5" customHeight="1" x14ac:dyDescent="0.3">
      <c r="AC390" s="1244"/>
      <c r="AD390" s="1244"/>
      <c r="AE390" s="1244"/>
      <c r="AF390" s="1244"/>
      <c r="AG390" s="1244"/>
      <c r="AH390" s="1244"/>
      <c r="AI390" s="1244"/>
      <c r="AJ390" s="1244"/>
      <c r="AK390" s="1244"/>
      <c r="AL390" s="1244"/>
      <c r="AM390" s="1244"/>
      <c r="AN390" s="1244"/>
      <c r="AO390" s="1244"/>
      <c r="AP390" s="1244"/>
      <c r="AQ390" s="1244"/>
      <c r="AR390" s="1244"/>
      <c r="AS390" s="1244"/>
      <c r="AT390" s="1244"/>
      <c r="AU390" s="1244"/>
      <c r="AV390" s="1244"/>
      <c r="AW390" s="1244"/>
      <c r="AX390" s="1244"/>
      <c r="AY390" s="1244"/>
      <c r="AZ390" s="1244"/>
      <c r="BA390" s="1244"/>
      <c r="BB390" s="1244"/>
      <c r="BC390" s="1244"/>
      <c r="BD390" s="1244"/>
      <c r="BE390" s="1244"/>
      <c r="BF390" s="1244"/>
      <c r="BG390" s="1244"/>
      <c r="BH390" s="1244"/>
      <c r="BI390" s="1244"/>
      <c r="BJ390" s="1244"/>
      <c r="BK390" s="1244"/>
      <c r="BL390" s="1244"/>
      <c r="BM390" s="1244"/>
      <c r="BN390" s="1244"/>
      <c r="BO390" s="1231"/>
      <c r="BP390" s="1260"/>
      <c r="BQ390" s="1260"/>
      <c r="BR390" s="1260"/>
      <c r="BS390" s="1260"/>
      <c r="BT390" s="1260"/>
      <c r="BU390" s="1260"/>
      <c r="BV390" s="1260"/>
      <c r="BW390" s="1260"/>
      <c r="BX390" s="1231"/>
      <c r="BY390" s="1302"/>
      <c r="BZ390" s="1324" t="s">
        <v>56</v>
      </c>
      <c r="CA390" s="1325">
        <v>20</v>
      </c>
      <c r="CB390" s="1318" t="s">
        <v>47</v>
      </c>
      <c r="CC390" s="1311">
        <v>1</v>
      </c>
      <c r="CD390" s="1311">
        <v>2</v>
      </c>
      <c r="CE390" s="1311">
        <v>3</v>
      </c>
      <c r="CF390" s="1311">
        <v>4</v>
      </c>
      <c r="CG390" s="1311">
        <v>5</v>
      </c>
      <c r="CH390" s="1311">
        <v>6</v>
      </c>
      <c r="CI390" s="1311">
        <v>7</v>
      </c>
      <c r="CJ390" s="1311">
        <v>8</v>
      </c>
      <c r="CK390" s="1311">
        <v>9</v>
      </c>
      <c r="CL390" s="1311">
        <v>10</v>
      </c>
      <c r="CM390" s="1311">
        <v>11</v>
      </c>
      <c r="CN390" s="1311">
        <v>12</v>
      </c>
      <c r="CO390" s="1311">
        <v>13</v>
      </c>
      <c r="CP390" s="1311">
        <v>14</v>
      </c>
      <c r="CQ390" s="1311">
        <v>15</v>
      </c>
      <c r="CR390" s="1311">
        <v>16</v>
      </c>
      <c r="CS390" s="1311">
        <v>17</v>
      </c>
      <c r="CT390" s="1311">
        <v>18</v>
      </c>
      <c r="CU390" s="1311">
        <v>19</v>
      </c>
      <c r="CV390" s="1311">
        <v>20</v>
      </c>
      <c r="CW390" s="1311">
        <v>21</v>
      </c>
      <c r="CX390" s="1311">
        <v>22</v>
      </c>
      <c r="CY390" s="1311">
        <v>23</v>
      </c>
      <c r="CZ390" s="1311">
        <v>24</v>
      </c>
      <c r="DA390" s="1311">
        <v>25</v>
      </c>
      <c r="DB390" s="1311">
        <v>26</v>
      </c>
      <c r="DC390" s="1311">
        <v>27</v>
      </c>
      <c r="DD390" s="1311">
        <v>28</v>
      </c>
      <c r="DE390" s="1311">
        <v>29</v>
      </c>
      <c r="DF390" s="1311">
        <v>30</v>
      </c>
      <c r="DG390" s="1311">
        <v>31</v>
      </c>
      <c r="DH390" s="1311">
        <v>32</v>
      </c>
      <c r="DI390" s="1311">
        <v>33</v>
      </c>
      <c r="DJ390" s="1311">
        <v>34</v>
      </c>
      <c r="DK390" s="1312">
        <v>35</v>
      </c>
      <c r="DL390" s="1312">
        <v>36</v>
      </c>
      <c r="DM390" s="1312">
        <v>37</v>
      </c>
      <c r="DN390" s="1312">
        <v>38</v>
      </c>
      <c r="DO390" s="1312">
        <v>39</v>
      </c>
      <c r="DP390" s="1312">
        <v>40</v>
      </c>
      <c r="DQ390" s="1305"/>
    </row>
    <row r="391" spans="29:121" ht="22.5" customHeight="1" thickBot="1" x14ac:dyDescent="0.35">
      <c r="AC391" s="1244"/>
      <c r="AD391" s="1244"/>
      <c r="AE391" s="1244"/>
      <c r="AF391" s="1244"/>
      <c r="AG391" s="1244"/>
      <c r="AH391" s="1244"/>
      <c r="AI391" s="1244"/>
      <c r="AJ391" s="1244"/>
      <c r="AK391" s="1244"/>
      <c r="AL391" s="1244"/>
      <c r="AM391" s="1244"/>
      <c r="AN391" s="1244"/>
      <c r="AO391" s="1244"/>
      <c r="AP391" s="1244"/>
      <c r="AQ391" s="1244"/>
      <c r="AR391" s="1244"/>
      <c r="AS391" s="1244"/>
      <c r="AT391" s="1244"/>
      <c r="AU391" s="1244"/>
      <c r="AV391" s="1244"/>
      <c r="AW391" s="1244"/>
      <c r="AX391" s="1244"/>
      <c r="AY391" s="1244"/>
      <c r="AZ391" s="1244"/>
      <c r="BA391" s="1244"/>
      <c r="BB391" s="1244"/>
      <c r="BC391" s="1244"/>
      <c r="BD391" s="1244"/>
      <c r="BE391" s="1244"/>
      <c r="BF391" s="1244"/>
      <c r="BG391" s="1244"/>
      <c r="BH391" s="1244"/>
      <c r="BI391" s="1244"/>
      <c r="BJ391" s="1244"/>
      <c r="BK391" s="1244"/>
      <c r="BL391" s="1244"/>
      <c r="BM391" s="1244"/>
      <c r="BN391" s="1244"/>
      <c r="BO391" s="1231"/>
      <c r="BP391" s="1260"/>
      <c r="BQ391" s="1260"/>
      <c r="BR391" s="1260"/>
      <c r="BS391" s="1260"/>
      <c r="BT391" s="1260"/>
      <c r="BU391" s="1260"/>
      <c r="BV391" s="1260"/>
      <c r="BW391" s="1260"/>
      <c r="BX391" s="1231"/>
      <c r="BY391" s="1319"/>
      <c r="BZ391" s="1320"/>
      <c r="CA391" s="1320"/>
      <c r="CB391" s="1320"/>
      <c r="CC391" s="1320"/>
      <c r="CD391" s="1320"/>
      <c r="CE391" s="1320"/>
      <c r="CF391" s="1320"/>
      <c r="CG391" s="1320"/>
      <c r="CH391" s="1320"/>
      <c r="CI391" s="1320"/>
      <c r="CJ391" s="1320"/>
      <c r="CK391" s="1320"/>
      <c r="CL391" s="1320"/>
      <c r="CM391" s="1320"/>
      <c r="CN391" s="1320"/>
      <c r="CO391" s="1320"/>
      <c r="CP391" s="1320"/>
      <c r="CQ391" s="1320"/>
      <c r="CR391" s="1320"/>
      <c r="CS391" s="1320"/>
      <c r="CT391" s="1320"/>
      <c r="CU391" s="1320"/>
      <c r="CV391" s="1320"/>
      <c r="CW391" s="1320"/>
      <c r="CX391" s="1320"/>
      <c r="CY391" s="1320"/>
      <c r="CZ391" s="1320"/>
      <c r="DA391" s="1320"/>
      <c r="DB391" s="1320"/>
      <c r="DC391" s="1320"/>
      <c r="DD391" s="1320"/>
      <c r="DE391" s="1320"/>
      <c r="DF391" s="1320"/>
      <c r="DG391" s="1320"/>
      <c r="DH391" s="1320"/>
      <c r="DI391" s="1320"/>
      <c r="DJ391" s="1320"/>
      <c r="DK391" s="1320"/>
      <c r="DL391" s="1320"/>
      <c r="DM391" s="1320"/>
      <c r="DN391" s="1320"/>
      <c r="DO391" s="1320"/>
      <c r="DP391" s="1320"/>
      <c r="DQ391" s="1321"/>
    </row>
    <row r="392" spans="29:121" ht="22.5" customHeight="1" thickTop="1" x14ac:dyDescent="0.3">
      <c r="AC392" s="1244"/>
      <c r="AD392" s="1244"/>
      <c r="AE392" s="1244"/>
      <c r="AF392" s="1244"/>
      <c r="AG392" s="1244"/>
      <c r="AH392" s="1244"/>
      <c r="AI392" s="1244"/>
      <c r="AJ392" s="1244"/>
      <c r="AK392" s="1244"/>
      <c r="AL392" s="1244"/>
      <c r="AM392" s="1244"/>
      <c r="AN392" s="1244"/>
      <c r="AO392" s="1244"/>
      <c r="AP392" s="1244"/>
      <c r="AQ392" s="1244"/>
      <c r="AR392" s="1244"/>
      <c r="AS392" s="1244"/>
      <c r="AT392" s="1244"/>
      <c r="AU392" s="1244"/>
      <c r="AV392" s="1244"/>
      <c r="AW392" s="1244"/>
      <c r="AX392" s="1244"/>
      <c r="AY392" s="1244"/>
      <c r="AZ392" s="1244"/>
      <c r="BA392" s="1244"/>
      <c r="BB392" s="1244"/>
      <c r="BC392" s="1244"/>
      <c r="BD392" s="1244"/>
      <c r="BE392" s="1244"/>
      <c r="BF392" s="1244"/>
      <c r="BG392" s="1244"/>
      <c r="BH392" s="1244"/>
      <c r="BI392" s="1244"/>
      <c r="BJ392" s="1244"/>
      <c r="BK392" s="1244"/>
      <c r="BL392" s="1244"/>
      <c r="BM392" s="1244"/>
      <c r="BN392" s="1244"/>
      <c r="BO392" s="1231"/>
      <c r="BP392" s="1260"/>
      <c r="BQ392" s="1260"/>
      <c r="BR392" s="1260"/>
      <c r="BS392" s="1260"/>
      <c r="BT392" s="1260"/>
      <c r="BU392" s="1260"/>
      <c r="BV392" s="1260"/>
      <c r="BW392" s="1260"/>
      <c r="BX392" s="1231"/>
      <c r="BY392" s="784" t="e">
        <v>#REF!</v>
      </c>
      <c r="BZ392" s="785"/>
      <c r="CA392" s="785"/>
      <c r="CB392" s="1299"/>
      <c r="CC392" s="1299"/>
      <c r="CD392" s="1299"/>
      <c r="CE392" s="1369" t="e">
        <v>#REF!</v>
      </c>
      <c r="CF392" s="1369"/>
      <c r="CG392" s="1369"/>
      <c r="CH392" s="1369"/>
      <c r="CI392" s="1369"/>
      <c r="CJ392" s="1300" t="e">
        <v>#REF!</v>
      </c>
      <c r="CK392" s="1299"/>
      <c r="CL392" s="1299"/>
      <c r="CM392" s="1299"/>
      <c r="CN392" s="1299"/>
      <c r="CO392" s="1299"/>
      <c r="CP392" s="1299"/>
      <c r="CQ392" s="1299"/>
      <c r="CR392" s="1299"/>
      <c r="CS392" s="1299"/>
      <c r="CT392" s="1299"/>
      <c r="CU392" s="1299"/>
      <c r="CV392" s="1299"/>
      <c r="CW392" s="1299"/>
      <c r="CX392" s="1299"/>
      <c r="CY392" s="1299"/>
      <c r="CZ392" s="1299"/>
      <c r="DA392" s="1299"/>
      <c r="DB392" s="1299"/>
      <c r="DC392" s="1299"/>
      <c r="DD392" s="1299"/>
      <c r="DE392" s="1299"/>
      <c r="DF392" s="1299"/>
      <c r="DG392" s="1299"/>
      <c r="DH392" s="1299"/>
      <c r="DI392" s="1299"/>
      <c r="DJ392" s="1299"/>
      <c r="DK392" s="1299"/>
      <c r="DL392" s="1299"/>
      <c r="DM392" s="1299"/>
      <c r="DN392" s="1299"/>
      <c r="DO392" s="1299"/>
      <c r="DP392" s="1299"/>
      <c r="DQ392" s="1301"/>
    </row>
    <row r="393" spans="29:121" ht="22.5" customHeight="1" x14ac:dyDescent="0.3">
      <c r="AC393" s="1244"/>
      <c r="AD393" s="1244"/>
      <c r="AE393" s="1244"/>
      <c r="AF393" s="1244"/>
      <c r="AG393" s="1244"/>
      <c r="AH393" s="1244"/>
      <c r="AI393" s="1244"/>
      <c r="AJ393" s="1244"/>
      <c r="AK393" s="1244"/>
      <c r="AL393" s="1244"/>
      <c r="AM393" s="1244"/>
      <c r="AN393" s="1244"/>
      <c r="AO393" s="1244"/>
      <c r="AP393" s="1244"/>
      <c r="AQ393" s="1244"/>
      <c r="AR393" s="1244"/>
      <c r="AS393" s="1244"/>
      <c r="AT393" s="1244"/>
      <c r="AU393" s="1244"/>
      <c r="AV393" s="1244"/>
      <c r="AW393" s="1244"/>
      <c r="AX393" s="1244"/>
      <c r="AY393" s="1244"/>
      <c r="AZ393" s="1244"/>
      <c r="BA393" s="1244"/>
      <c r="BB393" s="1244"/>
      <c r="BC393" s="1244"/>
      <c r="BD393" s="1244"/>
      <c r="BE393" s="1244"/>
      <c r="BF393" s="1244"/>
      <c r="BG393" s="1244"/>
      <c r="BH393" s="1244"/>
      <c r="BI393" s="1244"/>
      <c r="BJ393" s="1244"/>
      <c r="BK393" s="1244"/>
      <c r="BL393" s="1244"/>
      <c r="BM393" s="1244"/>
      <c r="BN393" s="1244"/>
      <c r="BO393" s="1231"/>
      <c r="BP393" s="1260" t="e">
        <v>#REF!</v>
      </c>
      <c r="BQ393" s="1260" t="e">
        <v>#REF!</v>
      </c>
      <c r="BR393" s="1260" t="e">
        <v>#REF!</v>
      </c>
      <c r="BS393" s="1260" t="e">
        <v>#REF!</v>
      </c>
      <c r="BT393" s="1260" t="e">
        <v>#REF!</v>
      </c>
      <c r="BU393" s="1260" t="e">
        <v>#REF!</v>
      </c>
      <c r="BV393" s="1260" t="e">
        <v>#REF!</v>
      </c>
      <c r="BW393" s="1260" t="e">
        <v>#REF!</v>
      </c>
      <c r="BX393" s="1231"/>
      <c r="BY393" s="1302"/>
      <c r="BZ393" s="1366" t="e">
        <v>#REF!</v>
      </c>
      <c r="CA393" s="1366"/>
      <c r="CB393" s="1366"/>
      <c r="CC393" s="1366"/>
      <c r="CD393" s="1303"/>
      <c r="CE393" s="1303"/>
      <c r="CF393" s="1303"/>
      <c r="CG393" s="1303"/>
      <c r="CH393" s="1303"/>
      <c r="CI393" s="1303"/>
      <c r="CJ393" s="1303"/>
      <c r="CK393" s="1303"/>
      <c r="CL393" s="1303"/>
      <c r="CM393" s="1303"/>
      <c r="CN393" s="1303"/>
      <c r="CO393" s="1303"/>
      <c r="CP393" s="1303"/>
      <c r="CQ393" s="1303"/>
      <c r="CR393" s="1303"/>
      <c r="CS393" s="1370" t="e">
        <v>#REF!</v>
      </c>
      <c r="CT393" s="1370"/>
      <c r="CU393" s="1365" t="s">
        <v>48</v>
      </c>
      <c r="CV393" s="1365"/>
      <c r="CW393" s="1365"/>
      <c r="CX393" s="1303"/>
      <c r="CY393" s="1303"/>
      <c r="CZ393" s="1303"/>
      <c r="DA393" s="1303"/>
      <c r="DB393" s="1303"/>
      <c r="DC393" s="1303"/>
      <c r="DD393" s="1303"/>
      <c r="DE393" s="1303"/>
      <c r="DF393" s="1303"/>
      <c r="DG393" s="1303"/>
      <c r="DH393" s="1303"/>
      <c r="DI393" s="1303"/>
      <c r="DJ393" s="1303"/>
      <c r="DK393" s="1304"/>
      <c r="DL393" s="1372" t="s">
        <v>49</v>
      </c>
      <c r="DM393" s="1372"/>
      <c r="DN393" s="1372"/>
      <c r="DO393" s="1373" t="e">
        <v>#REF!</v>
      </c>
      <c r="DP393" s="1373"/>
      <c r="DQ393" s="1305"/>
    </row>
    <row r="394" spans="29:121" ht="22.5" customHeight="1" x14ac:dyDescent="0.3">
      <c r="AC394" s="1244"/>
      <c r="AD394" s="1244"/>
      <c r="AE394" s="1244"/>
      <c r="AF394" s="1244"/>
      <c r="AG394" s="1244"/>
      <c r="AH394" s="1244"/>
      <c r="AI394" s="1244"/>
      <c r="AJ394" s="1244"/>
      <c r="AK394" s="1244"/>
      <c r="AL394" s="1244"/>
      <c r="AM394" s="1244"/>
      <c r="AN394" s="1244"/>
      <c r="AO394" s="1244"/>
      <c r="AP394" s="1244"/>
      <c r="AQ394" s="1244"/>
      <c r="AR394" s="1244"/>
      <c r="AS394" s="1244"/>
      <c r="AT394" s="1244"/>
      <c r="AU394" s="1244"/>
      <c r="AV394" s="1244"/>
      <c r="AW394" s="1244"/>
      <c r="AX394" s="1244"/>
      <c r="AY394" s="1244"/>
      <c r="AZ394" s="1244"/>
      <c r="BA394" s="1244"/>
      <c r="BB394" s="1244"/>
      <c r="BC394" s="1244"/>
      <c r="BD394" s="1244"/>
      <c r="BE394" s="1244"/>
      <c r="BF394" s="1244"/>
      <c r="BG394" s="1244"/>
      <c r="BH394" s="1244"/>
      <c r="BI394" s="1244"/>
      <c r="BJ394" s="1244"/>
      <c r="BK394" s="1244"/>
      <c r="BL394" s="1244"/>
      <c r="BM394" s="1244"/>
      <c r="BN394" s="1244"/>
      <c r="BO394" s="1231"/>
      <c r="BP394" s="1260" t="e">
        <v>#REF!</v>
      </c>
      <c r="BQ394" s="1260" t="e">
        <v>#REF!</v>
      </c>
      <c r="BR394" s="1260" t="e">
        <v>#REF!</v>
      </c>
      <c r="BS394" s="1260" t="e">
        <v>#REF!</v>
      </c>
      <c r="BT394" s="1260" t="e">
        <v>#REF!</v>
      </c>
      <c r="BU394" s="1260" t="e">
        <v>#REF!</v>
      </c>
      <c r="BV394" s="1260" t="e">
        <v>#REF!</v>
      </c>
      <c r="BW394" s="1260" t="e">
        <v>#REF!</v>
      </c>
      <c r="BX394" s="1231"/>
      <c r="BY394" s="1302"/>
      <c r="BZ394" s="1366"/>
      <c r="CA394" s="1366"/>
      <c r="CB394" s="1366"/>
      <c r="CC394" s="1366"/>
      <c r="CD394" s="1303"/>
      <c r="CE394" s="1303"/>
      <c r="CF394" s="1303"/>
      <c r="CG394" s="1303"/>
      <c r="CH394" s="1303"/>
      <c r="CI394" s="1303"/>
      <c r="CJ394" s="1303"/>
      <c r="CK394" s="1303"/>
      <c r="CL394" s="1303"/>
      <c r="CM394" s="1303"/>
      <c r="CN394" s="1303"/>
      <c r="CO394" s="1303"/>
      <c r="CP394" s="1303"/>
      <c r="CQ394" s="1303"/>
      <c r="CR394" s="1303"/>
      <c r="CS394" s="1370"/>
      <c r="CT394" s="1370"/>
      <c r="CU394" s="1365"/>
      <c r="CV394" s="1365"/>
      <c r="CW394" s="1365"/>
      <c r="CX394" s="1303"/>
      <c r="CY394" s="1303"/>
      <c r="CZ394" s="1303"/>
      <c r="DA394" s="1303"/>
      <c r="DB394" s="1303"/>
      <c r="DC394" s="1303"/>
      <c r="DD394" s="1303"/>
      <c r="DE394" s="1303"/>
      <c r="DF394" s="1303"/>
      <c r="DG394" s="1303"/>
      <c r="DH394" s="1303"/>
      <c r="DI394" s="1303"/>
      <c r="DJ394" s="1303"/>
      <c r="DK394" s="1304"/>
      <c r="DL394" s="1372"/>
      <c r="DM394" s="1372"/>
      <c r="DN394" s="1372"/>
      <c r="DO394" s="1373"/>
      <c r="DP394" s="1373"/>
      <c r="DQ394" s="1305"/>
    </row>
    <row r="395" spans="29:121" ht="22.5" customHeight="1" x14ac:dyDescent="0.3">
      <c r="AC395" s="1244"/>
      <c r="AD395" s="1244"/>
      <c r="AE395" s="1244"/>
      <c r="AF395" s="1244"/>
      <c r="AG395" s="1244"/>
      <c r="AH395" s="1244"/>
      <c r="AI395" s="1244"/>
      <c r="AJ395" s="1244"/>
      <c r="AK395" s="1244"/>
      <c r="AL395" s="1244"/>
      <c r="AM395" s="1244"/>
      <c r="AN395" s="1244"/>
      <c r="AO395" s="1244"/>
      <c r="AP395" s="1244"/>
      <c r="AQ395" s="1244"/>
      <c r="AR395" s="1244"/>
      <c r="AS395" s="1244"/>
      <c r="AT395" s="1244"/>
      <c r="AU395" s="1244"/>
      <c r="AV395" s="1244"/>
      <c r="AW395" s="1244"/>
      <c r="AX395" s="1244"/>
      <c r="AY395" s="1244"/>
      <c r="AZ395" s="1244"/>
      <c r="BA395" s="1244"/>
      <c r="BB395" s="1244"/>
      <c r="BC395" s="1244"/>
      <c r="BD395" s="1244"/>
      <c r="BE395" s="1244"/>
      <c r="BF395" s="1244"/>
      <c r="BG395" s="1244"/>
      <c r="BH395" s="1244"/>
      <c r="BI395" s="1244"/>
      <c r="BJ395" s="1244"/>
      <c r="BK395" s="1244"/>
      <c r="BL395" s="1244"/>
      <c r="BM395" s="1244"/>
      <c r="BN395" s="1244"/>
      <c r="BO395" s="1231"/>
      <c r="BP395" s="1260"/>
      <c r="BQ395" s="1260"/>
      <c r="BR395" s="1260"/>
      <c r="BS395" s="1260"/>
      <c r="BT395" s="1260"/>
      <c r="BU395" s="1260"/>
      <c r="BV395" s="1260"/>
      <c r="BW395" s="1260"/>
      <c r="BX395" s="1231"/>
      <c r="BY395" s="1302"/>
      <c r="BZ395" s="1306"/>
      <c r="CA395" s="1306"/>
      <c r="CB395" s="1306"/>
      <c r="CC395" s="1306"/>
      <c r="CD395" s="1368" t="s">
        <v>52</v>
      </c>
      <c r="CE395" s="1368"/>
      <c r="CF395" s="1307" t="e">
        <v>#REF!</v>
      </c>
      <c r="CG395" s="1308" t="s">
        <v>53</v>
      </c>
      <c r="CH395" s="1367" t="e">
        <v>#REF!</v>
      </c>
      <c r="CI395" s="1367"/>
      <c r="CJ395" s="1367"/>
      <c r="CK395" s="1367"/>
      <c r="CL395" s="1367"/>
      <c r="CM395" s="1367"/>
      <c r="CN395" s="1367"/>
      <c r="CO395" s="1367"/>
      <c r="CP395" s="1367"/>
      <c r="CQ395" s="1367"/>
      <c r="CR395" s="1367"/>
      <c r="CS395" s="1367"/>
      <c r="CT395" s="1367"/>
      <c r="CU395" s="1306"/>
      <c r="CV395" s="1306"/>
      <c r="CW395" s="1306"/>
      <c r="CX395" s="1306"/>
      <c r="CY395" s="1306"/>
      <c r="CZ395" s="1368" t="s">
        <v>52</v>
      </c>
      <c r="DA395" s="1368"/>
      <c r="DB395" s="1307" t="e">
        <v>#REF!</v>
      </c>
      <c r="DC395" s="1308" t="s">
        <v>53</v>
      </c>
      <c r="DD395" s="1367" t="e">
        <v>#REF!</v>
      </c>
      <c r="DE395" s="1367"/>
      <c r="DF395" s="1367"/>
      <c r="DG395" s="1367"/>
      <c r="DH395" s="1367"/>
      <c r="DI395" s="1367"/>
      <c r="DJ395" s="1367"/>
      <c r="DK395" s="1367"/>
      <c r="DL395" s="1367"/>
      <c r="DM395" s="1367"/>
      <c r="DN395" s="1367"/>
      <c r="DO395" s="1367"/>
      <c r="DP395" s="1367"/>
      <c r="DQ395" s="1305"/>
    </row>
    <row r="396" spans="29:121" ht="22.5" customHeight="1" x14ac:dyDescent="0.3">
      <c r="AC396" s="1244"/>
      <c r="AD396" s="1244"/>
      <c r="AE396" s="1244"/>
      <c r="AF396" s="1244"/>
      <c r="AG396" s="1244"/>
      <c r="AH396" s="1244"/>
      <c r="AI396" s="1244"/>
      <c r="AJ396" s="1244"/>
      <c r="AK396" s="1244"/>
      <c r="AL396" s="1244"/>
      <c r="AM396" s="1244"/>
      <c r="AN396" s="1244"/>
      <c r="AO396" s="1244"/>
      <c r="AP396" s="1244"/>
      <c r="AQ396" s="1244"/>
      <c r="AR396" s="1244"/>
      <c r="AS396" s="1244"/>
      <c r="AT396" s="1244"/>
      <c r="AU396" s="1244"/>
      <c r="AV396" s="1244"/>
      <c r="AW396" s="1244"/>
      <c r="AX396" s="1244"/>
      <c r="AY396" s="1244"/>
      <c r="AZ396" s="1244"/>
      <c r="BA396" s="1244"/>
      <c r="BB396" s="1244"/>
      <c r="BC396" s="1244"/>
      <c r="BD396" s="1244"/>
      <c r="BE396" s="1244"/>
      <c r="BF396" s="1244"/>
      <c r="BG396" s="1244"/>
      <c r="BH396" s="1244"/>
      <c r="BI396" s="1244"/>
      <c r="BJ396" s="1244"/>
      <c r="BK396" s="1244"/>
      <c r="BL396" s="1244"/>
      <c r="BM396" s="1244"/>
      <c r="BN396" s="1244"/>
      <c r="BO396" s="1231"/>
      <c r="BP396" s="1260"/>
      <c r="BQ396" s="1260"/>
      <c r="BR396" s="1260"/>
      <c r="BS396" s="1260"/>
      <c r="BT396" s="1260"/>
      <c r="BU396" s="1260"/>
      <c r="BV396" s="1260"/>
      <c r="BW396" s="1260"/>
      <c r="BX396" s="1231"/>
      <c r="BY396" s="1302"/>
      <c r="BZ396" s="1306"/>
      <c r="CA396" s="1306"/>
      <c r="CB396" s="1306"/>
      <c r="CC396" s="1306"/>
      <c r="CD396" s="1306"/>
      <c r="CE396" s="1306"/>
      <c r="CF396" s="1306"/>
      <c r="CG396" s="1306"/>
      <c r="CH396" s="1306"/>
      <c r="CI396" s="1306"/>
      <c r="CJ396" s="1306"/>
      <c r="CK396" s="1306"/>
      <c r="CL396" s="1306"/>
      <c r="CM396" s="1306"/>
      <c r="CN396" s="1306"/>
      <c r="CO396" s="1306"/>
      <c r="CP396" s="1306"/>
      <c r="CQ396" s="1306"/>
      <c r="CR396" s="1306"/>
      <c r="CS396" s="1306"/>
      <c r="CT396" s="1306"/>
      <c r="CU396" s="1306"/>
      <c r="CV396" s="1306"/>
      <c r="CW396" s="1306"/>
      <c r="CX396" s="1306"/>
      <c r="CY396" s="1306"/>
      <c r="CZ396" s="1306"/>
      <c r="DA396" s="1306"/>
      <c r="DB396" s="1306"/>
      <c r="DC396" s="1306"/>
      <c r="DD396" s="1306"/>
      <c r="DE396" s="1306"/>
      <c r="DF396" s="1306"/>
      <c r="DG396" s="1306"/>
      <c r="DH396" s="1306"/>
      <c r="DI396" s="1306"/>
      <c r="DJ396" s="1306"/>
      <c r="DK396" s="1309"/>
      <c r="DL396" s="1309"/>
      <c r="DM396" s="1309"/>
      <c r="DN396" s="1309"/>
      <c r="DO396" s="1309"/>
      <c r="DP396" s="1309"/>
      <c r="DQ396" s="1305"/>
    </row>
    <row r="397" spans="29:121" ht="22.5" customHeight="1" x14ac:dyDescent="0.3">
      <c r="AC397" s="1244"/>
      <c r="AD397" s="1244"/>
      <c r="AE397" s="1244"/>
      <c r="AF397" s="1244"/>
      <c r="AG397" s="1244"/>
      <c r="AH397" s="1244"/>
      <c r="AI397" s="1244"/>
      <c r="AJ397" s="1244"/>
      <c r="AK397" s="1244"/>
      <c r="AL397" s="1244"/>
      <c r="AM397" s="1244"/>
      <c r="AN397" s="1244"/>
      <c r="AO397" s="1244"/>
      <c r="AP397" s="1244"/>
      <c r="AQ397" s="1244"/>
      <c r="AR397" s="1244"/>
      <c r="AS397" s="1244"/>
      <c r="AT397" s="1244"/>
      <c r="AU397" s="1244"/>
      <c r="AV397" s="1244"/>
      <c r="AW397" s="1244"/>
      <c r="AX397" s="1244"/>
      <c r="AY397" s="1244"/>
      <c r="AZ397" s="1244"/>
      <c r="BA397" s="1244"/>
      <c r="BB397" s="1244"/>
      <c r="BC397" s="1244"/>
      <c r="BD397" s="1244"/>
      <c r="BE397" s="1244"/>
      <c r="BF397" s="1244"/>
      <c r="BG397" s="1244"/>
      <c r="BH397" s="1244"/>
      <c r="BI397" s="1244"/>
      <c r="BJ397" s="1244"/>
      <c r="BK397" s="1244"/>
      <c r="BL397" s="1244"/>
      <c r="BM397" s="1244"/>
      <c r="BN397" s="1244"/>
      <c r="BO397" s="1231"/>
      <c r="BP397" s="1260"/>
      <c r="BQ397" s="1260"/>
      <c r="BR397" s="1260"/>
      <c r="BS397" s="1260"/>
      <c r="BT397" s="1260"/>
      <c r="BU397" s="1260"/>
      <c r="BV397" s="1260"/>
      <c r="BW397" s="1260"/>
      <c r="BX397" s="1231"/>
      <c r="BY397" s="1302"/>
      <c r="BZ397" s="1322" t="s">
        <v>56</v>
      </c>
      <c r="CA397" s="1323" t="e">
        <v>#REF!</v>
      </c>
      <c r="CB397" s="1310" t="s">
        <v>47</v>
      </c>
      <c r="CC397" s="1311">
        <v>1</v>
      </c>
      <c r="CD397" s="1311">
        <v>2</v>
      </c>
      <c r="CE397" s="1311">
        <v>3</v>
      </c>
      <c r="CF397" s="1311">
        <v>4</v>
      </c>
      <c r="CG397" s="1311">
        <v>5</v>
      </c>
      <c r="CH397" s="1311">
        <v>6</v>
      </c>
      <c r="CI397" s="1311">
        <v>7</v>
      </c>
      <c r="CJ397" s="1311">
        <v>8</v>
      </c>
      <c r="CK397" s="1311">
        <v>9</v>
      </c>
      <c r="CL397" s="1311">
        <v>10</v>
      </c>
      <c r="CM397" s="1311">
        <v>11</v>
      </c>
      <c r="CN397" s="1311">
        <v>12</v>
      </c>
      <c r="CO397" s="1311">
        <v>13</v>
      </c>
      <c r="CP397" s="1311">
        <v>14</v>
      </c>
      <c r="CQ397" s="1311">
        <v>15</v>
      </c>
      <c r="CR397" s="1311">
        <v>16</v>
      </c>
      <c r="CS397" s="1311">
        <v>17</v>
      </c>
      <c r="CT397" s="1311">
        <v>18</v>
      </c>
      <c r="CU397" s="1311">
        <v>19</v>
      </c>
      <c r="CV397" s="1311">
        <v>20</v>
      </c>
      <c r="CW397" s="1311">
        <v>21</v>
      </c>
      <c r="CX397" s="1311">
        <v>22</v>
      </c>
      <c r="CY397" s="1311">
        <v>23</v>
      </c>
      <c r="CZ397" s="1311">
        <v>24</v>
      </c>
      <c r="DA397" s="1311">
        <v>25</v>
      </c>
      <c r="DB397" s="1311">
        <v>26</v>
      </c>
      <c r="DC397" s="1311">
        <v>27</v>
      </c>
      <c r="DD397" s="1311">
        <v>28</v>
      </c>
      <c r="DE397" s="1311">
        <v>29</v>
      </c>
      <c r="DF397" s="1311">
        <v>30</v>
      </c>
      <c r="DG397" s="1311">
        <v>31</v>
      </c>
      <c r="DH397" s="1311">
        <v>32</v>
      </c>
      <c r="DI397" s="1311">
        <v>33</v>
      </c>
      <c r="DJ397" s="1311">
        <v>34</v>
      </c>
      <c r="DK397" s="1312">
        <v>35</v>
      </c>
      <c r="DL397" s="1312">
        <v>36</v>
      </c>
      <c r="DM397" s="1312">
        <v>37</v>
      </c>
      <c r="DN397" s="1312">
        <v>38</v>
      </c>
      <c r="DO397" s="1312">
        <v>39</v>
      </c>
      <c r="DP397" s="1312">
        <v>40</v>
      </c>
      <c r="DQ397" s="1305"/>
    </row>
    <row r="398" spans="29:121" ht="22.5" customHeight="1" x14ac:dyDescent="0.3">
      <c r="AC398" s="1244"/>
      <c r="AD398" s="1244"/>
      <c r="AE398" s="1244"/>
      <c r="AF398" s="1244"/>
      <c r="AG398" s="1244"/>
      <c r="AH398" s="1244"/>
      <c r="AI398" s="1244"/>
      <c r="AJ398" s="1244"/>
      <c r="AK398" s="1244"/>
      <c r="AL398" s="1244"/>
      <c r="AM398" s="1244"/>
      <c r="AN398" s="1244"/>
      <c r="AO398" s="1244"/>
      <c r="AP398" s="1244"/>
      <c r="AQ398" s="1244"/>
      <c r="AR398" s="1244"/>
      <c r="AS398" s="1244"/>
      <c r="AT398" s="1244"/>
      <c r="AU398" s="1244"/>
      <c r="AV398" s="1244"/>
      <c r="AW398" s="1244"/>
      <c r="AX398" s="1244"/>
      <c r="AY398" s="1244"/>
      <c r="AZ398" s="1244"/>
      <c r="BA398" s="1244"/>
      <c r="BB398" s="1244"/>
      <c r="BC398" s="1244"/>
      <c r="BD398" s="1244"/>
      <c r="BE398" s="1244"/>
      <c r="BF398" s="1244"/>
      <c r="BG398" s="1244"/>
      <c r="BH398" s="1244"/>
      <c r="BI398" s="1244"/>
      <c r="BJ398" s="1244"/>
      <c r="BK398" s="1244"/>
      <c r="BL398" s="1244"/>
      <c r="BM398" s="1244"/>
      <c r="BN398" s="1244"/>
      <c r="BO398" s="1231"/>
      <c r="BP398" s="1260"/>
      <c r="BQ398" s="1260"/>
      <c r="BR398" s="1260"/>
      <c r="BS398" s="1260"/>
      <c r="BT398" s="1260"/>
      <c r="BU398" s="1260"/>
      <c r="BV398" s="1260"/>
      <c r="BW398" s="1260"/>
      <c r="BX398" s="1231"/>
      <c r="BY398" s="1302"/>
      <c r="BZ398" s="1313"/>
      <c r="CA398" s="1314"/>
      <c r="CB398" s="1315"/>
      <c r="CC398" s="1316"/>
      <c r="CD398" s="1316"/>
      <c r="CE398" s="1316"/>
      <c r="CF398" s="1316"/>
      <c r="CG398" s="1316"/>
      <c r="CH398" s="1316"/>
      <c r="CI398" s="1316"/>
      <c r="CJ398" s="1316"/>
      <c r="CK398" s="1316"/>
      <c r="CL398" s="1316"/>
      <c r="CM398" s="1316"/>
      <c r="CN398" s="1316"/>
      <c r="CO398" s="1316"/>
      <c r="CP398" s="1316"/>
      <c r="CQ398" s="1316"/>
      <c r="CR398" s="1316"/>
      <c r="CS398" s="1316"/>
      <c r="CT398" s="1316"/>
      <c r="CU398" s="1316"/>
      <c r="CV398" s="1316"/>
      <c r="CW398" s="1316"/>
      <c r="CX398" s="1316"/>
      <c r="CY398" s="1316"/>
      <c r="CZ398" s="1316"/>
      <c r="DA398" s="1316"/>
      <c r="DB398" s="1316"/>
      <c r="DC398" s="1316"/>
      <c r="DD398" s="1316"/>
      <c r="DE398" s="1316"/>
      <c r="DF398" s="1316"/>
      <c r="DG398" s="1316"/>
      <c r="DH398" s="1316"/>
      <c r="DI398" s="1316"/>
      <c r="DJ398" s="1316"/>
      <c r="DK398" s="1317"/>
      <c r="DL398" s="1317"/>
      <c r="DM398" s="1317"/>
      <c r="DN398" s="1317"/>
      <c r="DO398" s="1317"/>
      <c r="DP398" s="1317"/>
      <c r="DQ398" s="1305"/>
    </row>
    <row r="399" spans="29:121" ht="22.5" customHeight="1" x14ac:dyDescent="0.3">
      <c r="AC399" s="1244"/>
      <c r="AD399" s="1244"/>
      <c r="AE399" s="1244"/>
      <c r="AF399" s="1244"/>
      <c r="AG399" s="1244"/>
      <c r="AH399" s="1244"/>
      <c r="AI399" s="1244"/>
      <c r="AJ399" s="1244"/>
      <c r="AK399" s="1244"/>
      <c r="AL399" s="1244"/>
      <c r="AM399" s="1244"/>
      <c r="AN399" s="1244"/>
      <c r="AO399" s="1244"/>
      <c r="AP399" s="1244"/>
      <c r="AQ399" s="1244"/>
      <c r="AR399" s="1244"/>
      <c r="AS399" s="1244"/>
      <c r="AT399" s="1244"/>
      <c r="AU399" s="1244"/>
      <c r="AV399" s="1244"/>
      <c r="AW399" s="1244"/>
      <c r="AX399" s="1244"/>
      <c r="AY399" s="1244"/>
      <c r="AZ399" s="1244"/>
      <c r="BA399" s="1244"/>
      <c r="BB399" s="1244"/>
      <c r="BC399" s="1244"/>
      <c r="BD399" s="1244"/>
      <c r="BE399" s="1244"/>
      <c r="BF399" s="1244"/>
      <c r="BG399" s="1244"/>
      <c r="BH399" s="1244"/>
      <c r="BI399" s="1244"/>
      <c r="BJ399" s="1244"/>
      <c r="BK399" s="1244"/>
      <c r="BL399" s="1244"/>
      <c r="BM399" s="1244"/>
      <c r="BN399" s="1244"/>
      <c r="BO399" s="1231"/>
      <c r="BP399" s="1260"/>
      <c r="BQ399" s="1260"/>
      <c r="BR399" s="1260"/>
      <c r="BS399" s="1260"/>
      <c r="BT399" s="1260"/>
      <c r="BU399" s="1260"/>
      <c r="BV399" s="1260"/>
      <c r="BW399" s="1260"/>
      <c r="BX399" s="1231"/>
      <c r="BY399" s="1302"/>
      <c r="BZ399" s="1324" t="s">
        <v>56</v>
      </c>
      <c r="CA399" s="1325" t="e">
        <v>#REF!</v>
      </c>
      <c r="CB399" s="1318" t="s">
        <v>47</v>
      </c>
      <c r="CC399" s="1311">
        <v>1</v>
      </c>
      <c r="CD399" s="1311">
        <v>2</v>
      </c>
      <c r="CE399" s="1311">
        <v>3</v>
      </c>
      <c r="CF399" s="1311">
        <v>4</v>
      </c>
      <c r="CG399" s="1311">
        <v>5</v>
      </c>
      <c r="CH399" s="1311">
        <v>6</v>
      </c>
      <c r="CI399" s="1311">
        <v>7</v>
      </c>
      <c r="CJ399" s="1311">
        <v>8</v>
      </c>
      <c r="CK399" s="1311">
        <v>9</v>
      </c>
      <c r="CL399" s="1311">
        <v>10</v>
      </c>
      <c r="CM399" s="1311">
        <v>11</v>
      </c>
      <c r="CN399" s="1311">
        <v>12</v>
      </c>
      <c r="CO399" s="1311">
        <v>13</v>
      </c>
      <c r="CP399" s="1311">
        <v>14</v>
      </c>
      <c r="CQ399" s="1311">
        <v>15</v>
      </c>
      <c r="CR399" s="1311">
        <v>16</v>
      </c>
      <c r="CS399" s="1311">
        <v>17</v>
      </c>
      <c r="CT399" s="1311">
        <v>18</v>
      </c>
      <c r="CU399" s="1311">
        <v>19</v>
      </c>
      <c r="CV399" s="1311">
        <v>20</v>
      </c>
      <c r="CW399" s="1311">
        <v>21</v>
      </c>
      <c r="CX399" s="1311">
        <v>22</v>
      </c>
      <c r="CY399" s="1311">
        <v>23</v>
      </c>
      <c r="CZ399" s="1311">
        <v>24</v>
      </c>
      <c r="DA399" s="1311">
        <v>25</v>
      </c>
      <c r="DB399" s="1311">
        <v>26</v>
      </c>
      <c r="DC399" s="1311">
        <v>27</v>
      </c>
      <c r="DD399" s="1311">
        <v>28</v>
      </c>
      <c r="DE399" s="1311">
        <v>29</v>
      </c>
      <c r="DF399" s="1311">
        <v>30</v>
      </c>
      <c r="DG399" s="1311">
        <v>31</v>
      </c>
      <c r="DH399" s="1311">
        <v>32</v>
      </c>
      <c r="DI399" s="1311">
        <v>33</v>
      </c>
      <c r="DJ399" s="1311">
        <v>34</v>
      </c>
      <c r="DK399" s="1312">
        <v>35</v>
      </c>
      <c r="DL399" s="1312">
        <v>36</v>
      </c>
      <c r="DM399" s="1312">
        <v>37</v>
      </c>
      <c r="DN399" s="1312">
        <v>38</v>
      </c>
      <c r="DO399" s="1312">
        <v>39</v>
      </c>
      <c r="DP399" s="1312">
        <v>40</v>
      </c>
      <c r="DQ399" s="1305"/>
    </row>
    <row r="400" spans="29:121" ht="22.5" customHeight="1" thickBot="1" x14ac:dyDescent="0.35">
      <c r="AC400" s="1244"/>
      <c r="AD400" s="1244"/>
      <c r="AE400" s="1244"/>
      <c r="AF400" s="1244"/>
      <c r="AG400" s="1244"/>
      <c r="AH400" s="1244"/>
      <c r="AI400" s="1244"/>
      <c r="AJ400" s="1244"/>
      <c r="AK400" s="1244"/>
      <c r="AL400" s="1244"/>
      <c r="AM400" s="1244"/>
      <c r="AN400" s="1244"/>
      <c r="AO400" s="1244"/>
      <c r="AP400" s="1244"/>
      <c r="AQ400" s="1244"/>
      <c r="AR400" s="1244"/>
      <c r="AS400" s="1244"/>
      <c r="AT400" s="1244"/>
      <c r="AU400" s="1244"/>
      <c r="AV400" s="1244"/>
      <c r="AW400" s="1244"/>
      <c r="AX400" s="1244"/>
      <c r="AY400" s="1244"/>
      <c r="AZ400" s="1244"/>
      <c r="BA400" s="1244"/>
      <c r="BB400" s="1244"/>
      <c r="BC400" s="1244"/>
      <c r="BD400" s="1244"/>
      <c r="BE400" s="1244"/>
      <c r="BF400" s="1244"/>
      <c r="BG400" s="1244"/>
      <c r="BH400" s="1244"/>
      <c r="BI400" s="1244"/>
      <c r="BJ400" s="1244"/>
      <c r="BK400" s="1244"/>
      <c r="BL400" s="1244"/>
      <c r="BM400" s="1244"/>
      <c r="BN400" s="1244"/>
      <c r="BO400" s="1231"/>
      <c r="BP400" s="1260"/>
      <c r="BQ400" s="1260"/>
      <c r="BR400" s="1260"/>
      <c r="BS400" s="1260"/>
      <c r="BT400" s="1260"/>
      <c r="BU400" s="1260"/>
      <c r="BV400" s="1260"/>
      <c r="BW400" s="1260"/>
      <c r="BX400" s="1231"/>
      <c r="BY400" s="1319"/>
      <c r="BZ400" s="1320"/>
      <c r="CA400" s="1320"/>
      <c r="CB400" s="1320"/>
      <c r="CC400" s="1320"/>
      <c r="CD400" s="1320"/>
      <c r="CE400" s="1320"/>
      <c r="CF400" s="1320"/>
      <c r="CG400" s="1320"/>
      <c r="CH400" s="1320"/>
      <c r="CI400" s="1320"/>
      <c r="CJ400" s="1320"/>
      <c r="CK400" s="1320"/>
      <c r="CL400" s="1320"/>
      <c r="CM400" s="1320"/>
      <c r="CN400" s="1320"/>
      <c r="CO400" s="1320"/>
      <c r="CP400" s="1320"/>
      <c r="CQ400" s="1320"/>
      <c r="CR400" s="1320"/>
      <c r="CS400" s="1320"/>
      <c r="CT400" s="1320"/>
      <c r="CU400" s="1320"/>
      <c r="CV400" s="1320"/>
      <c r="CW400" s="1320"/>
      <c r="CX400" s="1320"/>
      <c r="CY400" s="1320"/>
      <c r="CZ400" s="1320"/>
      <c r="DA400" s="1320"/>
      <c r="DB400" s="1320"/>
      <c r="DC400" s="1320"/>
      <c r="DD400" s="1320"/>
      <c r="DE400" s="1320"/>
      <c r="DF400" s="1320"/>
      <c r="DG400" s="1320"/>
      <c r="DH400" s="1320"/>
      <c r="DI400" s="1320"/>
      <c r="DJ400" s="1320"/>
      <c r="DK400" s="1320"/>
      <c r="DL400" s="1320"/>
      <c r="DM400" s="1320"/>
      <c r="DN400" s="1320"/>
      <c r="DO400" s="1320"/>
      <c r="DP400" s="1320"/>
      <c r="DQ400" s="1321"/>
    </row>
    <row r="401" spans="29:121" ht="22.5" customHeight="1" thickTop="1" x14ac:dyDescent="0.3">
      <c r="AC401" s="1244"/>
      <c r="AD401" s="1244"/>
      <c r="AE401" s="1244"/>
      <c r="AF401" s="1244"/>
      <c r="AG401" s="1244"/>
      <c r="AH401" s="1244"/>
      <c r="AI401" s="1244"/>
      <c r="AJ401" s="1244"/>
      <c r="AK401" s="1244"/>
      <c r="AL401" s="1244"/>
      <c r="AM401" s="1244"/>
      <c r="AN401" s="1244"/>
      <c r="AO401" s="1244"/>
      <c r="AP401" s="1244"/>
      <c r="AQ401" s="1244"/>
      <c r="AR401" s="1244"/>
      <c r="AS401" s="1244"/>
      <c r="AT401" s="1244"/>
      <c r="AU401" s="1244"/>
      <c r="AV401" s="1244"/>
      <c r="AW401" s="1244"/>
      <c r="AX401" s="1244"/>
      <c r="AY401" s="1244"/>
      <c r="AZ401" s="1244"/>
      <c r="BA401" s="1244"/>
      <c r="BB401" s="1244"/>
      <c r="BC401" s="1244"/>
      <c r="BD401" s="1244"/>
      <c r="BE401" s="1244"/>
      <c r="BF401" s="1244"/>
      <c r="BG401" s="1244"/>
      <c r="BH401" s="1244"/>
      <c r="BI401" s="1244"/>
      <c r="BJ401" s="1244"/>
      <c r="BK401" s="1244"/>
      <c r="BL401" s="1244"/>
      <c r="BM401" s="1244"/>
      <c r="BN401" s="1244"/>
      <c r="BO401" s="1231"/>
      <c r="BP401" s="1260"/>
      <c r="BQ401" s="1260"/>
      <c r="BR401" s="1260"/>
      <c r="BS401" s="1260"/>
      <c r="BT401" s="1260"/>
      <c r="BU401" s="1260"/>
      <c r="BV401" s="1260"/>
      <c r="BW401" s="1260"/>
      <c r="BX401" s="1231"/>
      <c r="BY401" s="784" t="e">
        <v>#REF!</v>
      </c>
      <c r="BZ401" s="785"/>
      <c r="CA401" s="785"/>
      <c r="CB401" s="1299"/>
      <c r="CC401" s="1299"/>
      <c r="CD401" s="1299"/>
      <c r="CE401" s="1369" t="e">
        <v>#REF!</v>
      </c>
      <c r="CF401" s="1369"/>
      <c r="CG401" s="1369"/>
      <c r="CH401" s="1369"/>
      <c r="CI401" s="1369"/>
      <c r="CJ401" s="1300" t="e">
        <v>#REF!</v>
      </c>
      <c r="CK401" s="1299"/>
      <c r="CL401" s="1299"/>
      <c r="CM401" s="1299"/>
      <c r="CN401" s="1299"/>
      <c r="CO401" s="1299"/>
      <c r="CP401" s="1299"/>
      <c r="CQ401" s="1299"/>
      <c r="CR401" s="1299"/>
      <c r="CS401" s="1299"/>
      <c r="CT401" s="1299"/>
      <c r="CU401" s="1299"/>
      <c r="CV401" s="1299"/>
      <c r="CW401" s="1299"/>
      <c r="CX401" s="1299"/>
      <c r="CY401" s="1299"/>
      <c r="CZ401" s="1299"/>
      <c r="DA401" s="1299"/>
      <c r="DB401" s="1299"/>
      <c r="DC401" s="1299"/>
      <c r="DD401" s="1299"/>
      <c r="DE401" s="1299"/>
      <c r="DF401" s="1299"/>
      <c r="DG401" s="1299"/>
      <c r="DH401" s="1299"/>
      <c r="DI401" s="1299"/>
      <c r="DJ401" s="1299"/>
      <c r="DK401" s="1299"/>
      <c r="DL401" s="1299"/>
      <c r="DM401" s="1299"/>
      <c r="DN401" s="1299"/>
      <c r="DO401" s="1299"/>
      <c r="DP401" s="1299"/>
      <c r="DQ401" s="1301"/>
    </row>
    <row r="402" spans="29:121" ht="22.5" customHeight="1" x14ac:dyDescent="0.3">
      <c r="AC402" s="1244"/>
      <c r="AD402" s="1244"/>
      <c r="AE402" s="1244"/>
      <c r="AF402" s="1244"/>
      <c r="AG402" s="1244"/>
      <c r="AH402" s="1244"/>
      <c r="AI402" s="1244"/>
      <c r="AJ402" s="1244"/>
      <c r="AK402" s="1244"/>
      <c r="AL402" s="1244"/>
      <c r="AM402" s="1244"/>
      <c r="AN402" s="1244"/>
      <c r="AO402" s="1244"/>
      <c r="AP402" s="1244"/>
      <c r="AQ402" s="1244"/>
      <c r="AR402" s="1244"/>
      <c r="AS402" s="1244"/>
      <c r="AT402" s="1244"/>
      <c r="AU402" s="1244"/>
      <c r="AV402" s="1244"/>
      <c r="AW402" s="1244"/>
      <c r="AX402" s="1244"/>
      <c r="AY402" s="1244"/>
      <c r="AZ402" s="1244"/>
      <c r="BA402" s="1244"/>
      <c r="BB402" s="1244"/>
      <c r="BC402" s="1244"/>
      <c r="BD402" s="1244"/>
      <c r="BE402" s="1244"/>
      <c r="BF402" s="1244"/>
      <c r="BG402" s="1244"/>
      <c r="BH402" s="1244"/>
      <c r="BI402" s="1244"/>
      <c r="BJ402" s="1244"/>
      <c r="BK402" s="1244"/>
      <c r="BL402" s="1244"/>
      <c r="BM402" s="1244"/>
      <c r="BN402" s="1244"/>
      <c r="BO402" s="1231"/>
      <c r="BP402" s="1260" t="e">
        <v>#REF!</v>
      </c>
      <c r="BQ402" s="1260" t="e">
        <v>#REF!</v>
      </c>
      <c r="BR402" s="1260" t="e">
        <v>#REF!</v>
      </c>
      <c r="BS402" s="1260" t="e">
        <v>#REF!</v>
      </c>
      <c r="BT402" s="1260" t="e">
        <v>#REF!</v>
      </c>
      <c r="BU402" s="1260" t="e">
        <v>#REF!</v>
      </c>
      <c r="BV402" s="1260" t="e">
        <v>#REF!</v>
      </c>
      <c r="BW402" s="1260" t="e">
        <v>#REF!</v>
      </c>
      <c r="BX402" s="1231"/>
      <c r="BY402" s="1302"/>
      <c r="BZ402" s="1366" t="e">
        <v>#REF!</v>
      </c>
      <c r="CA402" s="1366"/>
      <c r="CB402" s="1366"/>
      <c r="CC402" s="1366"/>
      <c r="CD402" s="1303"/>
      <c r="CE402" s="1303"/>
      <c r="CF402" s="1303"/>
      <c r="CG402" s="1303"/>
      <c r="CH402" s="1303"/>
      <c r="CI402" s="1303"/>
      <c r="CJ402" s="1303"/>
      <c r="CK402" s="1303"/>
      <c r="CL402" s="1303"/>
      <c r="CM402" s="1303"/>
      <c r="CN402" s="1303"/>
      <c r="CO402" s="1303"/>
      <c r="CP402" s="1303"/>
      <c r="CQ402" s="1303"/>
      <c r="CR402" s="1303"/>
      <c r="CS402" s="1370" t="e">
        <v>#REF!</v>
      </c>
      <c r="CT402" s="1370"/>
      <c r="CU402" s="1365" t="s">
        <v>48</v>
      </c>
      <c r="CV402" s="1365"/>
      <c r="CW402" s="1365"/>
      <c r="CX402" s="1303"/>
      <c r="CY402" s="1303"/>
      <c r="CZ402" s="1303"/>
      <c r="DA402" s="1303"/>
      <c r="DB402" s="1303"/>
      <c r="DC402" s="1303"/>
      <c r="DD402" s="1303"/>
      <c r="DE402" s="1303"/>
      <c r="DF402" s="1303"/>
      <c r="DG402" s="1303"/>
      <c r="DH402" s="1303"/>
      <c r="DI402" s="1303"/>
      <c r="DJ402" s="1303"/>
      <c r="DK402" s="1304"/>
      <c r="DL402" s="1372" t="s">
        <v>49</v>
      </c>
      <c r="DM402" s="1372"/>
      <c r="DN402" s="1372"/>
      <c r="DO402" s="1373" t="e">
        <v>#REF!</v>
      </c>
      <c r="DP402" s="1373"/>
      <c r="DQ402" s="1305"/>
    </row>
    <row r="403" spans="29:121" ht="22.5" customHeight="1" x14ac:dyDescent="0.3">
      <c r="AC403" s="1244"/>
      <c r="AD403" s="1244"/>
      <c r="AE403" s="1244"/>
      <c r="AF403" s="1244"/>
      <c r="AG403" s="1244"/>
      <c r="AH403" s="1244"/>
      <c r="AI403" s="1244"/>
      <c r="AJ403" s="1244"/>
      <c r="AK403" s="1244"/>
      <c r="AL403" s="1244"/>
      <c r="AM403" s="1244"/>
      <c r="AN403" s="1244"/>
      <c r="AO403" s="1244"/>
      <c r="AP403" s="1244"/>
      <c r="AQ403" s="1244"/>
      <c r="AR403" s="1244"/>
      <c r="AS403" s="1244"/>
      <c r="AT403" s="1244"/>
      <c r="AU403" s="1244"/>
      <c r="AV403" s="1244"/>
      <c r="AW403" s="1244"/>
      <c r="AX403" s="1244"/>
      <c r="AY403" s="1244"/>
      <c r="AZ403" s="1244"/>
      <c r="BA403" s="1244"/>
      <c r="BB403" s="1244"/>
      <c r="BC403" s="1244"/>
      <c r="BD403" s="1244"/>
      <c r="BE403" s="1244"/>
      <c r="BF403" s="1244"/>
      <c r="BG403" s="1244"/>
      <c r="BH403" s="1244"/>
      <c r="BI403" s="1244"/>
      <c r="BJ403" s="1244"/>
      <c r="BK403" s="1244"/>
      <c r="BL403" s="1244"/>
      <c r="BM403" s="1244"/>
      <c r="BN403" s="1244"/>
      <c r="BO403" s="1231"/>
      <c r="BP403" s="1260" t="e">
        <v>#REF!</v>
      </c>
      <c r="BQ403" s="1260" t="e">
        <v>#REF!</v>
      </c>
      <c r="BR403" s="1260" t="e">
        <v>#REF!</v>
      </c>
      <c r="BS403" s="1260" t="e">
        <v>#REF!</v>
      </c>
      <c r="BT403" s="1260" t="e">
        <v>#REF!</v>
      </c>
      <c r="BU403" s="1260" t="e">
        <v>#REF!</v>
      </c>
      <c r="BV403" s="1260" t="e">
        <v>#REF!</v>
      </c>
      <c r="BW403" s="1260" t="e">
        <v>#REF!</v>
      </c>
      <c r="BX403" s="1231"/>
      <c r="BY403" s="1302"/>
      <c r="BZ403" s="1366"/>
      <c r="CA403" s="1366"/>
      <c r="CB403" s="1366"/>
      <c r="CC403" s="1366"/>
      <c r="CD403" s="1303"/>
      <c r="CE403" s="1303"/>
      <c r="CF403" s="1303"/>
      <c r="CG403" s="1303"/>
      <c r="CH403" s="1303"/>
      <c r="CI403" s="1303"/>
      <c r="CJ403" s="1303"/>
      <c r="CK403" s="1303"/>
      <c r="CL403" s="1303"/>
      <c r="CM403" s="1303"/>
      <c r="CN403" s="1303"/>
      <c r="CO403" s="1303"/>
      <c r="CP403" s="1303"/>
      <c r="CQ403" s="1303"/>
      <c r="CR403" s="1303"/>
      <c r="CS403" s="1370"/>
      <c r="CT403" s="1370"/>
      <c r="CU403" s="1365"/>
      <c r="CV403" s="1365"/>
      <c r="CW403" s="1365"/>
      <c r="CX403" s="1303"/>
      <c r="CY403" s="1303"/>
      <c r="CZ403" s="1303"/>
      <c r="DA403" s="1303"/>
      <c r="DB403" s="1303"/>
      <c r="DC403" s="1303"/>
      <c r="DD403" s="1303"/>
      <c r="DE403" s="1303"/>
      <c r="DF403" s="1303"/>
      <c r="DG403" s="1303"/>
      <c r="DH403" s="1303"/>
      <c r="DI403" s="1303"/>
      <c r="DJ403" s="1303"/>
      <c r="DK403" s="1304"/>
      <c r="DL403" s="1372"/>
      <c r="DM403" s="1372"/>
      <c r="DN403" s="1372"/>
      <c r="DO403" s="1373"/>
      <c r="DP403" s="1373"/>
      <c r="DQ403" s="1305"/>
    </row>
    <row r="404" spans="29:121" ht="22.5" customHeight="1" x14ac:dyDescent="0.3">
      <c r="AC404" s="1244"/>
      <c r="AD404" s="1244"/>
      <c r="AE404" s="1244"/>
      <c r="AF404" s="1244"/>
      <c r="AG404" s="1244"/>
      <c r="AH404" s="1244"/>
      <c r="AI404" s="1244"/>
      <c r="AJ404" s="1244"/>
      <c r="AK404" s="1244"/>
      <c r="AL404" s="1244"/>
      <c r="AM404" s="1244"/>
      <c r="AN404" s="1244"/>
      <c r="AO404" s="1244"/>
      <c r="AP404" s="1244"/>
      <c r="AQ404" s="1244"/>
      <c r="AR404" s="1244"/>
      <c r="AS404" s="1244"/>
      <c r="AT404" s="1244"/>
      <c r="AU404" s="1244"/>
      <c r="AV404" s="1244"/>
      <c r="AW404" s="1244"/>
      <c r="AX404" s="1244"/>
      <c r="AY404" s="1244"/>
      <c r="AZ404" s="1244"/>
      <c r="BA404" s="1244"/>
      <c r="BB404" s="1244"/>
      <c r="BC404" s="1244"/>
      <c r="BD404" s="1244"/>
      <c r="BE404" s="1244"/>
      <c r="BF404" s="1244"/>
      <c r="BG404" s="1244"/>
      <c r="BH404" s="1244"/>
      <c r="BI404" s="1244"/>
      <c r="BJ404" s="1244"/>
      <c r="BK404" s="1244"/>
      <c r="BL404" s="1244"/>
      <c r="BM404" s="1244"/>
      <c r="BN404" s="1244"/>
      <c r="BO404" s="1231"/>
      <c r="BP404" s="1260"/>
      <c r="BQ404" s="1260"/>
      <c r="BR404" s="1260"/>
      <c r="BS404" s="1260"/>
      <c r="BT404" s="1260"/>
      <c r="BU404" s="1260"/>
      <c r="BV404" s="1260"/>
      <c r="BW404" s="1260"/>
      <c r="BX404" s="1231"/>
      <c r="BY404" s="1302"/>
      <c r="BZ404" s="1306"/>
      <c r="CA404" s="1306"/>
      <c r="CB404" s="1306"/>
      <c r="CC404" s="1306"/>
      <c r="CD404" s="1368" t="s">
        <v>52</v>
      </c>
      <c r="CE404" s="1368"/>
      <c r="CF404" s="1307" t="e">
        <v>#REF!</v>
      </c>
      <c r="CG404" s="1308" t="s">
        <v>53</v>
      </c>
      <c r="CH404" s="1367" t="e">
        <v>#REF!</v>
      </c>
      <c r="CI404" s="1367"/>
      <c r="CJ404" s="1367"/>
      <c r="CK404" s="1367"/>
      <c r="CL404" s="1367"/>
      <c r="CM404" s="1367"/>
      <c r="CN404" s="1367"/>
      <c r="CO404" s="1367"/>
      <c r="CP404" s="1367"/>
      <c r="CQ404" s="1367"/>
      <c r="CR404" s="1367"/>
      <c r="CS404" s="1367"/>
      <c r="CT404" s="1367"/>
      <c r="CU404" s="1306"/>
      <c r="CV404" s="1306"/>
      <c r="CW404" s="1306"/>
      <c r="CX404" s="1306"/>
      <c r="CY404" s="1306"/>
      <c r="CZ404" s="1368" t="s">
        <v>52</v>
      </c>
      <c r="DA404" s="1368"/>
      <c r="DB404" s="1307" t="e">
        <v>#REF!</v>
      </c>
      <c r="DC404" s="1308" t="s">
        <v>53</v>
      </c>
      <c r="DD404" s="1367" t="e">
        <v>#REF!</v>
      </c>
      <c r="DE404" s="1367"/>
      <c r="DF404" s="1367"/>
      <c r="DG404" s="1367"/>
      <c r="DH404" s="1367"/>
      <c r="DI404" s="1367"/>
      <c r="DJ404" s="1367"/>
      <c r="DK404" s="1367"/>
      <c r="DL404" s="1367"/>
      <c r="DM404" s="1367"/>
      <c r="DN404" s="1367"/>
      <c r="DO404" s="1367"/>
      <c r="DP404" s="1367"/>
      <c r="DQ404" s="1305"/>
    </row>
    <row r="405" spans="29:121" ht="22.5" customHeight="1" x14ac:dyDescent="0.3">
      <c r="AC405" s="1244"/>
      <c r="AD405" s="1244"/>
      <c r="AE405" s="1244"/>
      <c r="AF405" s="1244"/>
      <c r="AG405" s="1244"/>
      <c r="AH405" s="1244"/>
      <c r="AI405" s="1244"/>
      <c r="AJ405" s="1244"/>
      <c r="AK405" s="1244"/>
      <c r="AL405" s="1244"/>
      <c r="AM405" s="1244"/>
      <c r="AN405" s="1244"/>
      <c r="AO405" s="1244"/>
      <c r="AP405" s="1244"/>
      <c r="AQ405" s="1244"/>
      <c r="AR405" s="1244"/>
      <c r="AS405" s="1244"/>
      <c r="AT405" s="1244"/>
      <c r="AU405" s="1244"/>
      <c r="AV405" s="1244"/>
      <c r="AW405" s="1244"/>
      <c r="AX405" s="1244"/>
      <c r="AY405" s="1244"/>
      <c r="AZ405" s="1244"/>
      <c r="BA405" s="1244"/>
      <c r="BB405" s="1244"/>
      <c r="BC405" s="1244"/>
      <c r="BD405" s="1244"/>
      <c r="BE405" s="1244"/>
      <c r="BF405" s="1244"/>
      <c r="BG405" s="1244"/>
      <c r="BH405" s="1244"/>
      <c r="BI405" s="1244"/>
      <c r="BJ405" s="1244"/>
      <c r="BK405" s="1244"/>
      <c r="BL405" s="1244"/>
      <c r="BM405" s="1244"/>
      <c r="BN405" s="1244"/>
      <c r="BO405" s="1231"/>
      <c r="BP405" s="1260"/>
      <c r="BQ405" s="1260"/>
      <c r="BR405" s="1260"/>
      <c r="BS405" s="1260"/>
      <c r="BT405" s="1260"/>
      <c r="BU405" s="1260"/>
      <c r="BV405" s="1260"/>
      <c r="BW405" s="1260"/>
      <c r="BX405" s="1231"/>
      <c r="BY405" s="1302"/>
      <c r="BZ405" s="1306"/>
      <c r="CA405" s="1306"/>
      <c r="CB405" s="1306"/>
      <c r="CC405" s="1306"/>
      <c r="CD405" s="1306"/>
      <c r="CE405" s="1306"/>
      <c r="CF405" s="1306"/>
      <c r="CG405" s="1306"/>
      <c r="CH405" s="1306"/>
      <c r="CI405" s="1306"/>
      <c r="CJ405" s="1306"/>
      <c r="CK405" s="1306"/>
      <c r="CL405" s="1306"/>
      <c r="CM405" s="1306"/>
      <c r="CN405" s="1306"/>
      <c r="CO405" s="1306"/>
      <c r="CP405" s="1306"/>
      <c r="CQ405" s="1306"/>
      <c r="CR405" s="1306"/>
      <c r="CS405" s="1306"/>
      <c r="CT405" s="1306"/>
      <c r="CU405" s="1306"/>
      <c r="CV405" s="1306"/>
      <c r="CW405" s="1306"/>
      <c r="CX405" s="1306"/>
      <c r="CY405" s="1306"/>
      <c r="CZ405" s="1306"/>
      <c r="DA405" s="1306"/>
      <c r="DB405" s="1306"/>
      <c r="DC405" s="1306"/>
      <c r="DD405" s="1306"/>
      <c r="DE405" s="1306"/>
      <c r="DF405" s="1306"/>
      <c r="DG405" s="1306"/>
      <c r="DH405" s="1306"/>
      <c r="DI405" s="1306"/>
      <c r="DJ405" s="1306"/>
      <c r="DK405" s="1309"/>
      <c r="DL405" s="1309"/>
      <c r="DM405" s="1309"/>
      <c r="DN405" s="1309"/>
      <c r="DO405" s="1309"/>
      <c r="DP405" s="1309"/>
      <c r="DQ405" s="1305"/>
    </row>
    <row r="406" spans="29:121" ht="22.5" customHeight="1" x14ac:dyDescent="0.3">
      <c r="AC406" s="1244"/>
      <c r="AD406" s="1244"/>
      <c r="AE406" s="1244"/>
      <c r="AF406" s="1244"/>
      <c r="AG406" s="1244"/>
      <c r="AH406" s="1244"/>
      <c r="AI406" s="1244"/>
      <c r="AJ406" s="1244"/>
      <c r="AK406" s="1244"/>
      <c r="AL406" s="1244"/>
      <c r="AM406" s="1244"/>
      <c r="AN406" s="1244"/>
      <c r="AO406" s="1244"/>
      <c r="AP406" s="1244"/>
      <c r="AQ406" s="1244"/>
      <c r="AR406" s="1244"/>
      <c r="AS406" s="1244"/>
      <c r="AT406" s="1244"/>
      <c r="AU406" s="1244"/>
      <c r="AV406" s="1244"/>
      <c r="AW406" s="1244"/>
      <c r="AX406" s="1244"/>
      <c r="AY406" s="1244"/>
      <c r="AZ406" s="1244"/>
      <c r="BA406" s="1244"/>
      <c r="BB406" s="1244"/>
      <c r="BC406" s="1244"/>
      <c r="BD406" s="1244"/>
      <c r="BE406" s="1244"/>
      <c r="BF406" s="1244"/>
      <c r="BG406" s="1244"/>
      <c r="BH406" s="1244"/>
      <c r="BI406" s="1244"/>
      <c r="BJ406" s="1244"/>
      <c r="BK406" s="1244"/>
      <c r="BL406" s="1244"/>
      <c r="BM406" s="1244"/>
      <c r="BN406" s="1244"/>
      <c r="BO406" s="1231"/>
      <c r="BP406" s="1260"/>
      <c r="BQ406" s="1260"/>
      <c r="BR406" s="1260"/>
      <c r="BS406" s="1260"/>
      <c r="BT406" s="1260"/>
      <c r="BU406" s="1260"/>
      <c r="BV406" s="1260"/>
      <c r="BW406" s="1260"/>
      <c r="BX406" s="1231"/>
      <c r="BY406" s="1302"/>
      <c r="BZ406" s="1322" t="s">
        <v>56</v>
      </c>
      <c r="CA406" s="1323" t="e">
        <v>#REF!</v>
      </c>
      <c r="CB406" s="1310" t="s">
        <v>47</v>
      </c>
      <c r="CC406" s="1311">
        <v>1</v>
      </c>
      <c r="CD406" s="1311">
        <v>2</v>
      </c>
      <c r="CE406" s="1311">
        <v>3</v>
      </c>
      <c r="CF406" s="1311">
        <v>4</v>
      </c>
      <c r="CG406" s="1311">
        <v>5</v>
      </c>
      <c r="CH406" s="1311">
        <v>6</v>
      </c>
      <c r="CI406" s="1311">
        <v>7</v>
      </c>
      <c r="CJ406" s="1311">
        <v>8</v>
      </c>
      <c r="CK406" s="1311">
        <v>9</v>
      </c>
      <c r="CL406" s="1311">
        <v>10</v>
      </c>
      <c r="CM406" s="1311">
        <v>11</v>
      </c>
      <c r="CN406" s="1311">
        <v>12</v>
      </c>
      <c r="CO406" s="1311">
        <v>13</v>
      </c>
      <c r="CP406" s="1311">
        <v>14</v>
      </c>
      <c r="CQ406" s="1311">
        <v>15</v>
      </c>
      <c r="CR406" s="1311">
        <v>16</v>
      </c>
      <c r="CS406" s="1311">
        <v>17</v>
      </c>
      <c r="CT406" s="1311">
        <v>18</v>
      </c>
      <c r="CU406" s="1311">
        <v>19</v>
      </c>
      <c r="CV406" s="1311">
        <v>20</v>
      </c>
      <c r="CW406" s="1311">
        <v>21</v>
      </c>
      <c r="CX406" s="1311">
        <v>22</v>
      </c>
      <c r="CY406" s="1311">
        <v>23</v>
      </c>
      <c r="CZ406" s="1311">
        <v>24</v>
      </c>
      <c r="DA406" s="1311">
        <v>25</v>
      </c>
      <c r="DB406" s="1311">
        <v>26</v>
      </c>
      <c r="DC406" s="1311">
        <v>27</v>
      </c>
      <c r="DD406" s="1311">
        <v>28</v>
      </c>
      <c r="DE406" s="1311">
        <v>29</v>
      </c>
      <c r="DF406" s="1311">
        <v>30</v>
      </c>
      <c r="DG406" s="1311">
        <v>31</v>
      </c>
      <c r="DH406" s="1311">
        <v>32</v>
      </c>
      <c r="DI406" s="1311">
        <v>33</v>
      </c>
      <c r="DJ406" s="1311">
        <v>34</v>
      </c>
      <c r="DK406" s="1312">
        <v>35</v>
      </c>
      <c r="DL406" s="1312">
        <v>36</v>
      </c>
      <c r="DM406" s="1312">
        <v>37</v>
      </c>
      <c r="DN406" s="1312">
        <v>38</v>
      </c>
      <c r="DO406" s="1312">
        <v>39</v>
      </c>
      <c r="DP406" s="1312">
        <v>40</v>
      </c>
      <c r="DQ406" s="1305"/>
    </row>
    <row r="407" spans="29:121" ht="22.5" customHeight="1" x14ac:dyDescent="0.3">
      <c r="AC407" s="1244"/>
      <c r="AD407" s="1244"/>
      <c r="AE407" s="1244"/>
      <c r="AF407" s="1244"/>
      <c r="AG407" s="1244"/>
      <c r="AH407" s="1244"/>
      <c r="AI407" s="1244"/>
      <c r="AJ407" s="1244"/>
      <c r="AK407" s="1244"/>
      <c r="AL407" s="1244"/>
      <c r="AM407" s="1244"/>
      <c r="AN407" s="1244"/>
      <c r="AO407" s="1244"/>
      <c r="AP407" s="1244"/>
      <c r="AQ407" s="1244"/>
      <c r="AR407" s="1244"/>
      <c r="AS407" s="1244"/>
      <c r="AT407" s="1244"/>
      <c r="AU407" s="1244"/>
      <c r="AV407" s="1244"/>
      <c r="AW407" s="1244"/>
      <c r="AX407" s="1244"/>
      <c r="AY407" s="1244"/>
      <c r="AZ407" s="1244"/>
      <c r="BA407" s="1244"/>
      <c r="BB407" s="1244"/>
      <c r="BC407" s="1244"/>
      <c r="BD407" s="1244"/>
      <c r="BE407" s="1244"/>
      <c r="BF407" s="1244"/>
      <c r="BG407" s="1244"/>
      <c r="BH407" s="1244"/>
      <c r="BI407" s="1244"/>
      <c r="BJ407" s="1244"/>
      <c r="BK407" s="1244"/>
      <c r="BL407" s="1244"/>
      <c r="BM407" s="1244"/>
      <c r="BN407" s="1244"/>
      <c r="BO407" s="1231"/>
      <c r="BP407" s="1260"/>
      <c r="BQ407" s="1260"/>
      <c r="BR407" s="1260"/>
      <c r="BS407" s="1260"/>
      <c r="BT407" s="1260"/>
      <c r="BU407" s="1260"/>
      <c r="BV407" s="1260"/>
      <c r="BW407" s="1260"/>
      <c r="BX407" s="1231"/>
      <c r="BY407" s="1302"/>
      <c r="BZ407" s="1313"/>
      <c r="CA407" s="1314"/>
      <c r="CB407" s="1315"/>
      <c r="CC407" s="1316"/>
      <c r="CD407" s="1316"/>
      <c r="CE407" s="1316"/>
      <c r="CF407" s="1316"/>
      <c r="CG407" s="1316"/>
      <c r="CH407" s="1316"/>
      <c r="CI407" s="1316"/>
      <c r="CJ407" s="1316"/>
      <c r="CK407" s="1316"/>
      <c r="CL407" s="1316"/>
      <c r="CM407" s="1316"/>
      <c r="CN407" s="1316"/>
      <c r="CO407" s="1316"/>
      <c r="CP407" s="1316"/>
      <c r="CQ407" s="1316"/>
      <c r="CR407" s="1316"/>
      <c r="CS407" s="1316"/>
      <c r="CT407" s="1316"/>
      <c r="CU407" s="1316"/>
      <c r="CV407" s="1316"/>
      <c r="CW407" s="1316"/>
      <c r="CX407" s="1316"/>
      <c r="CY407" s="1316"/>
      <c r="CZ407" s="1316"/>
      <c r="DA407" s="1316"/>
      <c r="DB407" s="1316"/>
      <c r="DC407" s="1316"/>
      <c r="DD407" s="1316"/>
      <c r="DE407" s="1316"/>
      <c r="DF407" s="1316"/>
      <c r="DG407" s="1316"/>
      <c r="DH407" s="1316"/>
      <c r="DI407" s="1316"/>
      <c r="DJ407" s="1316"/>
      <c r="DK407" s="1317"/>
      <c r="DL407" s="1317"/>
      <c r="DM407" s="1317"/>
      <c r="DN407" s="1317"/>
      <c r="DO407" s="1317"/>
      <c r="DP407" s="1317"/>
      <c r="DQ407" s="1305"/>
    </row>
    <row r="408" spans="29:121" ht="22.5" customHeight="1" x14ac:dyDescent="0.3">
      <c r="AC408" s="1244"/>
      <c r="AD408" s="1244"/>
      <c r="AE408" s="1244"/>
      <c r="AF408" s="1244"/>
      <c r="AG408" s="1244"/>
      <c r="AH408" s="1244"/>
      <c r="AI408" s="1244"/>
      <c r="AJ408" s="1244"/>
      <c r="AK408" s="1244"/>
      <c r="AL408" s="1244"/>
      <c r="AM408" s="1244"/>
      <c r="AN408" s="1244"/>
      <c r="AO408" s="1244"/>
      <c r="AP408" s="1244"/>
      <c r="AQ408" s="1244"/>
      <c r="AR408" s="1244"/>
      <c r="AS408" s="1244"/>
      <c r="AT408" s="1244"/>
      <c r="AU408" s="1244"/>
      <c r="AV408" s="1244"/>
      <c r="AW408" s="1244"/>
      <c r="AX408" s="1244"/>
      <c r="AY408" s="1244"/>
      <c r="AZ408" s="1244"/>
      <c r="BA408" s="1244"/>
      <c r="BB408" s="1244"/>
      <c r="BC408" s="1244"/>
      <c r="BD408" s="1244"/>
      <c r="BE408" s="1244"/>
      <c r="BF408" s="1244"/>
      <c r="BG408" s="1244"/>
      <c r="BH408" s="1244"/>
      <c r="BI408" s="1244"/>
      <c r="BJ408" s="1244"/>
      <c r="BK408" s="1244"/>
      <c r="BL408" s="1244"/>
      <c r="BM408" s="1244"/>
      <c r="BN408" s="1244"/>
      <c r="BO408" s="1231"/>
      <c r="BP408" s="1260"/>
      <c r="BQ408" s="1260"/>
      <c r="BR408" s="1260"/>
      <c r="BS408" s="1260"/>
      <c r="BT408" s="1260"/>
      <c r="BU408" s="1260"/>
      <c r="BV408" s="1260"/>
      <c r="BW408" s="1260"/>
      <c r="BX408" s="1231"/>
      <c r="BY408" s="1302"/>
      <c r="BZ408" s="1324" t="s">
        <v>56</v>
      </c>
      <c r="CA408" s="1325" t="e">
        <v>#REF!</v>
      </c>
      <c r="CB408" s="1318" t="s">
        <v>47</v>
      </c>
      <c r="CC408" s="1311">
        <v>1</v>
      </c>
      <c r="CD408" s="1311">
        <v>2</v>
      </c>
      <c r="CE408" s="1311">
        <v>3</v>
      </c>
      <c r="CF408" s="1311">
        <v>4</v>
      </c>
      <c r="CG408" s="1311">
        <v>5</v>
      </c>
      <c r="CH408" s="1311">
        <v>6</v>
      </c>
      <c r="CI408" s="1311">
        <v>7</v>
      </c>
      <c r="CJ408" s="1311">
        <v>8</v>
      </c>
      <c r="CK408" s="1311">
        <v>9</v>
      </c>
      <c r="CL408" s="1311">
        <v>10</v>
      </c>
      <c r="CM408" s="1311">
        <v>11</v>
      </c>
      <c r="CN408" s="1311">
        <v>12</v>
      </c>
      <c r="CO408" s="1311">
        <v>13</v>
      </c>
      <c r="CP408" s="1311">
        <v>14</v>
      </c>
      <c r="CQ408" s="1311">
        <v>15</v>
      </c>
      <c r="CR408" s="1311">
        <v>16</v>
      </c>
      <c r="CS408" s="1311">
        <v>17</v>
      </c>
      <c r="CT408" s="1311">
        <v>18</v>
      </c>
      <c r="CU408" s="1311">
        <v>19</v>
      </c>
      <c r="CV408" s="1311">
        <v>20</v>
      </c>
      <c r="CW408" s="1311">
        <v>21</v>
      </c>
      <c r="CX408" s="1311">
        <v>22</v>
      </c>
      <c r="CY408" s="1311">
        <v>23</v>
      </c>
      <c r="CZ408" s="1311">
        <v>24</v>
      </c>
      <c r="DA408" s="1311">
        <v>25</v>
      </c>
      <c r="DB408" s="1311">
        <v>26</v>
      </c>
      <c r="DC408" s="1311">
        <v>27</v>
      </c>
      <c r="DD408" s="1311">
        <v>28</v>
      </c>
      <c r="DE408" s="1311">
        <v>29</v>
      </c>
      <c r="DF408" s="1311">
        <v>30</v>
      </c>
      <c r="DG408" s="1311">
        <v>31</v>
      </c>
      <c r="DH408" s="1311">
        <v>32</v>
      </c>
      <c r="DI408" s="1311">
        <v>33</v>
      </c>
      <c r="DJ408" s="1311">
        <v>34</v>
      </c>
      <c r="DK408" s="1312">
        <v>35</v>
      </c>
      <c r="DL408" s="1312">
        <v>36</v>
      </c>
      <c r="DM408" s="1312">
        <v>37</v>
      </c>
      <c r="DN408" s="1312">
        <v>38</v>
      </c>
      <c r="DO408" s="1312">
        <v>39</v>
      </c>
      <c r="DP408" s="1312">
        <v>40</v>
      </c>
      <c r="DQ408" s="1305"/>
    </row>
    <row r="409" spans="29:121" ht="22.5" customHeight="1" thickBot="1" x14ac:dyDescent="0.35">
      <c r="AC409" s="1244"/>
      <c r="AD409" s="1244"/>
      <c r="AE409" s="1244"/>
      <c r="AF409" s="1244"/>
      <c r="AG409" s="1244"/>
      <c r="AH409" s="1244"/>
      <c r="AI409" s="1244"/>
      <c r="AJ409" s="1244"/>
      <c r="AK409" s="1244"/>
      <c r="AL409" s="1244"/>
      <c r="AM409" s="1244"/>
      <c r="AN409" s="1244"/>
      <c r="AO409" s="1244"/>
      <c r="AP409" s="1244"/>
      <c r="AQ409" s="1244"/>
      <c r="AR409" s="1244"/>
      <c r="AS409" s="1244"/>
      <c r="AT409" s="1244"/>
      <c r="AU409" s="1244"/>
      <c r="AV409" s="1244"/>
      <c r="AW409" s="1244"/>
      <c r="AX409" s="1244"/>
      <c r="AY409" s="1244"/>
      <c r="AZ409" s="1244"/>
      <c r="BA409" s="1244"/>
      <c r="BB409" s="1244"/>
      <c r="BC409" s="1244"/>
      <c r="BD409" s="1244"/>
      <c r="BE409" s="1244"/>
      <c r="BF409" s="1244"/>
      <c r="BG409" s="1244"/>
      <c r="BH409" s="1244"/>
      <c r="BI409" s="1244"/>
      <c r="BJ409" s="1244"/>
      <c r="BK409" s="1244"/>
      <c r="BL409" s="1244"/>
      <c r="BM409" s="1244"/>
      <c r="BN409" s="1244"/>
      <c r="BO409" s="1231"/>
      <c r="BP409" s="1260"/>
      <c r="BQ409" s="1260"/>
      <c r="BR409" s="1260"/>
      <c r="BS409" s="1260"/>
      <c r="BT409" s="1260"/>
      <c r="BU409" s="1260"/>
      <c r="BV409" s="1260"/>
      <c r="BW409" s="1260"/>
      <c r="BX409" s="1231"/>
      <c r="BY409" s="1319"/>
      <c r="BZ409" s="1320"/>
      <c r="CA409" s="1320"/>
      <c r="CB409" s="1320"/>
      <c r="CC409" s="1320"/>
      <c r="CD409" s="1320"/>
      <c r="CE409" s="1320"/>
      <c r="CF409" s="1320"/>
      <c r="CG409" s="1320"/>
      <c r="CH409" s="1320"/>
      <c r="CI409" s="1320"/>
      <c r="CJ409" s="1320"/>
      <c r="CK409" s="1320"/>
      <c r="CL409" s="1320"/>
      <c r="CM409" s="1320"/>
      <c r="CN409" s="1320"/>
      <c r="CO409" s="1320"/>
      <c r="CP409" s="1320"/>
      <c r="CQ409" s="1320"/>
      <c r="CR409" s="1320"/>
      <c r="CS409" s="1320"/>
      <c r="CT409" s="1320"/>
      <c r="CU409" s="1320"/>
      <c r="CV409" s="1320"/>
      <c r="CW409" s="1320"/>
      <c r="CX409" s="1320"/>
      <c r="CY409" s="1320"/>
      <c r="CZ409" s="1320"/>
      <c r="DA409" s="1320"/>
      <c r="DB409" s="1320"/>
      <c r="DC409" s="1320"/>
      <c r="DD409" s="1320"/>
      <c r="DE409" s="1320"/>
      <c r="DF409" s="1320"/>
      <c r="DG409" s="1320"/>
      <c r="DH409" s="1320"/>
      <c r="DI409" s="1320"/>
      <c r="DJ409" s="1320"/>
      <c r="DK409" s="1320"/>
      <c r="DL409" s="1320"/>
      <c r="DM409" s="1320"/>
      <c r="DN409" s="1320"/>
      <c r="DO409" s="1320"/>
      <c r="DP409" s="1320"/>
      <c r="DQ409" s="1321"/>
    </row>
    <row r="410" spans="29:121" ht="22.5" customHeight="1" thickTop="1" x14ac:dyDescent="0.3">
      <c r="AC410" s="1244"/>
      <c r="AD410" s="1244"/>
      <c r="AE410" s="1244"/>
      <c r="AF410" s="1244"/>
      <c r="AG410" s="1244"/>
      <c r="AH410" s="1244"/>
      <c r="AI410" s="1244"/>
      <c r="AJ410" s="1244"/>
      <c r="AK410" s="1244"/>
      <c r="AL410" s="1244"/>
      <c r="AM410" s="1244"/>
      <c r="AN410" s="1244"/>
      <c r="AO410" s="1244"/>
      <c r="AP410" s="1244"/>
      <c r="AQ410" s="1244"/>
      <c r="AR410" s="1244"/>
      <c r="AS410" s="1244"/>
      <c r="AT410" s="1244"/>
      <c r="AU410" s="1244"/>
      <c r="AV410" s="1244"/>
      <c r="AW410" s="1244"/>
      <c r="AX410" s="1244"/>
      <c r="AY410" s="1244"/>
      <c r="AZ410" s="1244"/>
      <c r="BA410" s="1244"/>
      <c r="BB410" s="1244"/>
      <c r="BC410" s="1244"/>
      <c r="BD410" s="1244"/>
      <c r="BE410" s="1244"/>
      <c r="BF410" s="1244"/>
      <c r="BG410" s="1244"/>
      <c r="BH410" s="1244"/>
      <c r="BI410" s="1244"/>
      <c r="BJ410" s="1244"/>
      <c r="BK410" s="1244"/>
      <c r="BL410" s="1244"/>
      <c r="BM410" s="1244"/>
      <c r="BN410" s="1244"/>
      <c r="BO410" s="1231"/>
      <c r="BP410" s="1260"/>
      <c r="BQ410" s="1260"/>
      <c r="BR410" s="1260"/>
      <c r="BS410" s="1260"/>
      <c r="BT410" s="1260"/>
      <c r="BU410" s="1260"/>
      <c r="BV410" s="1260"/>
      <c r="BW410" s="1260"/>
      <c r="BX410" s="1231"/>
      <c r="BY410" s="784" t="e">
        <v>#REF!</v>
      </c>
      <c r="BZ410" s="785"/>
      <c r="CA410" s="785"/>
      <c r="CB410" s="1299"/>
      <c r="CC410" s="1299"/>
      <c r="CD410" s="1299"/>
      <c r="CE410" s="1369" t="e">
        <v>#REF!</v>
      </c>
      <c r="CF410" s="1369"/>
      <c r="CG410" s="1369"/>
      <c r="CH410" s="1369"/>
      <c r="CI410" s="1369"/>
      <c r="CJ410" s="1300" t="e">
        <v>#REF!</v>
      </c>
      <c r="CK410" s="1299"/>
      <c r="CL410" s="1299"/>
      <c r="CM410" s="1299"/>
      <c r="CN410" s="1299"/>
      <c r="CO410" s="1299"/>
      <c r="CP410" s="1299"/>
      <c r="CQ410" s="1299"/>
      <c r="CR410" s="1299"/>
      <c r="CS410" s="1299"/>
      <c r="CT410" s="1299"/>
      <c r="CU410" s="1299"/>
      <c r="CV410" s="1299"/>
      <c r="CW410" s="1299"/>
      <c r="CX410" s="1299"/>
      <c r="CY410" s="1299"/>
      <c r="CZ410" s="1299"/>
      <c r="DA410" s="1299"/>
      <c r="DB410" s="1299"/>
      <c r="DC410" s="1299"/>
      <c r="DD410" s="1299"/>
      <c r="DE410" s="1299"/>
      <c r="DF410" s="1299"/>
      <c r="DG410" s="1299"/>
      <c r="DH410" s="1299"/>
      <c r="DI410" s="1299"/>
      <c r="DJ410" s="1299"/>
      <c r="DK410" s="1299"/>
      <c r="DL410" s="1299"/>
      <c r="DM410" s="1299"/>
      <c r="DN410" s="1299"/>
      <c r="DO410" s="1299"/>
      <c r="DP410" s="1299"/>
      <c r="DQ410" s="1301"/>
    </row>
    <row r="411" spans="29:121" ht="22.5" customHeight="1" x14ac:dyDescent="0.3">
      <c r="AC411" s="1244"/>
      <c r="AD411" s="1244"/>
      <c r="AE411" s="1244"/>
      <c r="AF411" s="1244"/>
      <c r="AG411" s="1244"/>
      <c r="AH411" s="1244"/>
      <c r="AI411" s="1244"/>
      <c r="AJ411" s="1244"/>
      <c r="AK411" s="1244"/>
      <c r="AL411" s="1244"/>
      <c r="AM411" s="1244"/>
      <c r="AN411" s="1244"/>
      <c r="AO411" s="1244"/>
      <c r="AP411" s="1244"/>
      <c r="AQ411" s="1244"/>
      <c r="AR411" s="1244"/>
      <c r="AS411" s="1244"/>
      <c r="AT411" s="1244"/>
      <c r="AU411" s="1244"/>
      <c r="AV411" s="1244"/>
      <c r="AW411" s="1244"/>
      <c r="AX411" s="1244"/>
      <c r="AY411" s="1244"/>
      <c r="AZ411" s="1244"/>
      <c r="BA411" s="1244"/>
      <c r="BB411" s="1244"/>
      <c r="BC411" s="1244"/>
      <c r="BD411" s="1244"/>
      <c r="BE411" s="1244"/>
      <c r="BF411" s="1244"/>
      <c r="BG411" s="1244"/>
      <c r="BH411" s="1244"/>
      <c r="BI411" s="1244"/>
      <c r="BJ411" s="1244"/>
      <c r="BK411" s="1244"/>
      <c r="BL411" s="1244"/>
      <c r="BM411" s="1244"/>
      <c r="BN411" s="1244"/>
      <c r="BO411" s="1231"/>
      <c r="BP411" s="1260" t="e">
        <v>#REF!</v>
      </c>
      <c r="BQ411" s="1260" t="e">
        <v>#REF!</v>
      </c>
      <c r="BR411" s="1260" t="e">
        <v>#REF!</v>
      </c>
      <c r="BS411" s="1260" t="e">
        <v>#REF!</v>
      </c>
      <c r="BT411" s="1260" t="e">
        <v>#REF!</v>
      </c>
      <c r="BU411" s="1260" t="e">
        <v>#REF!</v>
      </c>
      <c r="BV411" s="1260" t="e">
        <v>#REF!</v>
      </c>
      <c r="BW411" s="1260" t="e">
        <v>#REF!</v>
      </c>
      <c r="BX411" s="1231"/>
      <c r="BY411" s="1302"/>
      <c r="BZ411" s="1366" t="e">
        <v>#REF!</v>
      </c>
      <c r="CA411" s="1366"/>
      <c r="CB411" s="1366"/>
      <c r="CC411" s="1366"/>
      <c r="CD411" s="1303"/>
      <c r="CE411" s="1303"/>
      <c r="CF411" s="1303"/>
      <c r="CG411" s="1303"/>
      <c r="CH411" s="1303"/>
      <c r="CI411" s="1303"/>
      <c r="CJ411" s="1303"/>
      <c r="CK411" s="1303"/>
      <c r="CL411" s="1303"/>
      <c r="CM411" s="1303"/>
      <c r="CN411" s="1303"/>
      <c r="CO411" s="1303"/>
      <c r="CP411" s="1303"/>
      <c r="CQ411" s="1303"/>
      <c r="CR411" s="1303"/>
      <c r="CS411" s="1370" t="e">
        <v>#REF!</v>
      </c>
      <c r="CT411" s="1370"/>
      <c r="CU411" s="1365" t="s">
        <v>48</v>
      </c>
      <c r="CV411" s="1365"/>
      <c r="CW411" s="1365"/>
      <c r="CX411" s="1303"/>
      <c r="CY411" s="1303"/>
      <c r="CZ411" s="1303"/>
      <c r="DA411" s="1303"/>
      <c r="DB411" s="1303"/>
      <c r="DC411" s="1303"/>
      <c r="DD411" s="1303"/>
      <c r="DE411" s="1303"/>
      <c r="DF411" s="1303"/>
      <c r="DG411" s="1303"/>
      <c r="DH411" s="1303"/>
      <c r="DI411" s="1303"/>
      <c r="DJ411" s="1303"/>
      <c r="DK411" s="1304"/>
      <c r="DL411" s="1372" t="s">
        <v>49</v>
      </c>
      <c r="DM411" s="1372"/>
      <c r="DN411" s="1372"/>
      <c r="DO411" s="1373" t="e">
        <v>#REF!</v>
      </c>
      <c r="DP411" s="1373"/>
      <c r="DQ411" s="1305"/>
    </row>
    <row r="412" spans="29:121" ht="22.5" customHeight="1" x14ac:dyDescent="0.3">
      <c r="AC412" s="1244"/>
      <c r="AD412" s="1244"/>
      <c r="AE412" s="1244"/>
      <c r="AF412" s="1244"/>
      <c r="AG412" s="1244"/>
      <c r="AH412" s="1244"/>
      <c r="AI412" s="1244"/>
      <c r="AJ412" s="1244"/>
      <c r="AK412" s="1244"/>
      <c r="AL412" s="1244"/>
      <c r="AM412" s="1244"/>
      <c r="AN412" s="1244"/>
      <c r="AO412" s="1244"/>
      <c r="AP412" s="1244"/>
      <c r="AQ412" s="1244"/>
      <c r="AR412" s="1244"/>
      <c r="AS412" s="1244"/>
      <c r="AT412" s="1244"/>
      <c r="AU412" s="1244"/>
      <c r="AV412" s="1244"/>
      <c r="AW412" s="1244"/>
      <c r="AX412" s="1244"/>
      <c r="AY412" s="1244"/>
      <c r="AZ412" s="1244"/>
      <c r="BA412" s="1244"/>
      <c r="BB412" s="1244"/>
      <c r="BC412" s="1244"/>
      <c r="BD412" s="1244"/>
      <c r="BE412" s="1244"/>
      <c r="BF412" s="1244"/>
      <c r="BG412" s="1244"/>
      <c r="BH412" s="1244"/>
      <c r="BI412" s="1244"/>
      <c r="BJ412" s="1244"/>
      <c r="BK412" s="1244"/>
      <c r="BL412" s="1244"/>
      <c r="BM412" s="1244"/>
      <c r="BN412" s="1244"/>
      <c r="BO412" s="1231"/>
      <c r="BP412" s="1260" t="e">
        <v>#REF!</v>
      </c>
      <c r="BQ412" s="1260" t="e">
        <v>#REF!</v>
      </c>
      <c r="BR412" s="1260" t="e">
        <v>#REF!</v>
      </c>
      <c r="BS412" s="1260" t="e">
        <v>#REF!</v>
      </c>
      <c r="BT412" s="1260" t="e">
        <v>#REF!</v>
      </c>
      <c r="BU412" s="1260" t="e">
        <v>#REF!</v>
      </c>
      <c r="BV412" s="1260" t="e">
        <v>#REF!</v>
      </c>
      <c r="BW412" s="1260" t="e">
        <v>#REF!</v>
      </c>
      <c r="BX412" s="1231"/>
      <c r="BY412" s="1302"/>
      <c r="BZ412" s="1366"/>
      <c r="CA412" s="1366"/>
      <c r="CB412" s="1366"/>
      <c r="CC412" s="1366"/>
      <c r="CD412" s="1303"/>
      <c r="CE412" s="1303"/>
      <c r="CF412" s="1303"/>
      <c r="CG412" s="1303"/>
      <c r="CH412" s="1303"/>
      <c r="CI412" s="1303"/>
      <c r="CJ412" s="1303"/>
      <c r="CK412" s="1303"/>
      <c r="CL412" s="1303"/>
      <c r="CM412" s="1303"/>
      <c r="CN412" s="1303"/>
      <c r="CO412" s="1303"/>
      <c r="CP412" s="1303"/>
      <c r="CQ412" s="1303"/>
      <c r="CR412" s="1303"/>
      <c r="CS412" s="1370"/>
      <c r="CT412" s="1370"/>
      <c r="CU412" s="1365"/>
      <c r="CV412" s="1365"/>
      <c r="CW412" s="1365"/>
      <c r="CX412" s="1303"/>
      <c r="CY412" s="1303"/>
      <c r="CZ412" s="1303"/>
      <c r="DA412" s="1303"/>
      <c r="DB412" s="1303"/>
      <c r="DC412" s="1303"/>
      <c r="DD412" s="1303"/>
      <c r="DE412" s="1303"/>
      <c r="DF412" s="1303"/>
      <c r="DG412" s="1303"/>
      <c r="DH412" s="1303"/>
      <c r="DI412" s="1303"/>
      <c r="DJ412" s="1303"/>
      <c r="DK412" s="1304"/>
      <c r="DL412" s="1372"/>
      <c r="DM412" s="1372"/>
      <c r="DN412" s="1372"/>
      <c r="DO412" s="1373"/>
      <c r="DP412" s="1373"/>
      <c r="DQ412" s="1305"/>
    </row>
    <row r="413" spans="29:121" ht="22.5" customHeight="1" x14ac:dyDescent="0.3">
      <c r="AC413" s="1244"/>
      <c r="AD413" s="1244"/>
      <c r="AE413" s="1244"/>
      <c r="AF413" s="1244"/>
      <c r="AG413" s="1244"/>
      <c r="AH413" s="1244"/>
      <c r="AI413" s="1244"/>
      <c r="AJ413" s="1244"/>
      <c r="AK413" s="1244"/>
      <c r="AL413" s="1244"/>
      <c r="AM413" s="1244"/>
      <c r="AN413" s="1244"/>
      <c r="AO413" s="1244"/>
      <c r="AP413" s="1244"/>
      <c r="AQ413" s="1244"/>
      <c r="AR413" s="1244"/>
      <c r="AS413" s="1244"/>
      <c r="AT413" s="1244"/>
      <c r="AU413" s="1244"/>
      <c r="AV413" s="1244"/>
      <c r="AW413" s="1244"/>
      <c r="AX413" s="1244"/>
      <c r="AY413" s="1244"/>
      <c r="AZ413" s="1244"/>
      <c r="BA413" s="1244"/>
      <c r="BB413" s="1244"/>
      <c r="BC413" s="1244"/>
      <c r="BD413" s="1244"/>
      <c r="BE413" s="1244"/>
      <c r="BF413" s="1244"/>
      <c r="BG413" s="1244"/>
      <c r="BH413" s="1244"/>
      <c r="BI413" s="1244"/>
      <c r="BJ413" s="1244"/>
      <c r="BK413" s="1244"/>
      <c r="BL413" s="1244"/>
      <c r="BM413" s="1244"/>
      <c r="BN413" s="1244"/>
      <c r="BO413" s="1231"/>
      <c r="BP413" s="1260"/>
      <c r="BQ413" s="1260"/>
      <c r="BR413" s="1260"/>
      <c r="BS413" s="1260"/>
      <c r="BT413" s="1260"/>
      <c r="BU413" s="1260"/>
      <c r="BV413" s="1260"/>
      <c r="BW413" s="1260"/>
      <c r="BX413" s="1231"/>
      <c r="BY413" s="1302"/>
      <c r="BZ413" s="1306"/>
      <c r="CA413" s="1306"/>
      <c r="CB413" s="1306"/>
      <c r="CC413" s="1306"/>
      <c r="CD413" s="1368" t="s">
        <v>52</v>
      </c>
      <c r="CE413" s="1368"/>
      <c r="CF413" s="1307" t="e">
        <v>#REF!</v>
      </c>
      <c r="CG413" s="1308" t="s">
        <v>53</v>
      </c>
      <c r="CH413" s="1367" t="e">
        <v>#REF!</v>
      </c>
      <c r="CI413" s="1367"/>
      <c r="CJ413" s="1367"/>
      <c r="CK413" s="1367"/>
      <c r="CL413" s="1367"/>
      <c r="CM413" s="1367"/>
      <c r="CN413" s="1367"/>
      <c r="CO413" s="1367"/>
      <c r="CP413" s="1367"/>
      <c r="CQ413" s="1367"/>
      <c r="CR413" s="1367"/>
      <c r="CS413" s="1367"/>
      <c r="CT413" s="1367"/>
      <c r="CU413" s="1306"/>
      <c r="CV413" s="1306"/>
      <c r="CW413" s="1306"/>
      <c r="CX413" s="1306"/>
      <c r="CY413" s="1306"/>
      <c r="CZ413" s="1368" t="s">
        <v>52</v>
      </c>
      <c r="DA413" s="1368"/>
      <c r="DB413" s="1307" t="e">
        <v>#REF!</v>
      </c>
      <c r="DC413" s="1308" t="s">
        <v>53</v>
      </c>
      <c r="DD413" s="1367" t="e">
        <v>#REF!</v>
      </c>
      <c r="DE413" s="1367"/>
      <c r="DF413" s="1367"/>
      <c r="DG413" s="1367"/>
      <c r="DH413" s="1367"/>
      <c r="DI413" s="1367"/>
      <c r="DJ413" s="1367"/>
      <c r="DK413" s="1367"/>
      <c r="DL413" s="1367"/>
      <c r="DM413" s="1367"/>
      <c r="DN413" s="1367"/>
      <c r="DO413" s="1367"/>
      <c r="DP413" s="1367"/>
      <c r="DQ413" s="1305"/>
    </row>
    <row r="414" spans="29:121" ht="22.5" customHeight="1" x14ac:dyDescent="0.3">
      <c r="AC414" s="1244"/>
      <c r="AD414" s="1244"/>
      <c r="AE414" s="1244"/>
      <c r="AF414" s="1244"/>
      <c r="AG414" s="1244"/>
      <c r="AH414" s="1244"/>
      <c r="AI414" s="1244"/>
      <c r="AJ414" s="1244"/>
      <c r="AK414" s="1244"/>
      <c r="AL414" s="1244"/>
      <c r="AM414" s="1244"/>
      <c r="AN414" s="1244"/>
      <c r="AO414" s="1244"/>
      <c r="AP414" s="1244"/>
      <c r="AQ414" s="1244"/>
      <c r="AR414" s="1244"/>
      <c r="AS414" s="1244"/>
      <c r="AT414" s="1244"/>
      <c r="AU414" s="1244"/>
      <c r="AV414" s="1244"/>
      <c r="AW414" s="1244"/>
      <c r="AX414" s="1244"/>
      <c r="AY414" s="1244"/>
      <c r="AZ414" s="1244"/>
      <c r="BA414" s="1244"/>
      <c r="BB414" s="1244"/>
      <c r="BC414" s="1244"/>
      <c r="BD414" s="1244"/>
      <c r="BE414" s="1244"/>
      <c r="BF414" s="1244"/>
      <c r="BG414" s="1244"/>
      <c r="BH414" s="1244"/>
      <c r="BI414" s="1244"/>
      <c r="BJ414" s="1244"/>
      <c r="BK414" s="1244"/>
      <c r="BL414" s="1244"/>
      <c r="BM414" s="1244"/>
      <c r="BN414" s="1244"/>
      <c r="BO414" s="1231"/>
      <c r="BP414" s="1260"/>
      <c r="BQ414" s="1260"/>
      <c r="BR414" s="1260"/>
      <c r="BS414" s="1260"/>
      <c r="BT414" s="1260"/>
      <c r="BU414" s="1260"/>
      <c r="BV414" s="1260"/>
      <c r="BW414" s="1260"/>
      <c r="BX414" s="1231"/>
      <c r="BY414" s="1302"/>
      <c r="BZ414" s="1306"/>
      <c r="CA414" s="1306"/>
      <c r="CB414" s="1306"/>
      <c r="CC414" s="1306"/>
      <c r="CD414" s="1306"/>
      <c r="CE414" s="1306"/>
      <c r="CF414" s="1306"/>
      <c r="CG414" s="1306"/>
      <c r="CH414" s="1306"/>
      <c r="CI414" s="1306"/>
      <c r="CJ414" s="1306"/>
      <c r="CK414" s="1306"/>
      <c r="CL414" s="1306"/>
      <c r="CM414" s="1306"/>
      <c r="CN414" s="1306"/>
      <c r="CO414" s="1306"/>
      <c r="CP414" s="1306"/>
      <c r="CQ414" s="1306"/>
      <c r="CR414" s="1306"/>
      <c r="CS414" s="1306"/>
      <c r="CT414" s="1306"/>
      <c r="CU414" s="1306"/>
      <c r="CV414" s="1306"/>
      <c r="CW414" s="1306"/>
      <c r="CX414" s="1306"/>
      <c r="CY414" s="1306"/>
      <c r="CZ414" s="1306"/>
      <c r="DA414" s="1306"/>
      <c r="DB414" s="1306"/>
      <c r="DC414" s="1306"/>
      <c r="DD414" s="1306"/>
      <c r="DE414" s="1306"/>
      <c r="DF414" s="1306"/>
      <c r="DG414" s="1306"/>
      <c r="DH414" s="1306"/>
      <c r="DI414" s="1306"/>
      <c r="DJ414" s="1306"/>
      <c r="DK414" s="1309"/>
      <c r="DL414" s="1309"/>
      <c r="DM414" s="1309"/>
      <c r="DN414" s="1309"/>
      <c r="DO414" s="1309"/>
      <c r="DP414" s="1309"/>
      <c r="DQ414" s="1305"/>
    </row>
    <row r="415" spans="29:121" ht="22.5" customHeight="1" x14ac:dyDescent="0.3">
      <c r="AC415" s="1244"/>
      <c r="AD415" s="1244"/>
      <c r="AE415" s="1244"/>
      <c r="AF415" s="1244"/>
      <c r="AG415" s="1244"/>
      <c r="AH415" s="1244"/>
      <c r="AI415" s="1244"/>
      <c r="AJ415" s="1244"/>
      <c r="AK415" s="1244"/>
      <c r="AL415" s="1244"/>
      <c r="AM415" s="1244"/>
      <c r="AN415" s="1244"/>
      <c r="AO415" s="1244"/>
      <c r="AP415" s="1244"/>
      <c r="AQ415" s="1244"/>
      <c r="AR415" s="1244"/>
      <c r="AS415" s="1244"/>
      <c r="AT415" s="1244"/>
      <c r="AU415" s="1244"/>
      <c r="AV415" s="1244"/>
      <c r="AW415" s="1244"/>
      <c r="AX415" s="1244"/>
      <c r="AY415" s="1244"/>
      <c r="AZ415" s="1244"/>
      <c r="BA415" s="1244"/>
      <c r="BB415" s="1244"/>
      <c r="BC415" s="1244"/>
      <c r="BD415" s="1244"/>
      <c r="BE415" s="1244"/>
      <c r="BF415" s="1244"/>
      <c r="BG415" s="1244"/>
      <c r="BH415" s="1244"/>
      <c r="BI415" s="1244"/>
      <c r="BJ415" s="1244"/>
      <c r="BK415" s="1244"/>
      <c r="BL415" s="1244"/>
      <c r="BM415" s="1244"/>
      <c r="BN415" s="1244"/>
      <c r="BO415" s="1231"/>
      <c r="BP415" s="1260"/>
      <c r="BQ415" s="1260"/>
      <c r="BR415" s="1260"/>
      <c r="BS415" s="1260"/>
      <c r="BT415" s="1260"/>
      <c r="BU415" s="1260"/>
      <c r="BV415" s="1260"/>
      <c r="BW415" s="1260"/>
      <c r="BX415" s="1231"/>
      <c r="BY415" s="1302"/>
      <c r="BZ415" s="1322" t="s">
        <v>56</v>
      </c>
      <c r="CA415" s="1323" t="e">
        <v>#REF!</v>
      </c>
      <c r="CB415" s="1310" t="s">
        <v>47</v>
      </c>
      <c r="CC415" s="1311">
        <v>1</v>
      </c>
      <c r="CD415" s="1311">
        <v>2</v>
      </c>
      <c r="CE415" s="1311">
        <v>3</v>
      </c>
      <c r="CF415" s="1311">
        <v>4</v>
      </c>
      <c r="CG415" s="1311">
        <v>5</v>
      </c>
      <c r="CH415" s="1311">
        <v>6</v>
      </c>
      <c r="CI415" s="1311">
        <v>7</v>
      </c>
      <c r="CJ415" s="1311">
        <v>8</v>
      </c>
      <c r="CK415" s="1311">
        <v>9</v>
      </c>
      <c r="CL415" s="1311">
        <v>10</v>
      </c>
      <c r="CM415" s="1311">
        <v>11</v>
      </c>
      <c r="CN415" s="1311">
        <v>12</v>
      </c>
      <c r="CO415" s="1311">
        <v>13</v>
      </c>
      <c r="CP415" s="1311">
        <v>14</v>
      </c>
      <c r="CQ415" s="1311">
        <v>15</v>
      </c>
      <c r="CR415" s="1311">
        <v>16</v>
      </c>
      <c r="CS415" s="1311">
        <v>17</v>
      </c>
      <c r="CT415" s="1311">
        <v>18</v>
      </c>
      <c r="CU415" s="1311">
        <v>19</v>
      </c>
      <c r="CV415" s="1311">
        <v>20</v>
      </c>
      <c r="CW415" s="1311">
        <v>21</v>
      </c>
      <c r="CX415" s="1311">
        <v>22</v>
      </c>
      <c r="CY415" s="1311">
        <v>23</v>
      </c>
      <c r="CZ415" s="1311">
        <v>24</v>
      </c>
      <c r="DA415" s="1311">
        <v>25</v>
      </c>
      <c r="DB415" s="1311">
        <v>26</v>
      </c>
      <c r="DC415" s="1311">
        <v>27</v>
      </c>
      <c r="DD415" s="1311">
        <v>28</v>
      </c>
      <c r="DE415" s="1311">
        <v>29</v>
      </c>
      <c r="DF415" s="1311">
        <v>30</v>
      </c>
      <c r="DG415" s="1311">
        <v>31</v>
      </c>
      <c r="DH415" s="1311">
        <v>32</v>
      </c>
      <c r="DI415" s="1311">
        <v>33</v>
      </c>
      <c r="DJ415" s="1311">
        <v>34</v>
      </c>
      <c r="DK415" s="1312">
        <v>35</v>
      </c>
      <c r="DL415" s="1312">
        <v>36</v>
      </c>
      <c r="DM415" s="1312">
        <v>37</v>
      </c>
      <c r="DN415" s="1312">
        <v>38</v>
      </c>
      <c r="DO415" s="1312">
        <v>39</v>
      </c>
      <c r="DP415" s="1312">
        <v>40</v>
      </c>
      <c r="DQ415" s="1305"/>
    </row>
    <row r="416" spans="29:121" ht="22.5" customHeight="1" x14ac:dyDescent="0.3">
      <c r="AC416" s="1244"/>
      <c r="AD416" s="1244"/>
      <c r="AE416" s="1244"/>
      <c r="AF416" s="1244"/>
      <c r="AG416" s="1244"/>
      <c r="AH416" s="1244"/>
      <c r="AI416" s="1244"/>
      <c r="AJ416" s="1244"/>
      <c r="AK416" s="1244"/>
      <c r="AL416" s="1244"/>
      <c r="AM416" s="1244"/>
      <c r="AN416" s="1244"/>
      <c r="AO416" s="1244"/>
      <c r="AP416" s="1244"/>
      <c r="AQ416" s="1244"/>
      <c r="AR416" s="1244"/>
      <c r="AS416" s="1244"/>
      <c r="AT416" s="1244"/>
      <c r="AU416" s="1244"/>
      <c r="AV416" s="1244"/>
      <c r="AW416" s="1244"/>
      <c r="AX416" s="1244"/>
      <c r="AY416" s="1244"/>
      <c r="AZ416" s="1244"/>
      <c r="BA416" s="1244"/>
      <c r="BB416" s="1244"/>
      <c r="BC416" s="1244"/>
      <c r="BD416" s="1244"/>
      <c r="BE416" s="1244"/>
      <c r="BF416" s="1244"/>
      <c r="BG416" s="1244"/>
      <c r="BH416" s="1244"/>
      <c r="BI416" s="1244"/>
      <c r="BJ416" s="1244"/>
      <c r="BK416" s="1244"/>
      <c r="BL416" s="1244"/>
      <c r="BM416" s="1244"/>
      <c r="BN416" s="1244"/>
      <c r="BO416" s="1231"/>
      <c r="BP416" s="1260"/>
      <c r="BQ416" s="1260"/>
      <c r="BR416" s="1260"/>
      <c r="BS416" s="1260"/>
      <c r="BT416" s="1260"/>
      <c r="BU416" s="1260"/>
      <c r="BV416" s="1260"/>
      <c r="BW416" s="1260"/>
      <c r="BX416" s="1231"/>
      <c r="BY416" s="1302"/>
      <c r="BZ416" s="1313"/>
      <c r="CA416" s="1314"/>
      <c r="CB416" s="1315"/>
      <c r="CC416" s="1316"/>
      <c r="CD416" s="1316"/>
      <c r="CE416" s="1316"/>
      <c r="CF416" s="1316"/>
      <c r="CG416" s="1316"/>
      <c r="CH416" s="1316"/>
      <c r="CI416" s="1316"/>
      <c r="CJ416" s="1316"/>
      <c r="CK416" s="1316"/>
      <c r="CL416" s="1316"/>
      <c r="CM416" s="1316"/>
      <c r="CN416" s="1316"/>
      <c r="CO416" s="1316"/>
      <c r="CP416" s="1316"/>
      <c r="CQ416" s="1316"/>
      <c r="CR416" s="1316"/>
      <c r="CS416" s="1316"/>
      <c r="CT416" s="1316"/>
      <c r="CU416" s="1316"/>
      <c r="CV416" s="1316"/>
      <c r="CW416" s="1316"/>
      <c r="CX416" s="1316"/>
      <c r="CY416" s="1316"/>
      <c r="CZ416" s="1316"/>
      <c r="DA416" s="1316"/>
      <c r="DB416" s="1316"/>
      <c r="DC416" s="1316"/>
      <c r="DD416" s="1316"/>
      <c r="DE416" s="1316"/>
      <c r="DF416" s="1316"/>
      <c r="DG416" s="1316"/>
      <c r="DH416" s="1316"/>
      <c r="DI416" s="1316"/>
      <c r="DJ416" s="1316"/>
      <c r="DK416" s="1317"/>
      <c r="DL416" s="1317"/>
      <c r="DM416" s="1317"/>
      <c r="DN416" s="1317"/>
      <c r="DO416" s="1317"/>
      <c r="DP416" s="1317"/>
      <c r="DQ416" s="1305"/>
    </row>
    <row r="417" spans="29:121" ht="22.5" customHeight="1" x14ac:dyDescent="0.3">
      <c r="AC417" s="1244"/>
      <c r="AD417" s="1244"/>
      <c r="AE417" s="1244"/>
      <c r="AF417" s="1244"/>
      <c r="AG417" s="1244"/>
      <c r="AH417" s="1244"/>
      <c r="AI417" s="1244"/>
      <c r="AJ417" s="1244"/>
      <c r="AK417" s="1244"/>
      <c r="AL417" s="1244"/>
      <c r="AM417" s="1244"/>
      <c r="AN417" s="1244"/>
      <c r="AO417" s="1244"/>
      <c r="AP417" s="1244"/>
      <c r="AQ417" s="1244"/>
      <c r="AR417" s="1244"/>
      <c r="AS417" s="1244"/>
      <c r="AT417" s="1244"/>
      <c r="AU417" s="1244"/>
      <c r="AV417" s="1244"/>
      <c r="AW417" s="1244"/>
      <c r="AX417" s="1244"/>
      <c r="AY417" s="1244"/>
      <c r="AZ417" s="1244"/>
      <c r="BA417" s="1244"/>
      <c r="BB417" s="1244"/>
      <c r="BC417" s="1244"/>
      <c r="BD417" s="1244"/>
      <c r="BE417" s="1244"/>
      <c r="BF417" s="1244"/>
      <c r="BG417" s="1244"/>
      <c r="BH417" s="1244"/>
      <c r="BI417" s="1244"/>
      <c r="BJ417" s="1244"/>
      <c r="BK417" s="1244"/>
      <c r="BL417" s="1244"/>
      <c r="BM417" s="1244"/>
      <c r="BN417" s="1244"/>
      <c r="BO417" s="1231"/>
      <c r="BP417" s="1260"/>
      <c r="BQ417" s="1260"/>
      <c r="BR417" s="1260"/>
      <c r="BS417" s="1260"/>
      <c r="BT417" s="1260"/>
      <c r="BU417" s="1260"/>
      <c r="BV417" s="1260"/>
      <c r="BW417" s="1260"/>
      <c r="BX417" s="1231"/>
      <c r="BY417" s="1302"/>
      <c r="BZ417" s="1324" t="s">
        <v>56</v>
      </c>
      <c r="CA417" s="1325" t="e">
        <v>#REF!</v>
      </c>
      <c r="CB417" s="1318" t="s">
        <v>47</v>
      </c>
      <c r="CC417" s="1311">
        <v>1</v>
      </c>
      <c r="CD417" s="1311">
        <v>2</v>
      </c>
      <c r="CE417" s="1311">
        <v>3</v>
      </c>
      <c r="CF417" s="1311">
        <v>4</v>
      </c>
      <c r="CG417" s="1311">
        <v>5</v>
      </c>
      <c r="CH417" s="1311">
        <v>6</v>
      </c>
      <c r="CI417" s="1311">
        <v>7</v>
      </c>
      <c r="CJ417" s="1311">
        <v>8</v>
      </c>
      <c r="CK417" s="1311">
        <v>9</v>
      </c>
      <c r="CL417" s="1311">
        <v>10</v>
      </c>
      <c r="CM417" s="1311">
        <v>11</v>
      </c>
      <c r="CN417" s="1311">
        <v>12</v>
      </c>
      <c r="CO417" s="1311">
        <v>13</v>
      </c>
      <c r="CP417" s="1311">
        <v>14</v>
      </c>
      <c r="CQ417" s="1311">
        <v>15</v>
      </c>
      <c r="CR417" s="1311">
        <v>16</v>
      </c>
      <c r="CS417" s="1311">
        <v>17</v>
      </c>
      <c r="CT417" s="1311">
        <v>18</v>
      </c>
      <c r="CU417" s="1311">
        <v>19</v>
      </c>
      <c r="CV417" s="1311">
        <v>20</v>
      </c>
      <c r="CW417" s="1311">
        <v>21</v>
      </c>
      <c r="CX417" s="1311">
        <v>22</v>
      </c>
      <c r="CY417" s="1311">
        <v>23</v>
      </c>
      <c r="CZ417" s="1311">
        <v>24</v>
      </c>
      <c r="DA417" s="1311">
        <v>25</v>
      </c>
      <c r="DB417" s="1311">
        <v>26</v>
      </c>
      <c r="DC417" s="1311">
        <v>27</v>
      </c>
      <c r="DD417" s="1311">
        <v>28</v>
      </c>
      <c r="DE417" s="1311">
        <v>29</v>
      </c>
      <c r="DF417" s="1311">
        <v>30</v>
      </c>
      <c r="DG417" s="1311">
        <v>31</v>
      </c>
      <c r="DH417" s="1311">
        <v>32</v>
      </c>
      <c r="DI417" s="1311">
        <v>33</v>
      </c>
      <c r="DJ417" s="1311">
        <v>34</v>
      </c>
      <c r="DK417" s="1312">
        <v>35</v>
      </c>
      <c r="DL417" s="1312">
        <v>36</v>
      </c>
      <c r="DM417" s="1312">
        <v>37</v>
      </c>
      <c r="DN417" s="1312">
        <v>38</v>
      </c>
      <c r="DO417" s="1312">
        <v>39</v>
      </c>
      <c r="DP417" s="1312">
        <v>40</v>
      </c>
      <c r="DQ417" s="1305"/>
    </row>
    <row r="418" spans="29:121" ht="20.25" customHeight="1" thickBot="1" x14ac:dyDescent="0.35">
      <c r="AC418" s="1244"/>
      <c r="AD418" s="1244"/>
      <c r="AE418" s="1244"/>
      <c r="AF418" s="1244"/>
      <c r="AG418" s="1244"/>
      <c r="AH418" s="1244"/>
      <c r="AI418" s="1244"/>
      <c r="AJ418" s="1244"/>
      <c r="AK418" s="1244"/>
      <c r="AL418" s="1244"/>
      <c r="AM418" s="1244"/>
      <c r="AN418" s="1244"/>
      <c r="AO418" s="1244"/>
      <c r="AP418" s="1244"/>
      <c r="AQ418" s="1244"/>
      <c r="AR418" s="1244"/>
      <c r="AS418" s="1244"/>
      <c r="AT418" s="1244"/>
      <c r="AU418" s="1244"/>
      <c r="AV418" s="1244"/>
      <c r="AW418" s="1244"/>
      <c r="AX418" s="1244"/>
      <c r="AY418" s="1244"/>
      <c r="AZ418" s="1244"/>
      <c r="BA418" s="1244"/>
      <c r="BB418" s="1244"/>
      <c r="BC418" s="1244"/>
      <c r="BD418" s="1244"/>
      <c r="BE418" s="1244"/>
      <c r="BF418" s="1244"/>
      <c r="BG418" s="1244"/>
      <c r="BH418" s="1244"/>
      <c r="BI418" s="1244"/>
      <c r="BJ418" s="1244"/>
      <c r="BK418" s="1244"/>
      <c r="BL418" s="1244"/>
      <c r="BM418" s="1244"/>
      <c r="BN418" s="1244"/>
      <c r="BO418" s="1231"/>
      <c r="BP418" s="1260"/>
      <c r="BQ418" s="1260"/>
      <c r="BR418" s="1260"/>
      <c r="BS418" s="1260"/>
      <c r="BT418" s="1260"/>
      <c r="BU418" s="1260"/>
      <c r="BV418" s="1260"/>
      <c r="BW418" s="1260"/>
      <c r="BX418" s="1231"/>
      <c r="BY418" s="1319"/>
      <c r="BZ418" s="1320"/>
      <c r="CA418" s="1320"/>
      <c r="CB418" s="1320"/>
      <c r="CC418" s="1320"/>
      <c r="CD418" s="1320"/>
      <c r="CE418" s="1320"/>
      <c r="CF418" s="1320"/>
      <c r="CG418" s="1320"/>
      <c r="CH418" s="1320"/>
      <c r="CI418" s="1320"/>
      <c r="CJ418" s="1320"/>
      <c r="CK418" s="1320"/>
      <c r="CL418" s="1320"/>
      <c r="CM418" s="1320"/>
      <c r="CN418" s="1320"/>
      <c r="CO418" s="1320"/>
      <c r="CP418" s="1320"/>
      <c r="CQ418" s="1320"/>
      <c r="CR418" s="1320"/>
      <c r="CS418" s="1320"/>
      <c r="CT418" s="1320"/>
      <c r="CU418" s="1320"/>
      <c r="CV418" s="1320"/>
      <c r="CW418" s="1320"/>
      <c r="CX418" s="1320"/>
      <c r="CY418" s="1320"/>
      <c r="CZ418" s="1320"/>
      <c r="DA418" s="1320"/>
      <c r="DB418" s="1320"/>
      <c r="DC418" s="1320"/>
      <c r="DD418" s="1320"/>
      <c r="DE418" s="1320"/>
      <c r="DF418" s="1320"/>
      <c r="DG418" s="1320"/>
      <c r="DH418" s="1320"/>
      <c r="DI418" s="1320"/>
      <c r="DJ418" s="1320"/>
      <c r="DK418" s="1320"/>
      <c r="DL418" s="1320"/>
      <c r="DM418" s="1320"/>
      <c r="DN418" s="1320"/>
      <c r="DO418" s="1320"/>
      <c r="DP418" s="1320"/>
      <c r="DQ418" s="1321"/>
    </row>
    <row r="419" spans="29:121" ht="20.25" customHeight="1" thickTop="1" x14ac:dyDescent="0.3">
      <c r="AC419" s="1244"/>
      <c r="AD419" s="1244"/>
      <c r="AE419" s="1244"/>
      <c r="AF419" s="1244"/>
      <c r="AG419" s="1244"/>
      <c r="AH419" s="1244"/>
      <c r="AI419" s="1244"/>
      <c r="AJ419" s="1244"/>
      <c r="AK419" s="1244"/>
      <c r="AL419" s="1244"/>
      <c r="AM419" s="1244"/>
      <c r="AN419" s="1244"/>
      <c r="AO419" s="1244"/>
      <c r="AP419" s="1244"/>
      <c r="AQ419" s="1244"/>
      <c r="AR419" s="1244"/>
      <c r="AS419" s="1244"/>
      <c r="AT419" s="1244"/>
      <c r="AU419" s="1244"/>
      <c r="AV419" s="1244"/>
      <c r="AW419" s="1244"/>
      <c r="AX419" s="1244"/>
      <c r="AY419" s="1244"/>
      <c r="AZ419" s="1244"/>
      <c r="BA419" s="1244"/>
      <c r="BB419" s="1244"/>
      <c r="BC419" s="1244"/>
      <c r="BD419" s="1244"/>
      <c r="BE419" s="1244"/>
      <c r="BF419" s="1244"/>
      <c r="BG419" s="1244"/>
      <c r="BH419" s="1244"/>
      <c r="BI419" s="1244"/>
      <c r="BJ419" s="1244"/>
      <c r="BK419" s="1244"/>
      <c r="BL419" s="1244"/>
      <c r="BM419" s="1244"/>
      <c r="BN419" s="1244"/>
      <c r="BO419" s="1231"/>
      <c r="BP419" s="1260"/>
      <c r="BQ419" s="1260"/>
      <c r="BR419" s="1260"/>
      <c r="BS419" s="1260"/>
      <c r="BT419" s="1260"/>
      <c r="BU419" s="1260"/>
      <c r="BV419" s="1260"/>
      <c r="BW419" s="1260"/>
      <c r="BX419" s="1231"/>
      <c r="BY419" s="784">
        <v>0.51041666666666663</v>
      </c>
      <c r="BZ419" s="785"/>
      <c r="CA419" s="785"/>
      <c r="CB419" s="1276"/>
      <c r="CC419" s="792">
        <v>21</v>
      </c>
      <c r="CD419" s="792"/>
      <c r="CE419" s="793"/>
      <c r="CF419" s="793"/>
      <c r="CG419" s="793"/>
      <c r="CH419" s="793"/>
      <c r="CI419" s="793"/>
      <c r="CJ419" s="793"/>
      <c r="CK419" s="1277"/>
      <c r="CL419" s="1276"/>
      <c r="CM419" s="1276"/>
      <c r="CN419" s="1276"/>
      <c r="CO419" s="1276"/>
      <c r="CP419" s="1276"/>
      <c r="CQ419" s="1276"/>
      <c r="CR419" s="1276"/>
      <c r="CS419" s="1276"/>
      <c r="CT419" s="1276"/>
      <c r="CU419" s="1276"/>
      <c r="CV419" s="1276"/>
      <c r="CW419" s="1276"/>
      <c r="CX419" s="1276"/>
      <c r="CY419" s="1276"/>
      <c r="CZ419" s="1276"/>
      <c r="DA419" s="1276"/>
      <c r="DB419" s="1276"/>
      <c r="DC419" s="1276"/>
      <c r="DD419" s="1276"/>
      <c r="DE419" s="1276"/>
      <c r="DF419" s="1276"/>
      <c r="DG419" s="1276"/>
      <c r="DH419" s="1276"/>
      <c r="DI419" s="1276"/>
      <c r="DJ419" s="1276"/>
      <c r="DK419" s="1276"/>
      <c r="DL419" s="1276"/>
      <c r="DM419" s="1276"/>
      <c r="DN419" s="1276"/>
      <c r="DO419" s="1276"/>
      <c r="DP419" s="1276"/>
      <c r="DQ419" s="1278"/>
    </row>
    <row r="420" spans="29:121" ht="20.25" customHeight="1" x14ac:dyDescent="0.3">
      <c r="AC420" s="1244"/>
      <c r="AD420" s="1244"/>
      <c r="AE420" s="1244"/>
      <c r="AF420" s="1244"/>
      <c r="AG420" s="1244"/>
      <c r="AH420" s="1244"/>
      <c r="AI420" s="1244"/>
      <c r="AJ420" s="1244"/>
      <c r="AK420" s="1244"/>
      <c r="AL420" s="1244"/>
      <c r="AM420" s="1244"/>
      <c r="AN420" s="1244"/>
      <c r="AO420" s="1244"/>
      <c r="AP420" s="1244"/>
      <c r="AQ420" s="1244"/>
      <c r="AR420" s="1244"/>
      <c r="AS420" s="1244"/>
      <c r="AT420" s="1244"/>
      <c r="AU420" s="1244"/>
      <c r="AV420" s="1244"/>
      <c r="AW420" s="1244"/>
      <c r="AX420" s="1244"/>
      <c r="AY420" s="1244"/>
      <c r="AZ420" s="1244"/>
      <c r="BA420" s="1244"/>
      <c r="BB420" s="1244"/>
      <c r="BC420" s="1244"/>
      <c r="BD420" s="1244"/>
      <c r="BE420" s="1244"/>
      <c r="BF420" s="1244"/>
      <c r="BG420" s="1244"/>
      <c r="BH420" s="1244"/>
      <c r="BI420" s="1244"/>
      <c r="BJ420" s="1244"/>
      <c r="BK420" s="1244"/>
      <c r="BL420" s="1244"/>
      <c r="BM420" s="1244"/>
      <c r="BN420" s="1244"/>
      <c r="BO420" s="1231"/>
      <c r="BP420" s="1260" t="s">
        <v>83</v>
      </c>
      <c r="BQ420" s="1260">
        <v>0.51041666666666663</v>
      </c>
      <c r="BR420" s="1260">
        <v>92</v>
      </c>
      <c r="BS420" s="1260" t="s">
        <v>45</v>
      </c>
      <c r="BT420" s="1260" t="s">
        <v>86</v>
      </c>
      <c r="BU420" s="1260" t="s">
        <v>72</v>
      </c>
      <c r="BV420" s="1260" t="s">
        <v>47</v>
      </c>
      <c r="BW420" s="1260" t="s">
        <v>75</v>
      </c>
      <c r="BX420" s="1231"/>
      <c r="BY420" s="1279"/>
      <c r="BZ420" s="1381" t="s">
        <v>83</v>
      </c>
      <c r="CA420" s="1381"/>
      <c r="CB420" s="1381"/>
      <c r="CC420" s="1363"/>
      <c r="CD420" s="1363"/>
      <c r="CE420" s="1280"/>
      <c r="CF420" s="1280"/>
      <c r="CG420" s="1280"/>
      <c r="CH420" s="1280"/>
      <c r="CI420" s="1280"/>
      <c r="CJ420" s="1280"/>
      <c r="CK420" s="1280"/>
      <c r="CL420" s="1280"/>
      <c r="CM420" s="1280"/>
      <c r="CN420" s="1280"/>
      <c r="CO420" s="1280"/>
      <c r="CP420" s="1280"/>
      <c r="CQ420" s="1280"/>
      <c r="CR420" s="1280"/>
      <c r="CS420" s="1364">
        <v>92</v>
      </c>
      <c r="CT420" s="1364"/>
      <c r="CU420" s="1380" t="s">
        <v>48</v>
      </c>
      <c r="CV420" s="1380"/>
      <c r="CW420" s="1380"/>
      <c r="CX420" s="1280"/>
      <c r="CY420" s="1280"/>
      <c r="CZ420" s="1280"/>
      <c r="DA420" s="1280"/>
      <c r="DB420" s="1280"/>
      <c r="DC420" s="1280"/>
      <c r="DD420" s="1280"/>
      <c r="DE420" s="1280"/>
      <c r="DF420" s="1280"/>
      <c r="DG420" s="1280"/>
      <c r="DH420" s="1280"/>
      <c r="DI420" s="1280"/>
      <c r="DJ420" s="1280"/>
      <c r="DK420" s="1281"/>
      <c r="DL420" s="1378" t="s">
        <v>49</v>
      </c>
      <c r="DM420" s="1378"/>
      <c r="DN420" s="1378"/>
      <c r="DO420" s="1379">
        <v>4</v>
      </c>
      <c r="DP420" s="1379"/>
      <c r="DQ420" s="1282"/>
    </row>
    <row r="421" spans="29:121" ht="20.25" customHeight="1" x14ac:dyDescent="0.3">
      <c r="AC421" s="1244"/>
      <c r="AD421" s="1244"/>
      <c r="AE421" s="1244"/>
      <c r="AF421" s="1244"/>
      <c r="AG421" s="1244"/>
      <c r="AH421" s="1244"/>
      <c r="AI421" s="1244"/>
      <c r="AJ421" s="1244"/>
      <c r="AK421" s="1244"/>
      <c r="AL421" s="1244"/>
      <c r="AM421" s="1244"/>
      <c r="AN421" s="1244"/>
      <c r="AO421" s="1244"/>
      <c r="AP421" s="1244"/>
      <c r="AQ421" s="1244"/>
      <c r="AR421" s="1244"/>
      <c r="AS421" s="1244"/>
      <c r="AT421" s="1244"/>
      <c r="AU421" s="1244"/>
      <c r="AV421" s="1244"/>
      <c r="AW421" s="1244"/>
      <c r="AX421" s="1244"/>
      <c r="AY421" s="1244"/>
      <c r="AZ421" s="1244"/>
      <c r="BA421" s="1244"/>
      <c r="BB421" s="1244"/>
      <c r="BC421" s="1244"/>
      <c r="BD421" s="1244"/>
      <c r="BE421" s="1244"/>
      <c r="BF421" s="1244"/>
      <c r="BG421" s="1244"/>
      <c r="BH421" s="1244"/>
      <c r="BI421" s="1244"/>
      <c r="BJ421" s="1244"/>
      <c r="BK421" s="1244"/>
      <c r="BL421" s="1244"/>
      <c r="BM421" s="1244"/>
      <c r="BN421" s="1244"/>
      <c r="BO421" s="1231"/>
      <c r="BP421" s="1260">
        <v>21</v>
      </c>
      <c r="BQ421" s="1260">
        <v>0</v>
      </c>
      <c r="BR421" s="1260" t="s">
        <v>50</v>
      </c>
      <c r="BS421" s="1260">
        <v>4</v>
      </c>
      <c r="BT421" s="1260">
        <v>0</v>
      </c>
      <c r="BU421" s="1260" t="s">
        <v>134</v>
      </c>
      <c r="BV421" s="1260">
        <v>0</v>
      </c>
      <c r="BW421" s="1260" t="s">
        <v>137</v>
      </c>
      <c r="BX421" s="1231"/>
      <c r="BY421" s="1279"/>
      <c r="BZ421" s="1283"/>
      <c r="CA421" s="1283"/>
      <c r="CB421" s="1283"/>
      <c r="CC421" s="1283"/>
      <c r="CD421" s="1280"/>
      <c r="CE421" s="1280"/>
      <c r="CF421" s="1280"/>
      <c r="CG421" s="1280"/>
      <c r="CH421" s="1280"/>
      <c r="CI421" s="1280"/>
      <c r="CJ421" s="1280"/>
      <c r="CK421" s="1280"/>
      <c r="CL421" s="1280"/>
      <c r="CM421" s="1280"/>
      <c r="CN421" s="1280"/>
      <c r="CO421" s="1280"/>
      <c r="CP421" s="1280"/>
      <c r="CQ421" s="1280"/>
      <c r="CR421" s="1280"/>
      <c r="CS421" s="1364"/>
      <c r="CT421" s="1364"/>
      <c r="CU421" s="1380"/>
      <c r="CV421" s="1380"/>
      <c r="CW421" s="1380"/>
      <c r="CX421" s="1280"/>
      <c r="CY421" s="1280"/>
      <c r="CZ421" s="1280"/>
      <c r="DA421" s="1280"/>
      <c r="DB421" s="1280"/>
      <c r="DC421" s="1280"/>
      <c r="DD421" s="1280"/>
      <c r="DE421" s="1280"/>
      <c r="DF421" s="1280"/>
      <c r="DG421" s="1280"/>
      <c r="DH421" s="1280"/>
      <c r="DI421" s="1280"/>
      <c r="DJ421" s="1280"/>
      <c r="DK421" s="1281"/>
      <c r="DL421" s="1378"/>
      <c r="DM421" s="1378"/>
      <c r="DN421" s="1378"/>
      <c r="DO421" s="1379"/>
      <c r="DP421" s="1379"/>
      <c r="DQ421" s="1282"/>
    </row>
    <row r="422" spans="29:121" ht="20.25" customHeight="1" x14ac:dyDescent="0.3">
      <c r="AC422" s="1244"/>
      <c r="AD422" s="1244"/>
      <c r="AE422" s="1244"/>
      <c r="AF422" s="1244"/>
      <c r="AG422" s="1244"/>
      <c r="AH422" s="1244"/>
      <c r="AI422" s="1244"/>
      <c r="AJ422" s="1244"/>
      <c r="AK422" s="1244"/>
      <c r="AL422" s="1244"/>
      <c r="AM422" s="1244"/>
      <c r="AN422" s="1244"/>
      <c r="AO422" s="1244"/>
      <c r="AP422" s="1244"/>
      <c r="AQ422" s="1244"/>
      <c r="AR422" s="1244"/>
      <c r="AS422" s="1244"/>
      <c r="AT422" s="1244"/>
      <c r="AU422" s="1244"/>
      <c r="AV422" s="1244"/>
      <c r="AW422" s="1244"/>
      <c r="AX422" s="1244"/>
      <c r="AY422" s="1244"/>
      <c r="AZ422" s="1244"/>
      <c r="BA422" s="1244"/>
      <c r="BB422" s="1244"/>
      <c r="BC422" s="1244"/>
      <c r="BD422" s="1244"/>
      <c r="BE422" s="1244"/>
      <c r="BF422" s="1244"/>
      <c r="BG422" s="1244"/>
      <c r="BH422" s="1244"/>
      <c r="BI422" s="1244"/>
      <c r="BJ422" s="1244"/>
      <c r="BK422" s="1244"/>
      <c r="BL422" s="1244"/>
      <c r="BM422" s="1244"/>
      <c r="BN422" s="1244"/>
      <c r="BO422" s="1231"/>
      <c r="BP422" s="1260"/>
      <c r="BQ422" s="1260"/>
      <c r="BR422" s="1260"/>
      <c r="BS422" s="1260"/>
      <c r="BT422" s="1260"/>
      <c r="BU422" s="1260"/>
      <c r="BV422" s="1260"/>
      <c r="BW422" s="1260"/>
      <c r="BX422" s="1231"/>
      <c r="BY422" s="1279"/>
      <c r="BZ422" s="1284"/>
      <c r="CA422" s="1284"/>
      <c r="CB422" s="1284"/>
      <c r="CC422" s="1284"/>
      <c r="CD422" s="1371" t="s">
        <v>52</v>
      </c>
      <c r="CE422" s="1371"/>
      <c r="CF422" s="1371" t="s">
        <v>72</v>
      </c>
      <c r="CG422" s="1371" t="s">
        <v>53</v>
      </c>
      <c r="CH422" s="1371" t="s">
        <v>81</v>
      </c>
      <c r="CI422" s="1371"/>
      <c r="CJ422" s="1326" t="s">
        <v>134</v>
      </c>
      <c r="CK422" s="1326"/>
      <c r="CL422" s="1326" t="s">
        <v>134</v>
      </c>
      <c r="CM422" s="1326"/>
      <c r="CN422" s="1326"/>
      <c r="CO422" s="1326"/>
      <c r="CP422" s="1326"/>
      <c r="CQ422" s="1326"/>
      <c r="CR422" s="1326"/>
      <c r="CS422" s="1326"/>
      <c r="CT422" s="1326"/>
      <c r="CU422" s="1284"/>
      <c r="CV422" s="1284"/>
      <c r="CW422" s="1284"/>
      <c r="CX422" s="1284"/>
      <c r="CY422" s="1284"/>
      <c r="CZ422" s="1371" t="s">
        <v>52</v>
      </c>
      <c r="DA422" s="1371"/>
      <c r="DB422" s="1371" t="s">
        <v>75</v>
      </c>
      <c r="DC422" s="1371" t="s">
        <v>53</v>
      </c>
      <c r="DD422" s="1371" t="s">
        <v>81</v>
      </c>
      <c r="DE422" s="1371"/>
      <c r="DF422" s="1326" t="s">
        <v>137</v>
      </c>
      <c r="DG422" s="1326"/>
      <c r="DH422" s="1326"/>
      <c r="DI422" s="1326"/>
      <c r="DJ422" s="1326"/>
      <c r="DK422" s="1326"/>
      <c r="DL422" s="1326"/>
      <c r="DM422" s="1326"/>
      <c r="DN422" s="1326"/>
      <c r="DO422" s="1326"/>
      <c r="DP422" s="1326"/>
      <c r="DQ422" s="1282"/>
    </row>
    <row r="423" spans="29:121" ht="20.25" customHeight="1" x14ac:dyDescent="0.3">
      <c r="AC423" s="1244"/>
      <c r="AD423" s="1244"/>
      <c r="AE423" s="1244"/>
      <c r="AF423" s="1244"/>
      <c r="AG423" s="1244"/>
      <c r="AH423" s="1244"/>
      <c r="AI423" s="1244"/>
      <c r="AJ423" s="1244"/>
      <c r="AK423" s="1244"/>
      <c r="AL423" s="1244"/>
      <c r="AM423" s="1244"/>
      <c r="AN423" s="1244"/>
      <c r="AO423" s="1244"/>
      <c r="AP423" s="1244"/>
      <c r="AQ423" s="1244"/>
      <c r="AR423" s="1244"/>
      <c r="AS423" s="1244"/>
      <c r="AT423" s="1244"/>
      <c r="AU423" s="1244"/>
      <c r="AV423" s="1244"/>
      <c r="AW423" s="1244"/>
      <c r="AX423" s="1244"/>
      <c r="AY423" s="1244"/>
      <c r="AZ423" s="1244"/>
      <c r="BA423" s="1244"/>
      <c r="BB423" s="1244"/>
      <c r="BC423" s="1244"/>
      <c r="BD423" s="1244"/>
      <c r="BE423" s="1244"/>
      <c r="BF423" s="1244"/>
      <c r="BG423" s="1244"/>
      <c r="BH423" s="1244"/>
      <c r="BI423" s="1244"/>
      <c r="BJ423" s="1244"/>
      <c r="BK423" s="1244"/>
      <c r="BL423" s="1244"/>
      <c r="BM423" s="1244"/>
      <c r="BN423" s="1244"/>
      <c r="BO423" s="1231"/>
      <c r="BP423" s="1260"/>
      <c r="BQ423" s="1260"/>
      <c r="BR423" s="1260"/>
      <c r="BS423" s="1260"/>
      <c r="BT423" s="1260"/>
      <c r="BU423" s="1260"/>
      <c r="BV423" s="1260"/>
      <c r="BW423" s="1260"/>
      <c r="BX423" s="1231"/>
      <c r="BY423" s="1279"/>
      <c r="BZ423" s="1284"/>
      <c r="CA423" s="1284"/>
      <c r="CB423" s="1284"/>
      <c r="CC423" s="1284"/>
      <c r="CD423" s="1284"/>
      <c r="CE423" s="1284"/>
      <c r="CF423" s="1284"/>
      <c r="CG423" s="1284"/>
      <c r="CH423" s="1284"/>
      <c r="CI423" s="1284"/>
      <c r="CJ423" s="1284"/>
      <c r="CK423" s="1284"/>
      <c r="CL423" s="1284"/>
      <c r="CM423" s="1284"/>
      <c r="CN423" s="1284"/>
      <c r="CO423" s="1284"/>
      <c r="CP423" s="1284"/>
      <c r="CQ423" s="1284"/>
      <c r="CR423" s="1284"/>
      <c r="CS423" s="1284"/>
      <c r="CT423" s="1284"/>
      <c r="CU423" s="1284"/>
      <c r="CV423" s="1284"/>
      <c r="CW423" s="1284"/>
      <c r="CX423" s="1284"/>
      <c r="CY423" s="1284"/>
      <c r="CZ423" s="1284"/>
      <c r="DA423" s="1284"/>
      <c r="DB423" s="1284"/>
      <c r="DC423" s="1284"/>
      <c r="DD423" s="1284"/>
      <c r="DE423" s="1284"/>
      <c r="DF423" s="1284"/>
      <c r="DG423" s="1284"/>
      <c r="DH423" s="1284"/>
      <c r="DI423" s="1284"/>
      <c r="DJ423" s="1284"/>
      <c r="DK423" s="1285"/>
      <c r="DL423" s="1285"/>
      <c r="DM423" s="1285"/>
      <c r="DN423" s="1285"/>
      <c r="DO423" s="1285"/>
      <c r="DP423" s="1285"/>
      <c r="DQ423" s="1282"/>
    </row>
    <row r="424" spans="29:121" ht="20.25" customHeight="1" x14ac:dyDescent="0.3">
      <c r="AC424" s="1244"/>
      <c r="AD424" s="1244"/>
      <c r="AE424" s="1244"/>
      <c r="AF424" s="1244"/>
      <c r="AG424" s="1244"/>
      <c r="AH424" s="1244"/>
      <c r="AI424" s="1244"/>
      <c r="AJ424" s="1244"/>
      <c r="AK424" s="1244"/>
      <c r="AL424" s="1244"/>
      <c r="AM424" s="1244"/>
      <c r="AN424" s="1244"/>
      <c r="AO424" s="1244"/>
      <c r="AP424" s="1244"/>
      <c r="AQ424" s="1244"/>
      <c r="AR424" s="1244"/>
      <c r="AS424" s="1244"/>
      <c r="AT424" s="1244"/>
      <c r="AU424" s="1244"/>
      <c r="AV424" s="1244"/>
      <c r="AW424" s="1244"/>
      <c r="AX424" s="1244"/>
      <c r="AY424" s="1244"/>
      <c r="AZ424" s="1244"/>
      <c r="BA424" s="1244"/>
      <c r="BB424" s="1244"/>
      <c r="BC424" s="1244"/>
      <c r="BD424" s="1244"/>
      <c r="BE424" s="1244"/>
      <c r="BF424" s="1244"/>
      <c r="BG424" s="1244"/>
      <c r="BH424" s="1244"/>
      <c r="BI424" s="1244"/>
      <c r="BJ424" s="1244"/>
      <c r="BK424" s="1244"/>
      <c r="BL424" s="1244"/>
      <c r="BM424" s="1244"/>
      <c r="BN424" s="1244"/>
      <c r="BO424" s="1231"/>
      <c r="BP424" s="1260"/>
      <c r="BQ424" s="1260"/>
      <c r="BR424" s="1260"/>
      <c r="BS424" s="1260"/>
      <c r="BT424" s="1260"/>
      <c r="BU424" s="1260"/>
      <c r="BV424" s="1260"/>
      <c r="BW424" s="1260"/>
      <c r="BX424" s="1231"/>
      <c r="BY424" s="1279"/>
      <c r="BZ424" s="1286" t="s">
        <v>56</v>
      </c>
      <c r="CA424" s="786" t="s">
        <v>72</v>
      </c>
      <c r="CB424" s="786"/>
      <c r="CC424" s="787" t="s">
        <v>134</v>
      </c>
      <c r="CD424" s="787"/>
      <c r="CE424" s="787"/>
      <c r="CF424" s="787"/>
      <c r="CG424" s="787"/>
      <c r="CH424" s="787"/>
      <c r="CI424" s="787"/>
      <c r="CJ424" s="787"/>
      <c r="CK424" s="788"/>
      <c r="CL424" s="1287" t="s">
        <v>47</v>
      </c>
      <c r="CM424" s="1327">
        <v>1</v>
      </c>
      <c r="CN424" s="1327">
        <v>2</v>
      </c>
      <c r="CO424" s="1327">
        <v>3</v>
      </c>
      <c r="CP424" s="1327">
        <v>4</v>
      </c>
      <c r="CQ424" s="1327">
        <v>5</v>
      </c>
      <c r="CR424" s="1327">
        <v>6</v>
      </c>
      <c r="CS424" s="1327">
        <v>7</v>
      </c>
      <c r="CT424" s="1327">
        <v>8</v>
      </c>
      <c r="CU424" s="1327">
        <v>9</v>
      </c>
      <c r="CV424" s="1327">
        <v>10</v>
      </c>
      <c r="CW424" s="1327">
        <v>11</v>
      </c>
      <c r="CX424" s="1327">
        <v>12</v>
      </c>
      <c r="CY424" s="1327">
        <v>13</v>
      </c>
      <c r="CZ424" s="1327">
        <v>14</v>
      </c>
      <c r="DA424" s="1327">
        <v>15</v>
      </c>
      <c r="DB424" s="1327">
        <v>16</v>
      </c>
      <c r="DC424" s="1327">
        <v>17</v>
      </c>
      <c r="DD424" s="1327">
        <v>18</v>
      </c>
      <c r="DE424" s="1327">
        <v>19</v>
      </c>
      <c r="DF424" s="1327">
        <v>20</v>
      </c>
      <c r="DG424" s="1327">
        <v>21</v>
      </c>
      <c r="DH424" s="1327">
        <v>22</v>
      </c>
      <c r="DI424" s="1327">
        <v>23</v>
      </c>
      <c r="DJ424" s="1327">
        <v>24</v>
      </c>
      <c r="DK424" s="1327">
        <v>25</v>
      </c>
      <c r="DL424" s="1327">
        <v>26</v>
      </c>
      <c r="DM424" s="1327">
        <v>27</v>
      </c>
      <c r="DN424" s="1327">
        <v>28</v>
      </c>
      <c r="DO424" s="1327">
        <v>29</v>
      </c>
      <c r="DP424" s="1327">
        <v>30</v>
      </c>
      <c r="DQ424" s="1282"/>
    </row>
    <row r="425" spans="29:121" ht="20.25" customHeight="1" x14ac:dyDescent="0.3">
      <c r="AC425" s="1244"/>
      <c r="AD425" s="1244"/>
      <c r="AE425" s="1244"/>
      <c r="AF425" s="1244"/>
      <c r="AG425" s="1244"/>
      <c r="AH425" s="1244"/>
      <c r="AI425" s="1244"/>
      <c r="AJ425" s="1244"/>
      <c r="AK425" s="1244"/>
      <c r="AL425" s="1244"/>
      <c r="AM425" s="1244"/>
      <c r="AN425" s="1244"/>
      <c r="AO425" s="1244"/>
      <c r="AP425" s="1244"/>
      <c r="AQ425" s="1244"/>
      <c r="AR425" s="1244"/>
      <c r="AS425" s="1244"/>
      <c r="AT425" s="1244"/>
      <c r="AU425" s="1244"/>
      <c r="AV425" s="1244"/>
      <c r="AW425" s="1244"/>
      <c r="AX425" s="1244"/>
      <c r="AY425" s="1244"/>
      <c r="AZ425" s="1244"/>
      <c r="BA425" s="1244"/>
      <c r="BB425" s="1244"/>
      <c r="BC425" s="1244"/>
      <c r="BD425" s="1244"/>
      <c r="BE425" s="1244"/>
      <c r="BF425" s="1244"/>
      <c r="BG425" s="1244"/>
      <c r="BH425" s="1244"/>
      <c r="BI425" s="1244"/>
      <c r="BJ425" s="1244"/>
      <c r="BK425" s="1244"/>
      <c r="BL425" s="1244"/>
      <c r="BM425" s="1244"/>
      <c r="BN425" s="1244"/>
      <c r="BO425" s="1231"/>
      <c r="BP425" s="1260"/>
      <c r="BQ425" s="1260"/>
      <c r="BR425" s="1260"/>
      <c r="BS425" s="1260"/>
      <c r="BT425" s="1260"/>
      <c r="BU425" s="1260"/>
      <c r="BV425" s="1260"/>
      <c r="BW425" s="1260"/>
      <c r="BX425" s="1231"/>
      <c r="BY425" s="1279"/>
      <c r="BZ425" s="1288"/>
      <c r="CA425" s="1289"/>
      <c r="CB425" s="1296"/>
      <c r="CC425" s="1290"/>
      <c r="CD425" s="1290"/>
      <c r="CE425" s="1290"/>
      <c r="CF425" s="1290"/>
      <c r="CG425" s="1290"/>
      <c r="CH425" s="1290"/>
      <c r="CI425" s="1290"/>
      <c r="CJ425" s="1290"/>
      <c r="CK425" s="1290"/>
      <c r="CL425" s="1290"/>
      <c r="CM425" s="1290"/>
      <c r="CN425" s="1290"/>
      <c r="CO425" s="1290"/>
      <c r="CP425" s="1290"/>
      <c r="CQ425" s="1290"/>
      <c r="CR425" s="1290"/>
      <c r="CS425" s="1290"/>
      <c r="CT425" s="1290"/>
      <c r="CU425" s="1290"/>
      <c r="CV425" s="1290"/>
      <c r="CW425" s="1290"/>
      <c r="CX425" s="1290"/>
      <c r="CY425" s="1290"/>
      <c r="CZ425" s="1290"/>
      <c r="DA425" s="1290"/>
      <c r="DB425" s="1290"/>
      <c r="DC425" s="1290"/>
      <c r="DD425" s="1290"/>
      <c r="DE425" s="1290"/>
      <c r="DF425" s="1290"/>
      <c r="DG425" s="1290"/>
      <c r="DH425" s="1290"/>
      <c r="DI425" s="1290"/>
      <c r="DJ425" s="1290"/>
      <c r="DK425" s="1291"/>
      <c r="DL425" s="1291"/>
      <c r="DM425" s="1291"/>
      <c r="DN425" s="1291"/>
      <c r="DO425" s="1291"/>
      <c r="DP425" s="1291"/>
      <c r="DQ425" s="1282"/>
    </row>
    <row r="426" spans="29:121" ht="20.25" customHeight="1" x14ac:dyDescent="0.3">
      <c r="AC426" s="1244"/>
      <c r="AD426" s="1244"/>
      <c r="AE426" s="1244"/>
      <c r="AF426" s="1244"/>
      <c r="AG426" s="1244"/>
      <c r="AH426" s="1244"/>
      <c r="AI426" s="1244"/>
      <c r="AJ426" s="1244"/>
      <c r="AK426" s="1244"/>
      <c r="AL426" s="1244"/>
      <c r="AM426" s="1244"/>
      <c r="AN426" s="1244"/>
      <c r="AO426" s="1244"/>
      <c r="AP426" s="1244"/>
      <c r="AQ426" s="1244"/>
      <c r="AR426" s="1244"/>
      <c r="AS426" s="1244"/>
      <c r="AT426" s="1244"/>
      <c r="AU426" s="1244"/>
      <c r="AV426" s="1244"/>
      <c r="AW426" s="1244"/>
      <c r="AX426" s="1244"/>
      <c r="AY426" s="1244"/>
      <c r="AZ426" s="1244"/>
      <c r="BA426" s="1244"/>
      <c r="BB426" s="1244"/>
      <c r="BC426" s="1244"/>
      <c r="BD426" s="1244"/>
      <c r="BE426" s="1244"/>
      <c r="BF426" s="1244"/>
      <c r="BG426" s="1244"/>
      <c r="BH426" s="1244"/>
      <c r="BI426" s="1244"/>
      <c r="BJ426" s="1244"/>
      <c r="BK426" s="1244"/>
      <c r="BL426" s="1244"/>
      <c r="BM426" s="1244"/>
      <c r="BN426" s="1244"/>
      <c r="BO426" s="1231"/>
      <c r="BP426" s="1260"/>
      <c r="BQ426" s="1260"/>
      <c r="BR426" s="1260"/>
      <c r="BS426" s="1260"/>
      <c r="BT426" s="1260"/>
      <c r="BU426" s="1260"/>
      <c r="BV426" s="1260"/>
      <c r="BW426" s="1260"/>
      <c r="BX426" s="1231"/>
      <c r="BY426" s="1279"/>
      <c r="BZ426" s="1292" t="s">
        <v>56</v>
      </c>
      <c r="CA426" s="789" t="s">
        <v>75</v>
      </c>
      <c r="CB426" s="789"/>
      <c r="CC426" s="790" t="s">
        <v>137</v>
      </c>
      <c r="CD426" s="790"/>
      <c r="CE426" s="790"/>
      <c r="CF426" s="790"/>
      <c r="CG426" s="790"/>
      <c r="CH426" s="790"/>
      <c r="CI426" s="790"/>
      <c r="CJ426" s="790"/>
      <c r="CK426" s="791"/>
      <c r="CL426" s="1287" t="s">
        <v>47</v>
      </c>
      <c r="CM426" s="1327">
        <v>1</v>
      </c>
      <c r="CN426" s="1327">
        <v>2</v>
      </c>
      <c r="CO426" s="1327">
        <v>3</v>
      </c>
      <c r="CP426" s="1327">
        <v>4</v>
      </c>
      <c r="CQ426" s="1327">
        <v>5</v>
      </c>
      <c r="CR426" s="1327">
        <v>6</v>
      </c>
      <c r="CS426" s="1327">
        <v>7</v>
      </c>
      <c r="CT426" s="1327">
        <v>8</v>
      </c>
      <c r="CU426" s="1327">
        <v>9</v>
      </c>
      <c r="CV426" s="1327">
        <v>10</v>
      </c>
      <c r="CW426" s="1327">
        <v>11</v>
      </c>
      <c r="CX426" s="1327">
        <v>12</v>
      </c>
      <c r="CY426" s="1327">
        <v>13</v>
      </c>
      <c r="CZ426" s="1327">
        <v>14</v>
      </c>
      <c r="DA426" s="1327">
        <v>15</v>
      </c>
      <c r="DB426" s="1327">
        <v>16</v>
      </c>
      <c r="DC426" s="1327">
        <v>17</v>
      </c>
      <c r="DD426" s="1327">
        <v>18</v>
      </c>
      <c r="DE426" s="1327">
        <v>19</v>
      </c>
      <c r="DF426" s="1327">
        <v>20</v>
      </c>
      <c r="DG426" s="1327">
        <v>21</v>
      </c>
      <c r="DH426" s="1327">
        <v>22</v>
      </c>
      <c r="DI426" s="1327">
        <v>23</v>
      </c>
      <c r="DJ426" s="1327">
        <v>24</v>
      </c>
      <c r="DK426" s="1327">
        <v>25</v>
      </c>
      <c r="DL426" s="1327">
        <v>26</v>
      </c>
      <c r="DM426" s="1327">
        <v>27</v>
      </c>
      <c r="DN426" s="1327">
        <v>28</v>
      </c>
      <c r="DO426" s="1327">
        <v>29</v>
      </c>
      <c r="DP426" s="1327">
        <v>30</v>
      </c>
      <c r="DQ426" s="1282"/>
    </row>
    <row r="427" spans="29:121" ht="20.25" customHeight="1" thickBot="1" x14ac:dyDescent="0.35">
      <c r="AC427" s="1244"/>
      <c r="AD427" s="1244"/>
      <c r="AE427" s="1244"/>
      <c r="AF427" s="1244"/>
      <c r="AG427" s="1244"/>
      <c r="AH427" s="1244"/>
      <c r="AI427" s="1244"/>
      <c r="AJ427" s="1244"/>
      <c r="AK427" s="1244"/>
      <c r="AL427" s="1244"/>
      <c r="AM427" s="1244"/>
      <c r="AN427" s="1244"/>
      <c r="AO427" s="1244"/>
      <c r="AP427" s="1244"/>
      <c r="AQ427" s="1244"/>
      <c r="AR427" s="1244"/>
      <c r="AS427" s="1244"/>
      <c r="AT427" s="1244"/>
      <c r="AU427" s="1244"/>
      <c r="AV427" s="1244"/>
      <c r="AW427" s="1244"/>
      <c r="AX427" s="1244"/>
      <c r="AY427" s="1244"/>
      <c r="AZ427" s="1244"/>
      <c r="BA427" s="1244"/>
      <c r="BB427" s="1244"/>
      <c r="BC427" s="1244"/>
      <c r="BD427" s="1244"/>
      <c r="BE427" s="1244"/>
      <c r="BF427" s="1244"/>
      <c r="BG427" s="1244"/>
      <c r="BH427" s="1244"/>
      <c r="BI427" s="1244"/>
      <c r="BJ427" s="1244"/>
      <c r="BK427" s="1244"/>
      <c r="BL427" s="1244"/>
      <c r="BM427" s="1244"/>
      <c r="BN427" s="1244"/>
      <c r="BO427" s="1231"/>
      <c r="BP427" s="1260"/>
      <c r="BQ427" s="1260"/>
      <c r="BR427" s="1260"/>
      <c r="BS427" s="1260"/>
      <c r="BT427" s="1260"/>
      <c r="BU427" s="1260"/>
      <c r="BV427" s="1260"/>
      <c r="BW427" s="1260"/>
      <c r="BX427" s="1231"/>
      <c r="BY427" s="1293"/>
      <c r="BZ427" s="1294"/>
      <c r="CA427" s="1294"/>
      <c r="CB427" s="1294"/>
      <c r="CC427" s="1294"/>
      <c r="CD427" s="1294"/>
      <c r="CE427" s="1294"/>
      <c r="CF427" s="1294"/>
      <c r="CG427" s="1294"/>
      <c r="CH427" s="1294"/>
      <c r="CI427" s="1294"/>
      <c r="CJ427" s="1294"/>
      <c r="CK427" s="1294"/>
      <c r="CL427" s="1294"/>
      <c r="CM427" s="1294"/>
      <c r="CN427" s="1294"/>
      <c r="CO427" s="1294"/>
      <c r="CP427" s="1294"/>
      <c r="CQ427" s="1294"/>
      <c r="CR427" s="1294"/>
      <c r="CS427" s="1294"/>
      <c r="CT427" s="1294"/>
      <c r="CU427" s="1294"/>
      <c r="CV427" s="1294"/>
      <c r="CW427" s="1294"/>
      <c r="CX427" s="1294"/>
      <c r="CY427" s="1294"/>
      <c r="CZ427" s="1294"/>
      <c r="DA427" s="1294"/>
      <c r="DB427" s="1294"/>
      <c r="DC427" s="1294"/>
      <c r="DD427" s="1294"/>
      <c r="DE427" s="1294"/>
      <c r="DF427" s="1294"/>
      <c r="DG427" s="1294"/>
      <c r="DH427" s="1294"/>
      <c r="DI427" s="1294"/>
      <c r="DJ427" s="1294"/>
      <c r="DK427" s="1294"/>
      <c r="DL427" s="1294"/>
      <c r="DM427" s="1294"/>
      <c r="DN427" s="1294"/>
      <c r="DO427" s="1294"/>
      <c r="DP427" s="1294"/>
      <c r="DQ427" s="1295"/>
    </row>
    <row r="428" spans="29:121" ht="20.25" customHeight="1" thickTop="1" x14ac:dyDescent="0.3">
      <c r="AC428" s="1244"/>
      <c r="AD428" s="1244"/>
      <c r="AE428" s="1244"/>
      <c r="AF428" s="1244"/>
      <c r="AG428" s="1244"/>
      <c r="AH428" s="1244"/>
      <c r="AI428" s="1244"/>
      <c r="AJ428" s="1244"/>
      <c r="AK428" s="1244"/>
      <c r="AL428" s="1244"/>
      <c r="AM428" s="1244"/>
      <c r="AN428" s="1244"/>
      <c r="AO428" s="1244"/>
      <c r="AP428" s="1244"/>
      <c r="AQ428" s="1244"/>
      <c r="AR428" s="1244"/>
      <c r="AS428" s="1244"/>
      <c r="AT428" s="1244"/>
      <c r="AU428" s="1244"/>
      <c r="AV428" s="1244"/>
      <c r="AW428" s="1244"/>
      <c r="AX428" s="1244"/>
      <c r="AY428" s="1244"/>
      <c r="AZ428" s="1244"/>
      <c r="BA428" s="1244"/>
      <c r="BB428" s="1244"/>
      <c r="BC428" s="1244"/>
      <c r="BD428" s="1244"/>
      <c r="BE428" s="1244"/>
      <c r="BF428" s="1244"/>
      <c r="BG428" s="1244"/>
      <c r="BH428" s="1244"/>
      <c r="BI428" s="1244"/>
      <c r="BJ428" s="1244"/>
      <c r="BK428" s="1244"/>
      <c r="BL428" s="1244"/>
      <c r="BM428" s="1244"/>
      <c r="BN428" s="1244"/>
      <c r="BO428" s="1231"/>
      <c r="BP428" s="1260"/>
      <c r="BQ428" s="1260"/>
      <c r="BR428" s="1260"/>
      <c r="BS428" s="1260"/>
      <c r="BT428" s="1260"/>
      <c r="BU428" s="1260"/>
      <c r="BV428" s="1260"/>
      <c r="BW428" s="1260"/>
      <c r="BX428" s="1231"/>
      <c r="BY428" s="784">
        <v>0.51041666666666663</v>
      </c>
      <c r="BZ428" s="785"/>
      <c r="CA428" s="785"/>
      <c r="CB428" s="1276"/>
      <c r="CC428" s="792">
        <v>21</v>
      </c>
      <c r="CD428" s="792"/>
      <c r="CE428" s="793"/>
      <c r="CF428" s="793"/>
      <c r="CG428" s="793"/>
      <c r="CH428" s="793"/>
      <c r="CI428" s="793"/>
      <c r="CJ428" s="793"/>
      <c r="CK428" s="1277"/>
      <c r="CL428" s="1276"/>
      <c r="CM428" s="1276"/>
      <c r="CN428" s="1276"/>
      <c r="CO428" s="1276"/>
      <c r="CP428" s="1276"/>
      <c r="CQ428" s="1276"/>
      <c r="CR428" s="1276"/>
      <c r="CS428" s="1276"/>
      <c r="CT428" s="1276"/>
      <c r="CU428" s="1276"/>
      <c r="CV428" s="1276"/>
      <c r="CW428" s="1276"/>
      <c r="CX428" s="1276"/>
      <c r="CY428" s="1276"/>
      <c r="CZ428" s="1276"/>
      <c r="DA428" s="1276"/>
      <c r="DB428" s="1276"/>
      <c r="DC428" s="1276"/>
      <c r="DD428" s="1276"/>
      <c r="DE428" s="1276"/>
      <c r="DF428" s="1276"/>
      <c r="DG428" s="1276"/>
      <c r="DH428" s="1276"/>
      <c r="DI428" s="1276"/>
      <c r="DJ428" s="1276"/>
      <c r="DK428" s="1276"/>
      <c r="DL428" s="1276"/>
      <c r="DM428" s="1276"/>
      <c r="DN428" s="1276"/>
      <c r="DO428" s="1276"/>
      <c r="DP428" s="1276"/>
      <c r="DQ428" s="1278"/>
    </row>
    <row r="429" spans="29:121" ht="20.25" customHeight="1" x14ac:dyDescent="0.3">
      <c r="AC429" s="1244"/>
      <c r="AD429" s="1244"/>
      <c r="AE429" s="1244"/>
      <c r="AF429" s="1244"/>
      <c r="AG429" s="1244"/>
      <c r="AH429" s="1244"/>
      <c r="AI429" s="1244"/>
      <c r="AJ429" s="1244"/>
      <c r="AK429" s="1244"/>
      <c r="AL429" s="1244"/>
      <c r="AM429" s="1244"/>
      <c r="AN429" s="1244"/>
      <c r="AO429" s="1244"/>
      <c r="AP429" s="1244"/>
      <c r="AQ429" s="1244"/>
      <c r="AR429" s="1244"/>
      <c r="AS429" s="1244"/>
      <c r="AT429" s="1244"/>
      <c r="AU429" s="1244"/>
      <c r="AV429" s="1244"/>
      <c r="AW429" s="1244"/>
      <c r="AX429" s="1244"/>
      <c r="AY429" s="1244"/>
      <c r="AZ429" s="1244"/>
      <c r="BA429" s="1244"/>
      <c r="BB429" s="1244"/>
      <c r="BC429" s="1244"/>
      <c r="BD429" s="1244"/>
      <c r="BE429" s="1244"/>
      <c r="BF429" s="1244"/>
      <c r="BG429" s="1244"/>
      <c r="BH429" s="1244"/>
      <c r="BI429" s="1244"/>
      <c r="BJ429" s="1244"/>
      <c r="BK429" s="1244"/>
      <c r="BL429" s="1244"/>
      <c r="BM429" s="1244"/>
      <c r="BN429" s="1244"/>
      <c r="BO429" s="1231"/>
      <c r="BP429" s="1260" t="s">
        <v>83</v>
      </c>
      <c r="BQ429" s="1260">
        <v>0.51041666666666663</v>
      </c>
      <c r="BR429" s="1260">
        <v>93</v>
      </c>
      <c r="BS429" s="1260" t="s">
        <v>45</v>
      </c>
      <c r="BT429" s="1260" t="s">
        <v>87</v>
      </c>
      <c r="BU429" s="1260" t="s">
        <v>74</v>
      </c>
      <c r="BV429" s="1260" t="s">
        <v>47</v>
      </c>
      <c r="BW429" s="1260" t="s">
        <v>69</v>
      </c>
      <c r="BX429" s="1231"/>
      <c r="BY429" s="1279"/>
      <c r="BZ429" s="1381" t="s">
        <v>83</v>
      </c>
      <c r="CA429" s="1381"/>
      <c r="CB429" s="1381"/>
      <c r="CC429" s="1363"/>
      <c r="CD429" s="1363"/>
      <c r="CE429" s="1280"/>
      <c r="CF429" s="1280"/>
      <c r="CG429" s="1280"/>
      <c r="CH429" s="1280"/>
      <c r="CI429" s="1280"/>
      <c r="CJ429" s="1280"/>
      <c r="CK429" s="1280"/>
      <c r="CL429" s="1280"/>
      <c r="CM429" s="1280"/>
      <c r="CN429" s="1280"/>
      <c r="CO429" s="1280"/>
      <c r="CP429" s="1280"/>
      <c r="CQ429" s="1280"/>
      <c r="CR429" s="1280"/>
      <c r="CS429" s="1364">
        <v>93</v>
      </c>
      <c r="CT429" s="1364"/>
      <c r="CU429" s="1380" t="s">
        <v>48</v>
      </c>
      <c r="CV429" s="1380"/>
      <c r="CW429" s="1380"/>
      <c r="CX429" s="1280"/>
      <c r="CY429" s="1280"/>
      <c r="CZ429" s="1280"/>
      <c r="DA429" s="1280"/>
      <c r="DB429" s="1280"/>
      <c r="DC429" s="1280"/>
      <c r="DD429" s="1280"/>
      <c r="DE429" s="1280"/>
      <c r="DF429" s="1280"/>
      <c r="DG429" s="1280"/>
      <c r="DH429" s="1280"/>
      <c r="DI429" s="1280"/>
      <c r="DJ429" s="1280"/>
      <c r="DK429" s="1281"/>
      <c r="DL429" s="1378" t="s">
        <v>49</v>
      </c>
      <c r="DM429" s="1378"/>
      <c r="DN429" s="1378"/>
      <c r="DO429" s="1379">
        <v>3</v>
      </c>
      <c r="DP429" s="1379"/>
      <c r="DQ429" s="1282"/>
    </row>
    <row r="430" spans="29:121" ht="20.25" customHeight="1" x14ac:dyDescent="0.3">
      <c r="AC430" s="1244"/>
      <c r="AD430" s="1244"/>
      <c r="AE430" s="1244"/>
      <c r="AF430" s="1244"/>
      <c r="AG430" s="1244"/>
      <c r="AH430" s="1244"/>
      <c r="AI430" s="1244"/>
      <c r="AJ430" s="1244"/>
      <c r="AK430" s="1244"/>
      <c r="AL430" s="1244"/>
      <c r="AM430" s="1244"/>
      <c r="AN430" s="1244"/>
      <c r="AO430" s="1244"/>
      <c r="AP430" s="1244"/>
      <c r="AQ430" s="1244"/>
      <c r="AR430" s="1244"/>
      <c r="AS430" s="1244"/>
      <c r="AT430" s="1244"/>
      <c r="AU430" s="1244"/>
      <c r="AV430" s="1244"/>
      <c r="AW430" s="1244"/>
      <c r="AX430" s="1244"/>
      <c r="AY430" s="1244"/>
      <c r="AZ430" s="1244"/>
      <c r="BA430" s="1244"/>
      <c r="BB430" s="1244"/>
      <c r="BC430" s="1244"/>
      <c r="BD430" s="1244"/>
      <c r="BE430" s="1244"/>
      <c r="BF430" s="1244"/>
      <c r="BG430" s="1244"/>
      <c r="BH430" s="1244"/>
      <c r="BI430" s="1244"/>
      <c r="BJ430" s="1244"/>
      <c r="BK430" s="1244"/>
      <c r="BL430" s="1244"/>
      <c r="BM430" s="1244"/>
      <c r="BN430" s="1244"/>
      <c r="BO430" s="1231"/>
      <c r="BP430" s="1260">
        <v>21</v>
      </c>
      <c r="BQ430" s="1260">
        <v>0</v>
      </c>
      <c r="BR430" s="1260" t="s">
        <v>50</v>
      </c>
      <c r="BS430" s="1260">
        <v>3</v>
      </c>
      <c r="BT430" s="1260">
        <v>0</v>
      </c>
      <c r="BU430" s="1260" t="s">
        <v>193</v>
      </c>
      <c r="BV430" s="1260">
        <v>0</v>
      </c>
      <c r="BW430" s="1260" t="s">
        <v>143</v>
      </c>
      <c r="BX430" s="1231"/>
      <c r="BY430" s="1279"/>
      <c r="BZ430" s="1283"/>
      <c r="CA430" s="1283"/>
      <c r="CB430" s="1283"/>
      <c r="CC430" s="1283"/>
      <c r="CD430" s="1280"/>
      <c r="CE430" s="1280"/>
      <c r="CF430" s="1280"/>
      <c r="CG430" s="1280"/>
      <c r="CH430" s="1280"/>
      <c r="CI430" s="1280"/>
      <c r="CJ430" s="1280"/>
      <c r="CK430" s="1280"/>
      <c r="CL430" s="1280"/>
      <c r="CM430" s="1280"/>
      <c r="CN430" s="1280"/>
      <c r="CO430" s="1280"/>
      <c r="CP430" s="1280"/>
      <c r="CQ430" s="1280"/>
      <c r="CR430" s="1280"/>
      <c r="CS430" s="1364"/>
      <c r="CT430" s="1364"/>
      <c r="CU430" s="1380"/>
      <c r="CV430" s="1380"/>
      <c r="CW430" s="1380"/>
      <c r="CX430" s="1280"/>
      <c r="CY430" s="1280"/>
      <c r="CZ430" s="1280"/>
      <c r="DA430" s="1280"/>
      <c r="DB430" s="1280"/>
      <c r="DC430" s="1280"/>
      <c r="DD430" s="1280"/>
      <c r="DE430" s="1280"/>
      <c r="DF430" s="1280"/>
      <c r="DG430" s="1280"/>
      <c r="DH430" s="1280"/>
      <c r="DI430" s="1280"/>
      <c r="DJ430" s="1280"/>
      <c r="DK430" s="1281"/>
      <c r="DL430" s="1378"/>
      <c r="DM430" s="1378"/>
      <c r="DN430" s="1378"/>
      <c r="DO430" s="1379"/>
      <c r="DP430" s="1379"/>
      <c r="DQ430" s="1282"/>
    </row>
    <row r="431" spans="29:121" ht="20.25" customHeight="1" x14ac:dyDescent="0.3">
      <c r="AC431" s="1244"/>
      <c r="AD431" s="1244"/>
      <c r="AE431" s="1244"/>
      <c r="AF431" s="1244"/>
      <c r="AG431" s="1244"/>
      <c r="AH431" s="1244"/>
      <c r="AI431" s="1244"/>
      <c r="AJ431" s="1244"/>
      <c r="AK431" s="1244"/>
      <c r="AL431" s="1244"/>
      <c r="AM431" s="1244"/>
      <c r="AN431" s="1244"/>
      <c r="AO431" s="1244"/>
      <c r="AP431" s="1244"/>
      <c r="AQ431" s="1244"/>
      <c r="AR431" s="1244"/>
      <c r="AS431" s="1244"/>
      <c r="AT431" s="1244"/>
      <c r="AU431" s="1244"/>
      <c r="AV431" s="1244"/>
      <c r="AW431" s="1244"/>
      <c r="AX431" s="1244"/>
      <c r="AY431" s="1244"/>
      <c r="AZ431" s="1244"/>
      <c r="BA431" s="1244"/>
      <c r="BB431" s="1244"/>
      <c r="BC431" s="1244"/>
      <c r="BD431" s="1244"/>
      <c r="BE431" s="1244"/>
      <c r="BF431" s="1244"/>
      <c r="BG431" s="1244"/>
      <c r="BH431" s="1244"/>
      <c r="BI431" s="1244"/>
      <c r="BJ431" s="1244"/>
      <c r="BK431" s="1244"/>
      <c r="BL431" s="1244"/>
      <c r="BM431" s="1244"/>
      <c r="BN431" s="1244"/>
      <c r="BO431" s="1231"/>
      <c r="BP431" s="1260"/>
      <c r="BQ431" s="1260"/>
      <c r="BR431" s="1260"/>
      <c r="BS431" s="1260"/>
      <c r="BT431" s="1260"/>
      <c r="BU431" s="1260"/>
      <c r="BV431" s="1260"/>
      <c r="BW431" s="1260"/>
      <c r="BX431" s="1231"/>
      <c r="BY431" s="1279"/>
      <c r="BZ431" s="1284"/>
      <c r="CA431" s="1284"/>
      <c r="CB431" s="1284"/>
      <c r="CC431" s="1284"/>
      <c r="CD431" s="1371" t="s">
        <v>52</v>
      </c>
      <c r="CE431" s="1371"/>
      <c r="CF431" s="1371" t="s">
        <v>74</v>
      </c>
      <c r="CG431" s="1371" t="s">
        <v>53</v>
      </c>
      <c r="CH431" s="1371" t="s">
        <v>81</v>
      </c>
      <c r="CI431" s="1371"/>
      <c r="CJ431" s="1326" t="s">
        <v>193</v>
      </c>
      <c r="CK431" s="1326"/>
      <c r="CL431" s="1326" t="s">
        <v>193</v>
      </c>
      <c r="CM431" s="1326"/>
      <c r="CN431" s="1326"/>
      <c r="CO431" s="1326"/>
      <c r="CP431" s="1326"/>
      <c r="CQ431" s="1326"/>
      <c r="CR431" s="1326"/>
      <c r="CS431" s="1326"/>
      <c r="CT431" s="1326"/>
      <c r="CU431" s="1284"/>
      <c r="CV431" s="1284"/>
      <c r="CW431" s="1284"/>
      <c r="CX431" s="1284"/>
      <c r="CY431" s="1284"/>
      <c r="CZ431" s="1371" t="s">
        <v>52</v>
      </c>
      <c r="DA431" s="1371"/>
      <c r="DB431" s="1371" t="s">
        <v>69</v>
      </c>
      <c r="DC431" s="1371" t="s">
        <v>53</v>
      </c>
      <c r="DD431" s="1371" t="s">
        <v>81</v>
      </c>
      <c r="DE431" s="1371"/>
      <c r="DF431" s="1326" t="s">
        <v>143</v>
      </c>
      <c r="DG431" s="1326"/>
      <c r="DH431" s="1326"/>
      <c r="DI431" s="1326"/>
      <c r="DJ431" s="1326"/>
      <c r="DK431" s="1326"/>
      <c r="DL431" s="1326"/>
      <c r="DM431" s="1326"/>
      <c r="DN431" s="1326"/>
      <c r="DO431" s="1326"/>
      <c r="DP431" s="1326"/>
      <c r="DQ431" s="1282"/>
    </row>
    <row r="432" spans="29:121" ht="20.25" customHeight="1" x14ac:dyDescent="0.3">
      <c r="AC432" s="1244"/>
      <c r="AD432" s="1244"/>
      <c r="AE432" s="1244"/>
      <c r="AF432" s="1244"/>
      <c r="AG432" s="1244"/>
      <c r="AH432" s="1244"/>
      <c r="AI432" s="1244"/>
      <c r="AJ432" s="1244"/>
      <c r="AK432" s="1244"/>
      <c r="AL432" s="1244"/>
      <c r="AM432" s="1244"/>
      <c r="AN432" s="1244"/>
      <c r="AO432" s="1244"/>
      <c r="AP432" s="1244"/>
      <c r="AQ432" s="1244"/>
      <c r="AR432" s="1244"/>
      <c r="AS432" s="1244"/>
      <c r="AT432" s="1244"/>
      <c r="AU432" s="1244"/>
      <c r="AV432" s="1244"/>
      <c r="AW432" s="1244"/>
      <c r="AX432" s="1244"/>
      <c r="AY432" s="1244"/>
      <c r="AZ432" s="1244"/>
      <c r="BA432" s="1244"/>
      <c r="BB432" s="1244"/>
      <c r="BC432" s="1244"/>
      <c r="BD432" s="1244"/>
      <c r="BE432" s="1244"/>
      <c r="BF432" s="1244"/>
      <c r="BG432" s="1244"/>
      <c r="BH432" s="1244"/>
      <c r="BI432" s="1244"/>
      <c r="BJ432" s="1244"/>
      <c r="BK432" s="1244"/>
      <c r="BL432" s="1244"/>
      <c r="BM432" s="1244"/>
      <c r="BN432" s="1244"/>
      <c r="BO432" s="1231"/>
      <c r="BP432" s="1260"/>
      <c r="BQ432" s="1260"/>
      <c r="BR432" s="1260"/>
      <c r="BS432" s="1260"/>
      <c r="BT432" s="1260"/>
      <c r="BU432" s="1260"/>
      <c r="BV432" s="1260"/>
      <c r="BW432" s="1260"/>
      <c r="BX432" s="1231"/>
      <c r="BY432" s="1279"/>
      <c r="BZ432" s="1284"/>
      <c r="CA432" s="1284"/>
      <c r="CB432" s="1284"/>
      <c r="CC432" s="1284"/>
      <c r="CD432" s="1284"/>
      <c r="CE432" s="1284"/>
      <c r="CF432" s="1284"/>
      <c r="CG432" s="1284"/>
      <c r="CH432" s="1284"/>
      <c r="CI432" s="1284"/>
      <c r="CJ432" s="1284"/>
      <c r="CK432" s="1284"/>
      <c r="CL432" s="1284"/>
      <c r="CM432" s="1284"/>
      <c r="CN432" s="1284"/>
      <c r="CO432" s="1284"/>
      <c r="CP432" s="1284"/>
      <c r="CQ432" s="1284"/>
      <c r="CR432" s="1284"/>
      <c r="CS432" s="1284"/>
      <c r="CT432" s="1284"/>
      <c r="CU432" s="1284"/>
      <c r="CV432" s="1284"/>
      <c r="CW432" s="1284"/>
      <c r="CX432" s="1284"/>
      <c r="CY432" s="1284"/>
      <c r="CZ432" s="1284"/>
      <c r="DA432" s="1284"/>
      <c r="DB432" s="1284"/>
      <c r="DC432" s="1284"/>
      <c r="DD432" s="1284"/>
      <c r="DE432" s="1284"/>
      <c r="DF432" s="1284"/>
      <c r="DG432" s="1284"/>
      <c r="DH432" s="1284"/>
      <c r="DI432" s="1284"/>
      <c r="DJ432" s="1284"/>
      <c r="DK432" s="1285"/>
      <c r="DL432" s="1285"/>
      <c r="DM432" s="1285"/>
      <c r="DN432" s="1285"/>
      <c r="DO432" s="1285"/>
      <c r="DP432" s="1285"/>
      <c r="DQ432" s="1282"/>
    </row>
    <row r="433" spans="29:121" ht="20.25" customHeight="1" x14ac:dyDescent="0.3">
      <c r="AC433" s="1244"/>
      <c r="AD433" s="1244"/>
      <c r="AE433" s="1244"/>
      <c r="AF433" s="1244"/>
      <c r="AG433" s="1244"/>
      <c r="AH433" s="1244"/>
      <c r="AI433" s="1244"/>
      <c r="AJ433" s="1244"/>
      <c r="AK433" s="1244"/>
      <c r="AL433" s="1244"/>
      <c r="AM433" s="1244"/>
      <c r="AN433" s="1244"/>
      <c r="AO433" s="1244"/>
      <c r="AP433" s="1244"/>
      <c r="AQ433" s="1244"/>
      <c r="AR433" s="1244"/>
      <c r="AS433" s="1244"/>
      <c r="AT433" s="1244"/>
      <c r="AU433" s="1244"/>
      <c r="AV433" s="1244"/>
      <c r="AW433" s="1244"/>
      <c r="AX433" s="1244"/>
      <c r="AY433" s="1244"/>
      <c r="AZ433" s="1244"/>
      <c r="BA433" s="1244"/>
      <c r="BB433" s="1244"/>
      <c r="BC433" s="1244"/>
      <c r="BD433" s="1244"/>
      <c r="BE433" s="1244"/>
      <c r="BF433" s="1244"/>
      <c r="BG433" s="1244"/>
      <c r="BH433" s="1244"/>
      <c r="BI433" s="1244"/>
      <c r="BJ433" s="1244"/>
      <c r="BK433" s="1244"/>
      <c r="BL433" s="1244"/>
      <c r="BM433" s="1244"/>
      <c r="BN433" s="1244"/>
      <c r="BO433" s="1231"/>
      <c r="BP433" s="1260"/>
      <c r="BQ433" s="1260"/>
      <c r="BR433" s="1260"/>
      <c r="BS433" s="1260"/>
      <c r="BT433" s="1260"/>
      <c r="BU433" s="1260"/>
      <c r="BV433" s="1260"/>
      <c r="BW433" s="1260"/>
      <c r="BX433" s="1231"/>
      <c r="BY433" s="1279"/>
      <c r="BZ433" s="1286" t="s">
        <v>56</v>
      </c>
      <c r="CA433" s="786" t="s">
        <v>74</v>
      </c>
      <c r="CB433" s="786"/>
      <c r="CC433" s="787" t="s">
        <v>193</v>
      </c>
      <c r="CD433" s="787"/>
      <c r="CE433" s="787"/>
      <c r="CF433" s="787"/>
      <c r="CG433" s="787"/>
      <c r="CH433" s="787"/>
      <c r="CI433" s="787"/>
      <c r="CJ433" s="787"/>
      <c r="CK433" s="788"/>
      <c r="CL433" s="1287" t="s">
        <v>47</v>
      </c>
      <c r="CM433" s="1327">
        <v>1</v>
      </c>
      <c r="CN433" s="1327">
        <v>2</v>
      </c>
      <c r="CO433" s="1327">
        <v>3</v>
      </c>
      <c r="CP433" s="1327">
        <v>4</v>
      </c>
      <c r="CQ433" s="1327">
        <v>5</v>
      </c>
      <c r="CR433" s="1327">
        <v>6</v>
      </c>
      <c r="CS433" s="1327">
        <v>7</v>
      </c>
      <c r="CT433" s="1327">
        <v>8</v>
      </c>
      <c r="CU433" s="1327">
        <v>9</v>
      </c>
      <c r="CV433" s="1327">
        <v>10</v>
      </c>
      <c r="CW433" s="1327">
        <v>11</v>
      </c>
      <c r="CX433" s="1327">
        <v>12</v>
      </c>
      <c r="CY433" s="1327">
        <v>13</v>
      </c>
      <c r="CZ433" s="1327">
        <v>14</v>
      </c>
      <c r="DA433" s="1327">
        <v>15</v>
      </c>
      <c r="DB433" s="1327">
        <v>16</v>
      </c>
      <c r="DC433" s="1327">
        <v>17</v>
      </c>
      <c r="DD433" s="1327">
        <v>18</v>
      </c>
      <c r="DE433" s="1327">
        <v>19</v>
      </c>
      <c r="DF433" s="1327">
        <v>20</v>
      </c>
      <c r="DG433" s="1327">
        <v>21</v>
      </c>
      <c r="DH433" s="1327">
        <v>22</v>
      </c>
      <c r="DI433" s="1327">
        <v>23</v>
      </c>
      <c r="DJ433" s="1327">
        <v>24</v>
      </c>
      <c r="DK433" s="1327">
        <v>25</v>
      </c>
      <c r="DL433" s="1327">
        <v>26</v>
      </c>
      <c r="DM433" s="1327">
        <v>27</v>
      </c>
      <c r="DN433" s="1327">
        <v>28</v>
      </c>
      <c r="DO433" s="1327">
        <v>29</v>
      </c>
      <c r="DP433" s="1327">
        <v>30</v>
      </c>
      <c r="DQ433" s="1282"/>
    </row>
    <row r="434" spans="29:121" ht="20.25" customHeight="1" x14ac:dyDescent="0.3">
      <c r="AC434" s="1244"/>
      <c r="AD434" s="1244"/>
      <c r="AE434" s="1244"/>
      <c r="AF434" s="1244"/>
      <c r="AG434" s="1244"/>
      <c r="AH434" s="1244"/>
      <c r="AI434" s="1244"/>
      <c r="AJ434" s="1244"/>
      <c r="AK434" s="1244"/>
      <c r="AL434" s="1244"/>
      <c r="AM434" s="1244"/>
      <c r="AN434" s="1244"/>
      <c r="AO434" s="1244"/>
      <c r="AP434" s="1244"/>
      <c r="AQ434" s="1244"/>
      <c r="AR434" s="1244"/>
      <c r="AS434" s="1244"/>
      <c r="AT434" s="1244"/>
      <c r="AU434" s="1244"/>
      <c r="AV434" s="1244"/>
      <c r="AW434" s="1244"/>
      <c r="AX434" s="1244"/>
      <c r="AY434" s="1244"/>
      <c r="AZ434" s="1244"/>
      <c r="BA434" s="1244"/>
      <c r="BB434" s="1244"/>
      <c r="BC434" s="1244"/>
      <c r="BD434" s="1244"/>
      <c r="BE434" s="1244"/>
      <c r="BF434" s="1244"/>
      <c r="BG434" s="1244"/>
      <c r="BH434" s="1244"/>
      <c r="BI434" s="1244"/>
      <c r="BJ434" s="1244"/>
      <c r="BK434" s="1244"/>
      <c r="BL434" s="1244"/>
      <c r="BM434" s="1244"/>
      <c r="BN434" s="1244"/>
      <c r="BO434" s="1231"/>
      <c r="BP434" s="1260"/>
      <c r="BQ434" s="1260"/>
      <c r="BR434" s="1260"/>
      <c r="BS434" s="1260"/>
      <c r="BT434" s="1260"/>
      <c r="BU434" s="1260"/>
      <c r="BV434" s="1260"/>
      <c r="BW434" s="1260"/>
      <c r="BX434" s="1231"/>
      <c r="BY434" s="1279"/>
      <c r="BZ434" s="1288"/>
      <c r="CA434" s="1289"/>
      <c r="CB434" s="1296"/>
      <c r="CC434" s="1290"/>
      <c r="CD434" s="1290"/>
      <c r="CE434" s="1290"/>
      <c r="CF434" s="1290"/>
      <c r="CG434" s="1290"/>
      <c r="CH434" s="1290"/>
      <c r="CI434" s="1290"/>
      <c r="CJ434" s="1290"/>
      <c r="CK434" s="1290"/>
      <c r="CL434" s="1290"/>
      <c r="CM434" s="1290"/>
      <c r="CN434" s="1290"/>
      <c r="CO434" s="1290"/>
      <c r="CP434" s="1290"/>
      <c r="CQ434" s="1290"/>
      <c r="CR434" s="1290"/>
      <c r="CS434" s="1290"/>
      <c r="CT434" s="1290"/>
      <c r="CU434" s="1290"/>
      <c r="CV434" s="1290"/>
      <c r="CW434" s="1290"/>
      <c r="CX434" s="1290"/>
      <c r="CY434" s="1290"/>
      <c r="CZ434" s="1290"/>
      <c r="DA434" s="1290"/>
      <c r="DB434" s="1290"/>
      <c r="DC434" s="1290"/>
      <c r="DD434" s="1290"/>
      <c r="DE434" s="1290"/>
      <c r="DF434" s="1290"/>
      <c r="DG434" s="1290"/>
      <c r="DH434" s="1290"/>
      <c r="DI434" s="1290"/>
      <c r="DJ434" s="1290"/>
      <c r="DK434" s="1291"/>
      <c r="DL434" s="1291"/>
      <c r="DM434" s="1291"/>
      <c r="DN434" s="1291"/>
      <c r="DO434" s="1291"/>
      <c r="DP434" s="1291"/>
      <c r="DQ434" s="1282"/>
    </row>
    <row r="435" spans="29:121" ht="20.25" customHeight="1" x14ac:dyDescent="0.3">
      <c r="AC435" s="1244"/>
      <c r="AD435" s="1244"/>
      <c r="AE435" s="1244"/>
      <c r="AF435" s="1244"/>
      <c r="AG435" s="1244"/>
      <c r="AH435" s="1244"/>
      <c r="AI435" s="1244"/>
      <c r="AJ435" s="1244"/>
      <c r="AK435" s="1244"/>
      <c r="AL435" s="1244"/>
      <c r="AM435" s="1244"/>
      <c r="AN435" s="1244"/>
      <c r="AO435" s="1244"/>
      <c r="AP435" s="1244"/>
      <c r="AQ435" s="1244"/>
      <c r="AR435" s="1244"/>
      <c r="AS435" s="1244"/>
      <c r="AT435" s="1244"/>
      <c r="AU435" s="1244"/>
      <c r="AV435" s="1244"/>
      <c r="AW435" s="1244"/>
      <c r="AX435" s="1244"/>
      <c r="AY435" s="1244"/>
      <c r="AZ435" s="1244"/>
      <c r="BA435" s="1244"/>
      <c r="BB435" s="1244"/>
      <c r="BC435" s="1244"/>
      <c r="BD435" s="1244"/>
      <c r="BE435" s="1244"/>
      <c r="BF435" s="1244"/>
      <c r="BG435" s="1244"/>
      <c r="BH435" s="1244"/>
      <c r="BI435" s="1244"/>
      <c r="BJ435" s="1244"/>
      <c r="BK435" s="1244"/>
      <c r="BL435" s="1244"/>
      <c r="BM435" s="1244"/>
      <c r="BN435" s="1244"/>
      <c r="BO435" s="1231"/>
      <c r="BP435" s="1260"/>
      <c r="BQ435" s="1260"/>
      <c r="BR435" s="1260"/>
      <c r="BS435" s="1260"/>
      <c r="BT435" s="1260"/>
      <c r="BU435" s="1260"/>
      <c r="BV435" s="1260"/>
      <c r="BW435" s="1260"/>
      <c r="BX435" s="1231"/>
      <c r="BY435" s="1279"/>
      <c r="BZ435" s="1292" t="s">
        <v>56</v>
      </c>
      <c r="CA435" s="789" t="s">
        <v>69</v>
      </c>
      <c r="CB435" s="789"/>
      <c r="CC435" s="790" t="s">
        <v>143</v>
      </c>
      <c r="CD435" s="790"/>
      <c r="CE435" s="790"/>
      <c r="CF435" s="790"/>
      <c r="CG435" s="790"/>
      <c r="CH435" s="790"/>
      <c r="CI435" s="790"/>
      <c r="CJ435" s="790"/>
      <c r="CK435" s="791"/>
      <c r="CL435" s="1287" t="s">
        <v>47</v>
      </c>
      <c r="CM435" s="1327">
        <v>1</v>
      </c>
      <c r="CN435" s="1327">
        <v>2</v>
      </c>
      <c r="CO435" s="1327">
        <v>3</v>
      </c>
      <c r="CP435" s="1327">
        <v>4</v>
      </c>
      <c r="CQ435" s="1327">
        <v>5</v>
      </c>
      <c r="CR435" s="1327">
        <v>6</v>
      </c>
      <c r="CS435" s="1327">
        <v>7</v>
      </c>
      <c r="CT435" s="1327">
        <v>8</v>
      </c>
      <c r="CU435" s="1327">
        <v>9</v>
      </c>
      <c r="CV435" s="1327">
        <v>10</v>
      </c>
      <c r="CW435" s="1327">
        <v>11</v>
      </c>
      <c r="CX435" s="1327">
        <v>12</v>
      </c>
      <c r="CY435" s="1327">
        <v>13</v>
      </c>
      <c r="CZ435" s="1327">
        <v>14</v>
      </c>
      <c r="DA435" s="1327">
        <v>15</v>
      </c>
      <c r="DB435" s="1327">
        <v>16</v>
      </c>
      <c r="DC435" s="1327">
        <v>17</v>
      </c>
      <c r="DD435" s="1327">
        <v>18</v>
      </c>
      <c r="DE435" s="1327">
        <v>19</v>
      </c>
      <c r="DF435" s="1327">
        <v>20</v>
      </c>
      <c r="DG435" s="1327">
        <v>21</v>
      </c>
      <c r="DH435" s="1327">
        <v>22</v>
      </c>
      <c r="DI435" s="1327">
        <v>23</v>
      </c>
      <c r="DJ435" s="1327">
        <v>24</v>
      </c>
      <c r="DK435" s="1327">
        <v>25</v>
      </c>
      <c r="DL435" s="1327">
        <v>26</v>
      </c>
      <c r="DM435" s="1327">
        <v>27</v>
      </c>
      <c r="DN435" s="1327">
        <v>28</v>
      </c>
      <c r="DO435" s="1327">
        <v>29</v>
      </c>
      <c r="DP435" s="1327">
        <v>30</v>
      </c>
      <c r="DQ435" s="1282"/>
    </row>
    <row r="436" spans="29:121" ht="20.25" customHeight="1" thickBot="1" x14ac:dyDescent="0.35">
      <c r="AC436" s="1244"/>
      <c r="AD436" s="1244"/>
      <c r="AE436" s="1244"/>
      <c r="AF436" s="1244"/>
      <c r="AG436" s="1244"/>
      <c r="AH436" s="1244"/>
      <c r="AI436" s="1244"/>
      <c r="AJ436" s="1244"/>
      <c r="AK436" s="1244"/>
      <c r="AL436" s="1244"/>
      <c r="AM436" s="1244"/>
      <c r="AN436" s="1244"/>
      <c r="AO436" s="1244"/>
      <c r="AP436" s="1244"/>
      <c r="AQ436" s="1244"/>
      <c r="AR436" s="1244"/>
      <c r="AS436" s="1244"/>
      <c r="AT436" s="1244"/>
      <c r="AU436" s="1244"/>
      <c r="AV436" s="1244"/>
      <c r="AW436" s="1244"/>
      <c r="AX436" s="1244"/>
      <c r="AY436" s="1244"/>
      <c r="AZ436" s="1244"/>
      <c r="BA436" s="1244"/>
      <c r="BB436" s="1244"/>
      <c r="BC436" s="1244"/>
      <c r="BD436" s="1244"/>
      <c r="BE436" s="1244"/>
      <c r="BF436" s="1244"/>
      <c r="BG436" s="1244"/>
      <c r="BH436" s="1244"/>
      <c r="BI436" s="1244"/>
      <c r="BJ436" s="1244"/>
      <c r="BK436" s="1244"/>
      <c r="BL436" s="1244"/>
      <c r="BM436" s="1244"/>
      <c r="BN436" s="1244"/>
      <c r="BO436" s="1231"/>
      <c r="BP436" s="1260"/>
      <c r="BQ436" s="1260"/>
      <c r="BR436" s="1260"/>
      <c r="BS436" s="1260"/>
      <c r="BT436" s="1260"/>
      <c r="BU436" s="1260"/>
      <c r="BV436" s="1260"/>
      <c r="BW436" s="1260"/>
      <c r="BX436" s="1231"/>
      <c r="BY436" s="1293"/>
      <c r="BZ436" s="1294"/>
      <c r="CA436" s="1294"/>
      <c r="CB436" s="1294"/>
      <c r="CC436" s="1294"/>
      <c r="CD436" s="1294"/>
      <c r="CE436" s="1294"/>
      <c r="CF436" s="1294"/>
      <c r="CG436" s="1294"/>
      <c r="CH436" s="1294"/>
      <c r="CI436" s="1294"/>
      <c r="CJ436" s="1294"/>
      <c r="CK436" s="1294"/>
      <c r="CL436" s="1294"/>
      <c r="CM436" s="1294"/>
      <c r="CN436" s="1294"/>
      <c r="CO436" s="1294"/>
      <c r="CP436" s="1294"/>
      <c r="CQ436" s="1294"/>
      <c r="CR436" s="1294"/>
      <c r="CS436" s="1294"/>
      <c r="CT436" s="1294"/>
      <c r="CU436" s="1294"/>
      <c r="CV436" s="1294"/>
      <c r="CW436" s="1294"/>
      <c r="CX436" s="1294"/>
      <c r="CY436" s="1294"/>
      <c r="CZ436" s="1294"/>
      <c r="DA436" s="1294"/>
      <c r="DB436" s="1294"/>
      <c r="DC436" s="1294"/>
      <c r="DD436" s="1294"/>
      <c r="DE436" s="1294"/>
      <c r="DF436" s="1294"/>
      <c r="DG436" s="1294"/>
      <c r="DH436" s="1294"/>
      <c r="DI436" s="1294"/>
      <c r="DJ436" s="1294"/>
      <c r="DK436" s="1294"/>
      <c r="DL436" s="1294"/>
      <c r="DM436" s="1294"/>
      <c r="DN436" s="1294"/>
      <c r="DO436" s="1294"/>
      <c r="DP436" s="1294"/>
      <c r="DQ436" s="1295"/>
    </row>
    <row r="437" spans="29:121" ht="20.25" customHeight="1" thickTop="1" x14ac:dyDescent="0.3">
      <c r="AC437" s="1244"/>
      <c r="AD437" s="1244"/>
      <c r="AE437" s="1244"/>
      <c r="AF437" s="1244"/>
      <c r="AG437" s="1244"/>
      <c r="AH437" s="1244"/>
      <c r="AI437" s="1244"/>
      <c r="AJ437" s="1244"/>
      <c r="AK437" s="1244"/>
      <c r="AL437" s="1244"/>
      <c r="AM437" s="1244"/>
      <c r="AN437" s="1244"/>
      <c r="AO437" s="1244"/>
      <c r="AP437" s="1244"/>
      <c r="AQ437" s="1244"/>
      <c r="AR437" s="1244"/>
      <c r="AS437" s="1244"/>
      <c r="AT437" s="1244"/>
      <c r="AU437" s="1244"/>
      <c r="AV437" s="1244"/>
      <c r="AW437" s="1244"/>
      <c r="AX437" s="1244"/>
      <c r="AY437" s="1244"/>
      <c r="AZ437" s="1244"/>
      <c r="BA437" s="1244"/>
      <c r="BB437" s="1244"/>
      <c r="BC437" s="1244"/>
      <c r="BD437" s="1244"/>
      <c r="BE437" s="1244"/>
      <c r="BF437" s="1244"/>
      <c r="BG437" s="1244"/>
      <c r="BH437" s="1244"/>
      <c r="BI437" s="1244"/>
      <c r="BJ437" s="1244"/>
      <c r="BK437" s="1244"/>
      <c r="BL437" s="1244"/>
      <c r="BM437" s="1244"/>
      <c r="BN437" s="1244"/>
      <c r="BO437" s="1231"/>
      <c r="BP437" s="1260"/>
      <c r="BQ437" s="1260"/>
      <c r="BR437" s="1260"/>
      <c r="BS437" s="1260"/>
      <c r="BT437" s="1260"/>
      <c r="BU437" s="1260"/>
      <c r="BV437" s="1260"/>
      <c r="BW437" s="1260"/>
      <c r="BX437" s="1231"/>
      <c r="BY437" s="784">
        <v>0.51041666666666663</v>
      </c>
      <c r="BZ437" s="785"/>
      <c r="CA437" s="785"/>
      <c r="CB437" s="1276"/>
      <c r="CC437" s="792">
        <v>21</v>
      </c>
      <c r="CD437" s="792"/>
      <c r="CE437" s="793"/>
      <c r="CF437" s="793"/>
      <c r="CG437" s="793"/>
      <c r="CH437" s="793"/>
      <c r="CI437" s="793"/>
      <c r="CJ437" s="793"/>
      <c r="CK437" s="1277"/>
      <c r="CL437" s="1276"/>
      <c r="CM437" s="1276"/>
      <c r="CN437" s="1276"/>
      <c r="CO437" s="1276"/>
      <c r="CP437" s="1276"/>
      <c r="CQ437" s="1276"/>
      <c r="CR437" s="1276"/>
      <c r="CS437" s="1276"/>
      <c r="CT437" s="1276"/>
      <c r="CU437" s="1276"/>
      <c r="CV437" s="1276"/>
      <c r="CW437" s="1276"/>
      <c r="CX437" s="1276"/>
      <c r="CY437" s="1276"/>
      <c r="CZ437" s="1276"/>
      <c r="DA437" s="1276"/>
      <c r="DB437" s="1276"/>
      <c r="DC437" s="1276"/>
      <c r="DD437" s="1276"/>
      <c r="DE437" s="1276"/>
      <c r="DF437" s="1276"/>
      <c r="DG437" s="1276"/>
      <c r="DH437" s="1276"/>
      <c r="DI437" s="1276"/>
      <c r="DJ437" s="1276"/>
      <c r="DK437" s="1276"/>
      <c r="DL437" s="1276"/>
      <c r="DM437" s="1276"/>
      <c r="DN437" s="1276"/>
      <c r="DO437" s="1276"/>
      <c r="DP437" s="1276"/>
      <c r="DQ437" s="1278"/>
    </row>
    <row r="438" spans="29:121" ht="20.25" customHeight="1" x14ac:dyDescent="0.3">
      <c r="AC438" s="1244"/>
      <c r="AD438" s="1244"/>
      <c r="AE438" s="1244"/>
      <c r="AF438" s="1244"/>
      <c r="AG438" s="1244"/>
      <c r="AH438" s="1244"/>
      <c r="AI438" s="1244"/>
      <c r="AJ438" s="1244"/>
      <c r="AK438" s="1244"/>
      <c r="AL438" s="1244"/>
      <c r="AM438" s="1244"/>
      <c r="AN438" s="1244"/>
      <c r="AO438" s="1244"/>
      <c r="AP438" s="1244"/>
      <c r="AQ438" s="1244"/>
      <c r="AR438" s="1244"/>
      <c r="AS438" s="1244"/>
      <c r="AT438" s="1244"/>
      <c r="AU438" s="1244"/>
      <c r="AV438" s="1244"/>
      <c r="AW438" s="1244"/>
      <c r="AX438" s="1244"/>
      <c r="AY438" s="1244"/>
      <c r="AZ438" s="1244"/>
      <c r="BA438" s="1244"/>
      <c r="BB438" s="1244"/>
      <c r="BC438" s="1244"/>
      <c r="BD438" s="1244"/>
      <c r="BE438" s="1244"/>
      <c r="BF438" s="1244"/>
      <c r="BG438" s="1244"/>
      <c r="BH438" s="1244"/>
      <c r="BI438" s="1244"/>
      <c r="BJ438" s="1244"/>
      <c r="BK438" s="1244"/>
      <c r="BL438" s="1244"/>
      <c r="BM438" s="1244"/>
      <c r="BN438" s="1244"/>
      <c r="BO438" s="1231"/>
      <c r="BP438" s="1260" t="s">
        <v>83</v>
      </c>
      <c r="BQ438" s="1260">
        <v>0.51041666666666663</v>
      </c>
      <c r="BR438" s="1260">
        <v>94</v>
      </c>
      <c r="BS438" s="1260" t="s">
        <v>45</v>
      </c>
      <c r="BT438" s="1260" t="s">
        <v>88</v>
      </c>
      <c r="BU438" s="1260" t="s">
        <v>68</v>
      </c>
      <c r="BV438" s="1260" t="s">
        <v>47</v>
      </c>
      <c r="BW438" s="1260" t="s">
        <v>71</v>
      </c>
      <c r="BX438" s="1231"/>
      <c r="BY438" s="1279"/>
      <c r="BZ438" s="1381" t="s">
        <v>83</v>
      </c>
      <c r="CA438" s="1381"/>
      <c r="CB438" s="1381"/>
      <c r="CC438" s="1363"/>
      <c r="CD438" s="1363"/>
      <c r="CE438" s="1280"/>
      <c r="CF438" s="1280"/>
      <c r="CG438" s="1280"/>
      <c r="CH438" s="1280"/>
      <c r="CI438" s="1280"/>
      <c r="CJ438" s="1280"/>
      <c r="CK438" s="1280"/>
      <c r="CL438" s="1280"/>
      <c r="CM438" s="1280"/>
      <c r="CN438" s="1280"/>
      <c r="CO438" s="1280"/>
      <c r="CP438" s="1280"/>
      <c r="CQ438" s="1280"/>
      <c r="CR438" s="1280"/>
      <c r="CS438" s="1364">
        <v>94</v>
      </c>
      <c r="CT438" s="1364"/>
      <c r="CU438" s="1380" t="s">
        <v>48</v>
      </c>
      <c r="CV438" s="1380"/>
      <c r="CW438" s="1380"/>
      <c r="CX438" s="1280"/>
      <c r="CY438" s="1280"/>
      <c r="CZ438" s="1280"/>
      <c r="DA438" s="1280"/>
      <c r="DB438" s="1280"/>
      <c r="DC438" s="1280"/>
      <c r="DD438" s="1280"/>
      <c r="DE438" s="1280"/>
      <c r="DF438" s="1280"/>
      <c r="DG438" s="1280"/>
      <c r="DH438" s="1280"/>
      <c r="DI438" s="1280"/>
      <c r="DJ438" s="1280"/>
      <c r="DK438" s="1281"/>
      <c r="DL438" s="1378" t="s">
        <v>49</v>
      </c>
      <c r="DM438" s="1378"/>
      <c r="DN438" s="1378"/>
      <c r="DO438" s="1379">
        <v>2</v>
      </c>
      <c r="DP438" s="1379"/>
      <c r="DQ438" s="1282"/>
    </row>
    <row r="439" spans="29:121" ht="20.25" customHeight="1" x14ac:dyDescent="0.3">
      <c r="AC439" s="1244"/>
      <c r="AD439" s="1244"/>
      <c r="AE439" s="1244"/>
      <c r="AF439" s="1244"/>
      <c r="AG439" s="1244"/>
      <c r="AH439" s="1244"/>
      <c r="AI439" s="1244"/>
      <c r="AJ439" s="1244"/>
      <c r="AK439" s="1244"/>
      <c r="AL439" s="1244"/>
      <c r="AM439" s="1244"/>
      <c r="AN439" s="1244"/>
      <c r="AO439" s="1244"/>
      <c r="AP439" s="1244"/>
      <c r="AQ439" s="1244"/>
      <c r="AR439" s="1244"/>
      <c r="AS439" s="1244"/>
      <c r="AT439" s="1244"/>
      <c r="AU439" s="1244"/>
      <c r="AV439" s="1244"/>
      <c r="AW439" s="1244"/>
      <c r="AX439" s="1244"/>
      <c r="AY439" s="1244"/>
      <c r="AZ439" s="1244"/>
      <c r="BA439" s="1244"/>
      <c r="BB439" s="1244"/>
      <c r="BC439" s="1244"/>
      <c r="BD439" s="1244"/>
      <c r="BE439" s="1244"/>
      <c r="BF439" s="1244"/>
      <c r="BG439" s="1244"/>
      <c r="BH439" s="1244"/>
      <c r="BI439" s="1244"/>
      <c r="BJ439" s="1244"/>
      <c r="BK439" s="1244"/>
      <c r="BL439" s="1244"/>
      <c r="BM439" s="1244"/>
      <c r="BN439" s="1244"/>
      <c r="BO439" s="1231"/>
      <c r="BP439" s="1260">
        <v>21</v>
      </c>
      <c r="BQ439" s="1260">
        <v>0</v>
      </c>
      <c r="BR439" s="1260" t="s">
        <v>50</v>
      </c>
      <c r="BS439" s="1260">
        <v>2</v>
      </c>
      <c r="BT439" s="1260">
        <v>0</v>
      </c>
      <c r="BU439" s="1260" t="s">
        <v>136</v>
      </c>
      <c r="BV439" s="1260">
        <v>0</v>
      </c>
      <c r="BW439" s="1260" t="s">
        <v>167</v>
      </c>
      <c r="BX439" s="1231"/>
      <c r="BY439" s="1279"/>
      <c r="BZ439" s="1283"/>
      <c r="CA439" s="1283"/>
      <c r="CB439" s="1283"/>
      <c r="CC439" s="1283"/>
      <c r="CD439" s="1280"/>
      <c r="CE439" s="1280"/>
      <c r="CF439" s="1280"/>
      <c r="CG439" s="1280"/>
      <c r="CH439" s="1280"/>
      <c r="CI439" s="1280"/>
      <c r="CJ439" s="1280"/>
      <c r="CK439" s="1280"/>
      <c r="CL439" s="1280"/>
      <c r="CM439" s="1280"/>
      <c r="CN439" s="1280"/>
      <c r="CO439" s="1280"/>
      <c r="CP439" s="1280"/>
      <c r="CQ439" s="1280"/>
      <c r="CR439" s="1280"/>
      <c r="CS439" s="1364"/>
      <c r="CT439" s="1364"/>
      <c r="CU439" s="1380"/>
      <c r="CV439" s="1380"/>
      <c r="CW439" s="1380"/>
      <c r="CX439" s="1280"/>
      <c r="CY439" s="1280"/>
      <c r="CZ439" s="1280"/>
      <c r="DA439" s="1280"/>
      <c r="DB439" s="1280"/>
      <c r="DC439" s="1280"/>
      <c r="DD439" s="1280"/>
      <c r="DE439" s="1280"/>
      <c r="DF439" s="1280"/>
      <c r="DG439" s="1280"/>
      <c r="DH439" s="1280"/>
      <c r="DI439" s="1280"/>
      <c r="DJ439" s="1280"/>
      <c r="DK439" s="1281"/>
      <c r="DL439" s="1378"/>
      <c r="DM439" s="1378"/>
      <c r="DN439" s="1378"/>
      <c r="DO439" s="1379"/>
      <c r="DP439" s="1379"/>
      <c r="DQ439" s="1282"/>
    </row>
    <row r="440" spans="29:121" ht="20.25" customHeight="1" x14ac:dyDescent="0.3">
      <c r="AC440" s="1244"/>
      <c r="AD440" s="1244"/>
      <c r="AE440" s="1244"/>
      <c r="AF440" s="1244"/>
      <c r="AG440" s="1244"/>
      <c r="AH440" s="1244"/>
      <c r="AI440" s="1244"/>
      <c r="AJ440" s="1244"/>
      <c r="AK440" s="1244"/>
      <c r="AL440" s="1244"/>
      <c r="AM440" s="1244"/>
      <c r="AN440" s="1244"/>
      <c r="AO440" s="1244"/>
      <c r="AP440" s="1244"/>
      <c r="AQ440" s="1244"/>
      <c r="AR440" s="1244"/>
      <c r="AS440" s="1244"/>
      <c r="AT440" s="1244"/>
      <c r="AU440" s="1244"/>
      <c r="AV440" s="1244"/>
      <c r="AW440" s="1244"/>
      <c r="AX440" s="1244"/>
      <c r="AY440" s="1244"/>
      <c r="AZ440" s="1244"/>
      <c r="BA440" s="1244"/>
      <c r="BB440" s="1244"/>
      <c r="BC440" s="1244"/>
      <c r="BD440" s="1244"/>
      <c r="BE440" s="1244"/>
      <c r="BF440" s="1244"/>
      <c r="BG440" s="1244"/>
      <c r="BH440" s="1244"/>
      <c r="BI440" s="1244"/>
      <c r="BJ440" s="1244"/>
      <c r="BK440" s="1244"/>
      <c r="BL440" s="1244"/>
      <c r="BM440" s="1244"/>
      <c r="BN440" s="1244"/>
      <c r="BO440" s="1231"/>
      <c r="BP440" s="1260"/>
      <c r="BQ440" s="1260"/>
      <c r="BR440" s="1260"/>
      <c r="BS440" s="1260"/>
      <c r="BT440" s="1260"/>
      <c r="BU440" s="1260"/>
      <c r="BV440" s="1260"/>
      <c r="BW440" s="1260"/>
      <c r="BX440" s="1231"/>
      <c r="BY440" s="1279"/>
      <c r="BZ440" s="1284"/>
      <c r="CA440" s="1284"/>
      <c r="CB440" s="1284"/>
      <c r="CC440" s="1284"/>
      <c r="CD440" s="1371" t="s">
        <v>52</v>
      </c>
      <c r="CE440" s="1371"/>
      <c r="CF440" s="1371" t="s">
        <v>68</v>
      </c>
      <c r="CG440" s="1371" t="s">
        <v>53</v>
      </c>
      <c r="CH440" s="1371" t="s">
        <v>81</v>
      </c>
      <c r="CI440" s="1371"/>
      <c r="CJ440" s="1326" t="s">
        <v>136</v>
      </c>
      <c r="CK440" s="1326"/>
      <c r="CL440" s="1326" t="s">
        <v>136</v>
      </c>
      <c r="CM440" s="1326"/>
      <c r="CN440" s="1326"/>
      <c r="CO440" s="1326"/>
      <c r="CP440" s="1326"/>
      <c r="CQ440" s="1326"/>
      <c r="CR440" s="1326"/>
      <c r="CS440" s="1326"/>
      <c r="CT440" s="1326"/>
      <c r="CU440" s="1284"/>
      <c r="CV440" s="1284"/>
      <c r="CW440" s="1284"/>
      <c r="CX440" s="1284"/>
      <c r="CY440" s="1284"/>
      <c r="CZ440" s="1371" t="s">
        <v>52</v>
      </c>
      <c r="DA440" s="1371"/>
      <c r="DB440" s="1371" t="s">
        <v>71</v>
      </c>
      <c r="DC440" s="1371" t="s">
        <v>53</v>
      </c>
      <c r="DD440" s="1371" t="s">
        <v>81</v>
      </c>
      <c r="DE440" s="1371"/>
      <c r="DF440" s="1326" t="s">
        <v>167</v>
      </c>
      <c r="DG440" s="1326"/>
      <c r="DH440" s="1326"/>
      <c r="DI440" s="1326"/>
      <c r="DJ440" s="1326"/>
      <c r="DK440" s="1326"/>
      <c r="DL440" s="1326"/>
      <c r="DM440" s="1326"/>
      <c r="DN440" s="1326"/>
      <c r="DO440" s="1326"/>
      <c r="DP440" s="1326"/>
      <c r="DQ440" s="1282"/>
    </row>
    <row r="441" spans="29:121" ht="20.25" customHeight="1" x14ac:dyDescent="0.3">
      <c r="AC441" s="1244"/>
      <c r="AD441" s="1244"/>
      <c r="AE441" s="1244"/>
      <c r="AF441" s="1244"/>
      <c r="AG441" s="1244"/>
      <c r="AH441" s="1244"/>
      <c r="AI441" s="1244"/>
      <c r="AJ441" s="1244"/>
      <c r="AK441" s="1244"/>
      <c r="AL441" s="1244"/>
      <c r="AM441" s="1244"/>
      <c r="AN441" s="1244"/>
      <c r="AO441" s="1244"/>
      <c r="AP441" s="1244"/>
      <c r="AQ441" s="1244"/>
      <c r="AR441" s="1244"/>
      <c r="AS441" s="1244"/>
      <c r="AT441" s="1244"/>
      <c r="AU441" s="1244"/>
      <c r="AV441" s="1244"/>
      <c r="AW441" s="1244"/>
      <c r="AX441" s="1244"/>
      <c r="AY441" s="1244"/>
      <c r="AZ441" s="1244"/>
      <c r="BA441" s="1244"/>
      <c r="BB441" s="1244"/>
      <c r="BC441" s="1244"/>
      <c r="BD441" s="1244"/>
      <c r="BE441" s="1244"/>
      <c r="BF441" s="1244"/>
      <c r="BG441" s="1244"/>
      <c r="BH441" s="1244"/>
      <c r="BI441" s="1244"/>
      <c r="BJ441" s="1244"/>
      <c r="BK441" s="1244"/>
      <c r="BL441" s="1244"/>
      <c r="BM441" s="1244"/>
      <c r="BN441" s="1244"/>
      <c r="BO441" s="1231"/>
      <c r="BP441" s="1260"/>
      <c r="BQ441" s="1260"/>
      <c r="BR441" s="1260"/>
      <c r="BS441" s="1260"/>
      <c r="BT441" s="1260"/>
      <c r="BU441" s="1260"/>
      <c r="BV441" s="1260"/>
      <c r="BW441" s="1260"/>
      <c r="BX441" s="1231"/>
      <c r="BY441" s="1279"/>
      <c r="BZ441" s="1284"/>
      <c r="CA441" s="1284"/>
      <c r="CB441" s="1284"/>
      <c r="CC441" s="1284"/>
      <c r="CD441" s="1284"/>
      <c r="CE441" s="1284"/>
      <c r="CF441" s="1284"/>
      <c r="CG441" s="1284"/>
      <c r="CH441" s="1284"/>
      <c r="CI441" s="1284"/>
      <c r="CJ441" s="1284"/>
      <c r="CK441" s="1284"/>
      <c r="CL441" s="1284"/>
      <c r="CM441" s="1284"/>
      <c r="CN441" s="1284"/>
      <c r="CO441" s="1284"/>
      <c r="CP441" s="1284"/>
      <c r="CQ441" s="1284"/>
      <c r="CR441" s="1284"/>
      <c r="CS441" s="1284"/>
      <c r="CT441" s="1284"/>
      <c r="CU441" s="1284"/>
      <c r="CV441" s="1284"/>
      <c r="CW441" s="1284"/>
      <c r="CX441" s="1284"/>
      <c r="CY441" s="1284"/>
      <c r="CZ441" s="1284"/>
      <c r="DA441" s="1284"/>
      <c r="DB441" s="1284"/>
      <c r="DC441" s="1284"/>
      <c r="DD441" s="1284"/>
      <c r="DE441" s="1284"/>
      <c r="DF441" s="1284"/>
      <c r="DG441" s="1284"/>
      <c r="DH441" s="1284"/>
      <c r="DI441" s="1284"/>
      <c r="DJ441" s="1284"/>
      <c r="DK441" s="1285"/>
      <c r="DL441" s="1285"/>
      <c r="DM441" s="1285"/>
      <c r="DN441" s="1285"/>
      <c r="DO441" s="1285"/>
      <c r="DP441" s="1285"/>
      <c r="DQ441" s="1282"/>
    </row>
    <row r="442" spans="29:121" ht="20.25" customHeight="1" x14ac:dyDescent="0.3">
      <c r="AC442" s="1244"/>
      <c r="AD442" s="1244"/>
      <c r="AE442" s="1244"/>
      <c r="AF442" s="1244"/>
      <c r="AG442" s="1244"/>
      <c r="AH442" s="1244"/>
      <c r="AI442" s="1244"/>
      <c r="AJ442" s="1244"/>
      <c r="AK442" s="1244"/>
      <c r="AL442" s="1244"/>
      <c r="AM442" s="1244"/>
      <c r="AN442" s="1244"/>
      <c r="AO442" s="1244"/>
      <c r="AP442" s="1244"/>
      <c r="AQ442" s="1244"/>
      <c r="AR442" s="1244"/>
      <c r="AS442" s="1244"/>
      <c r="AT442" s="1244"/>
      <c r="AU442" s="1244"/>
      <c r="AV442" s="1244"/>
      <c r="AW442" s="1244"/>
      <c r="AX442" s="1244"/>
      <c r="AY442" s="1244"/>
      <c r="AZ442" s="1244"/>
      <c r="BA442" s="1244"/>
      <c r="BB442" s="1244"/>
      <c r="BC442" s="1244"/>
      <c r="BD442" s="1244"/>
      <c r="BE442" s="1244"/>
      <c r="BF442" s="1244"/>
      <c r="BG442" s="1244"/>
      <c r="BH442" s="1244"/>
      <c r="BI442" s="1244"/>
      <c r="BJ442" s="1244"/>
      <c r="BK442" s="1244"/>
      <c r="BL442" s="1244"/>
      <c r="BM442" s="1244"/>
      <c r="BN442" s="1244"/>
      <c r="BO442" s="1231"/>
      <c r="BP442" s="1260"/>
      <c r="BQ442" s="1260"/>
      <c r="BR442" s="1260"/>
      <c r="BS442" s="1260"/>
      <c r="BT442" s="1260"/>
      <c r="BU442" s="1260"/>
      <c r="BV442" s="1260"/>
      <c r="BW442" s="1260"/>
      <c r="BX442" s="1231"/>
      <c r="BY442" s="1279"/>
      <c r="BZ442" s="1286" t="s">
        <v>56</v>
      </c>
      <c r="CA442" s="786" t="s">
        <v>68</v>
      </c>
      <c r="CB442" s="786"/>
      <c r="CC442" s="787" t="s">
        <v>136</v>
      </c>
      <c r="CD442" s="787"/>
      <c r="CE442" s="787"/>
      <c r="CF442" s="787"/>
      <c r="CG442" s="787"/>
      <c r="CH442" s="787"/>
      <c r="CI442" s="787"/>
      <c r="CJ442" s="787"/>
      <c r="CK442" s="788"/>
      <c r="CL442" s="1287" t="s">
        <v>47</v>
      </c>
      <c r="CM442" s="1327">
        <v>1</v>
      </c>
      <c r="CN442" s="1327">
        <v>2</v>
      </c>
      <c r="CO442" s="1327">
        <v>3</v>
      </c>
      <c r="CP442" s="1327">
        <v>4</v>
      </c>
      <c r="CQ442" s="1327">
        <v>5</v>
      </c>
      <c r="CR442" s="1327">
        <v>6</v>
      </c>
      <c r="CS442" s="1327">
        <v>7</v>
      </c>
      <c r="CT442" s="1327">
        <v>8</v>
      </c>
      <c r="CU442" s="1327">
        <v>9</v>
      </c>
      <c r="CV442" s="1327">
        <v>10</v>
      </c>
      <c r="CW442" s="1327">
        <v>11</v>
      </c>
      <c r="CX442" s="1327">
        <v>12</v>
      </c>
      <c r="CY442" s="1327">
        <v>13</v>
      </c>
      <c r="CZ442" s="1327">
        <v>14</v>
      </c>
      <c r="DA442" s="1327">
        <v>15</v>
      </c>
      <c r="DB442" s="1327">
        <v>16</v>
      </c>
      <c r="DC442" s="1327">
        <v>17</v>
      </c>
      <c r="DD442" s="1327">
        <v>18</v>
      </c>
      <c r="DE442" s="1327">
        <v>19</v>
      </c>
      <c r="DF442" s="1327">
        <v>20</v>
      </c>
      <c r="DG442" s="1327">
        <v>21</v>
      </c>
      <c r="DH442" s="1327">
        <v>22</v>
      </c>
      <c r="DI442" s="1327">
        <v>23</v>
      </c>
      <c r="DJ442" s="1327">
        <v>24</v>
      </c>
      <c r="DK442" s="1327">
        <v>25</v>
      </c>
      <c r="DL442" s="1327">
        <v>26</v>
      </c>
      <c r="DM442" s="1327">
        <v>27</v>
      </c>
      <c r="DN442" s="1327">
        <v>28</v>
      </c>
      <c r="DO442" s="1327">
        <v>29</v>
      </c>
      <c r="DP442" s="1327">
        <v>30</v>
      </c>
      <c r="DQ442" s="1282"/>
    </row>
    <row r="443" spans="29:121" ht="20.25" customHeight="1" x14ac:dyDescent="0.3">
      <c r="AC443" s="1244"/>
      <c r="AD443" s="1244"/>
      <c r="AE443" s="1244"/>
      <c r="AF443" s="1244"/>
      <c r="AG443" s="1244"/>
      <c r="AH443" s="1244"/>
      <c r="AI443" s="1244"/>
      <c r="AJ443" s="1244"/>
      <c r="AK443" s="1244"/>
      <c r="AL443" s="1244"/>
      <c r="AM443" s="1244"/>
      <c r="AN443" s="1244"/>
      <c r="AO443" s="1244"/>
      <c r="AP443" s="1244"/>
      <c r="AQ443" s="1244"/>
      <c r="AR443" s="1244"/>
      <c r="AS443" s="1244"/>
      <c r="AT443" s="1244"/>
      <c r="AU443" s="1244"/>
      <c r="AV443" s="1244"/>
      <c r="AW443" s="1244"/>
      <c r="AX443" s="1244"/>
      <c r="AY443" s="1244"/>
      <c r="AZ443" s="1244"/>
      <c r="BA443" s="1244"/>
      <c r="BB443" s="1244"/>
      <c r="BC443" s="1244"/>
      <c r="BD443" s="1244"/>
      <c r="BE443" s="1244"/>
      <c r="BF443" s="1244"/>
      <c r="BG443" s="1244"/>
      <c r="BH443" s="1244"/>
      <c r="BI443" s="1244"/>
      <c r="BJ443" s="1244"/>
      <c r="BK443" s="1244"/>
      <c r="BL443" s="1244"/>
      <c r="BM443" s="1244"/>
      <c r="BN443" s="1244"/>
      <c r="BO443" s="1231"/>
      <c r="BP443" s="1260"/>
      <c r="BQ443" s="1260"/>
      <c r="BR443" s="1260"/>
      <c r="BS443" s="1260"/>
      <c r="BT443" s="1260"/>
      <c r="BU443" s="1260"/>
      <c r="BV443" s="1260"/>
      <c r="BW443" s="1260"/>
      <c r="BX443" s="1231"/>
      <c r="BY443" s="1279"/>
      <c r="BZ443" s="1288"/>
      <c r="CA443" s="1289"/>
      <c r="CB443" s="1296"/>
      <c r="CC443" s="1290"/>
      <c r="CD443" s="1290"/>
      <c r="CE443" s="1290"/>
      <c r="CF443" s="1290"/>
      <c r="CG443" s="1290"/>
      <c r="CH443" s="1290"/>
      <c r="CI443" s="1290"/>
      <c r="CJ443" s="1290"/>
      <c r="CK443" s="1290"/>
      <c r="CL443" s="1290"/>
      <c r="CM443" s="1290"/>
      <c r="CN443" s="1290"/>
      <c r="CO443" s="1290"/>
      <c r="CP443" s="1290"/>
      <c r="CQ443" s="1290"/>
      <c r="CR443" s="1290"/>
      <c r="CS443" s="1290"/>
      <c r="CT443" s="1290"/>
      <c r="CU443" s="1290"/>
      <c r="CV443" s="1290"/>
      <c r="CW443" s="1290"/>
      <c r="CX443" s="1290"/>
      <c r="CY443" s="1290"/>
      <c r="CZ443" s="1290"/>
      <c r="DA443" s="1290"/>
      <c r="DB443" s="1290"/>
      <c r="DC443" s="1290"/>
      <c r="DD443" s="1290"/>
      <c r="DE443" s="1290"/>
      <c r="DF443" s="1290"/>
      <c r="DG443" s="1290"/>
      <c r="DH443" s="1290"/>
      <c r="DI443" s="1290"/>
      <c r="DJ443" s="1290"/>
      <c r="DK443" s="1291"/>
      <c r="DL443" s="1291"/>
      <c r="DM443" s="1291"/>
      <c r="DN443" s="1291"/>
      <c r="DO443" s="1291"/>
      <c r="DP443" s="1291"/>
      <c r="DQ443" s="1282"/>
    </row>
    <row r="444" spans="29:121" ht="20.25" customHeight="1" x14ac:dyDescent="0.3">
      <c r="AC444" s="1244"/>
      <c r="AD444" s="1244"/>
      <c r="AE444" s="1244"/>
      <c r="AF444" s="1244"/>
      <c r="AG444" s="1244"/>
      <c r="AH444" s="1244"/>
      <c r="AI444" s="1244"/>
      <c r="AJ444" s="1244"/>
      <c r="AK444" s="1244"/>
      <c r="AL444" s="1244"/>
      <c r="AM444" s="1244"/>
      <c r="AN444" s="1244"/>
      <c r="AO444" s="1244"/>
      <c r="AP444" s="1244"/>
      <c r="AQ444" s="1244"/>
      <c r="AR444" s="1244"/>
      <c r="AS444" s="1244"/>
      <c r="AT444" s="1244"/>
      <c r="AU444" s="1244"/>
      <c r="AV444" s="1244"/>
      <c r="AW444" s="1244"/>
      <c r="AX444" s="1244"/>
      <c r="AY444" s="1244"/>
      <c r="AZ444" s="1244"/>
      <c r="BA444" s="1244"/>
      <c r="BB444" s="1244"/>
      <c r="BC444" s="1244"/>
      <c r="BD444" s="1244"/>
      <c r="BE444" s="1244"/>
      <c r="BF444" s="1244"/>
      <c r="BG444" s="1244"/>
      <c r="BH444" s="1244"/>
      <c r="BI444" s="1244"/>
      <c r="BJ444" s="1244"/>
      <c r="BK444" s="1244"/>
      <c r="BL444" s="1244"/>
      <c r="BM444" s="1244"/>
      <c r="BN444" s="1244"/>
      <c r="BO444" s="1231"/>
      <c r="BP444" s="1260"/>
      <c r="BQ444" s="1260"/>
      <c r="BR444" s="1260"/>
      <c r="BS444" s="1260"/>
      <c r="BT444" s="1260"/>
      <c r="BU444" s="1260"/>
      <c r="BV444" s="1260"/>
      <c r="BW444" s="1260"/>
      <c r="BX444" s="1231"/>
      <c r="BY444" s="1279"/>
      <c r="BZ444" s="1292" t="s">
        <v>56</v>
      </c>
      <c r="CA444" s="789" t="s">
        <v>71</v>
      </c>
      <c r="CB444" s="789"/>
      <c r="CC444" s="790" t="s">
        <v>167</v>
      </c>
      <c r="CD444" s="790"/>
      <c r="CE444" s="790"/>
      <c r="CF444" s="790"/>
      <c r="CG444" s="790"/>
      <c r="CH444" s="790"/>
      <c r="CI444" s="790"/>
      <c r="CJ444" s="790"/>
      <c r="CK444" s="791"/>
      <c r="CL444" s="1287" t="s">
        <v>47</v>
      </c>
      <c r="CM444" s="1327">
        <v>1</v>
      </c>
      <c r="CN444" s="1327">
        <v>2</v>
      </c>
      <c r="CO444" s="1327">
        <v>3</v>
      </c>
      <c r="CP444" s="1327">
        <v>4</v>
      </c>
      <c r="CQ444" s="1327">
        <v>5</v>
      </c>
      <c r="CR444" s="1327">
        <v>6</v>
      </c>
      <c r="CS444" s="1327">
        <v>7</v>
      </c>
      <c r="CT444" s="1327">
        <v>8</v>
      </c>
      <c r="CU444" s="1327">
        <v>9</v>
      </c>
      <c r="CV444" s="1327">
        <v>10</v>
      </c>
      <c r="CW444" s="1327">
        <v>11</v>
      </c>
      <c r="CX444" s="1327">
        <v>12</v>
      </c>
      <c r="CY444" s="1327">
        <v>13</v>
      </c>
      <c r="CZ444" s="1327">
        <v>14</v>
      </c>
      <c r="DA444" s="1327">
        <v>15</v>
      </c>
      <c r="DB444" s="1327">
        <v>16</v>
      </c>
      <c r="DC444" s="1327">
        <v>17</v>
      </c>
      <c r="DD444" s="1327">
        <v>18</v>
      </c>
      <c r="DE444" s="1327">
        <v>19</v>
      </c>
      <c r="DF444" s="1327">
        <v>20</v>
      </c>
      <c r="DG444" s="1327">
        <v>21</v>
      </c>
      <c r="DH444" s="1327">
        <v>22</v>
      </c>
      <c r="DI444" s="1327">
        <v>23</v>
      </c>
      <c r="DJ444" s="1327">
        <v>24</v>
      </c>
      <c r="DK444" s="1327">
        <v>25</v>
      </c>
      <c r="DL444" s="1327">
        <v>26</v>
      </c>
      <c r="DM444" s="1327">
        <v>27</v>
      </c>
      <c r="DN444" s="1327">
        <v>28</v>
      </c>
      <c r="DO444" s="1327">
        <v>29</v>
      </c>
      <c r="DP444" s="1327">
        <v>30</v>
      </c>
      <c r="DQ444" s="1282"/>
    </row>
    <row r="445" spans="29:121" ht="20.25" customHeight="1" thickBot="1" x14ac:dyDescent="0.35">
      <c r="AC445" s="1244"/>
      <c r="AD445" s="1244"/>
      <c r="AE445" s="1244"/>
      <c r="AF445" s="1244"/>
      <c r="AG445" s="1244"/>
      <c r="AH445" s="1244"/>
      <c r="AI445" s="1244"/>
      <c r="AJ445" s="1244"/>
      <c r="AK445" s="1244"/>
      <c r="AL445" s="1244"/>
      <c r="AM445" s="1244"/>
      <c r="AN445" s="1244"/>
      <c r="AO445" s="1244"/>
      <c r="AP445" s="1244"/>
      <c r="AQ445" s="1244"/>
      <c r="AR445" s="1244"/>
      <c r="AS445" s="1244"/>
      <c r="AT445" s="1244"/>
      <c r="AU445" s="1244"/>
      <c r="AV445" s="1244"/>
      <c r="AW445" s="1244"/>
      <c r="AX445" s="1244"/>
      <c r="AY445" s="1244"/>
      <c r="AZ445" s="1244"/>
      <c r="BA445" s="1244"/>
      <c r="BB445" s="1244"/>
      <c r="BC445" s="1244"/>
      <c r="BD445" s="1244"/>
      <c r="BE445" s="1244"/>
      <c r="BF445" s="1244"/>
      <c r="BG445" s="1244"/>
      <c r="BH445" s="1244"/>
      <c r="BI445" s="1244"/>
      <c r="BJ445" s="1244"/>
      <c r="BK445" s="1244"/>
      <c r="BL445" s="1244"/>
      <c r="BM445" s="1244"/>
      <c r="BN445" s="1244"/>
      <c r="BO445" s="1231"/>
      <c r="BP445" s="1260"/>
      <c r="BQ445" s="1260"/>
      <c r="BR445" s="1260"/>
      <c r="BS445" s="1260"/>
      <c r="BT445" s="1260"/>
      <c r="BU445" s="1260"/>
      <c r="BV445" s="1260"/>
      <c r="BW445" s="1260"/>
      <c r="BX445" s="1231"/>
      <c r="BY445" s="1293"/>
      <c r="BZ445" s="1294"/>
      <c r="CA445" s="1294"/>
      <c r="CB445" s="1294"/>
      <c r="CC445" s="1294"/>
      <c r="CD445" s="1294"/>
      <c r="CE445" s="1294"/>
      <c r="CF445" s="1294"/>
      <c r="CG445" s="1294"/>
      <c r="CH445" s="1294"/>
      <c r="CI445" s="1294"/>
      <c r="CJ445" s="1294"/>
      <c r="CK445" s="1294"/>
      <c r="CL445" s="1294"/>
      <c r="CM445" s="1294"/>
      <c r="CN445" s="1294"/>
      <c r="CO445" s="1294"/>
      <c r="CP445" s="1294"/>
      <c r="CQ445" s="1294"/>
      <c r="CR445" s="1294"/>
      <c r="CS445" s="1294"/>
      <c r="CT445" s="1294"/>
      <c r="CU445" s="1294"/>
      <c r="CV445" s="1294"/>
      <c r="CW445" s="1294"/>
      <c r="CX445" s="1294"/>
      <c r="CY445" s="1294"/>
      <c r="CZ445" s="1294"/>
      <c r="DA445" s="1294"/>
      <c r="DB445" s="1294"/>
      <c r="DC445" s="1294"/>
      <c r="DD445" s="1294"/>
      <c r="DE445" s="1294"/>
      <c r="DF445" s="1294"/>
      <c r="DG445" s="1294"/>
      <c r="DH445" s="1294"/>
      <c r="DI445" s="1294"/>
      <c r="DJ445" s="1294"/>
      <c r="DK445" s="1294"/>
      <c r="DL445" s="1294"/>
      <c r="DM445" s="1294"/>
      <c r="DN445" s="1294"/>
      <c r="DO445" s="1294"/>
      <c r="DP445" s="1294"/>
      <c r="DQ445" s="1295"/>
    </row>
    <row r="446" spans="29:121" ht="20.25" customHeight="1" thickTop="1" x14ac:dyDescent="0.3">
      <c r="AC446" s="1244"/>
      <c r="AD446" s="1244"/>
      <c r="AE446" s="1244"/>
      <c r="AF446" s="1244"/>
      <c r="AG446" s="1244"/>
      <c r="AH446" s="1244"/>
      <c r="AI446" s="1244"/>
      <c r="AJ446" s="1244"/>
      <c r="AK446" s="1244"/>
      <c r="AL446" s="1244"/>
      <c r="AM446" s="1244"/>
      <c r="AN446" s="1244"/>
      <c r="AO446" s="1244"/>
      <c r="AP446" s="1244"/>
      <c r="AQ446" s="1244"/>
      <c r="AR446" s="1244"/>
      <c r="AS446" s="1244"/>
      <c r="AT446" s="1244"/>
      <c r="AU446" s="1244"/>
      <c r="AV446" s="1244"/>
      <c r="AW446" s="1244"/>
      <c r="AX446" s="1244"/>
      <c r="AY446" s="1244"/>
      <c r="AZ446" s="1244"/>
      <c r="BA446" s="1244"/>
      <c r="BB446" s="1244"/>
      <c r="BC446" s="1244"/>
      <c r="BD446" s="1244"/>
      <c r="BE446" s="1244"/>
      <c r="BF446" s="1244"/>
      <c r="BG446" s="1244"/>
      <c r="BH446" s="1244"/>
      <c r="BI446" s="1244"/>
      <c r="BJ446" s="1244"/>
      <c r="BK446" s="1244"/>
      <c r="BL446" s="1244"/>
      <c r="BM446" s="1244"/>
      <c r="BN446" s="1244"/>
      <c r="BO446" s="1231"/>
      <c r="BP446" s="1260"/>
      <c r="BQ446" s="1260"/>
      <c r="BR446" s="1260"/>
      <c r="BS446" s="1260"/>
      <c r="BT446" s="1260"/>
      <c r="BU446" s="1260"/>
      <c r="BV446" s="1260"/>
      <c r="BW446" s="1260"/>
      <c r="BX446" s="1231"/>
      <c r="BY446" s="784">
        <v>0.51041666666666663</v>
      </c>
      <c r="BZ446" s="785"/>
      <c r="CA446" s="785"/>
      <c r="CB446" s="1276"/>
      <c r="CC446" s="792">
        <v>21</v>
      </c>
      <c r="CD446" s="792"/>
      <c r="CE446" s="793"/>
      <c r="CF446" s="793"/>
      <c r="CG446" s="793"/>
      <c r="CH446" s="793"/>
      <c r="CI446" s="793"/>
      <c r="CJ446" s="793"/>
      <c r="CK446" s="1277"/>
      <c r="CL446" s="1276"/>
      <c r="CM446" s="1276"/>
      <c r="CN446" s="1276"/>
      <c r="CO446" s="1276"/>
      <c r="CP446" s="1276"/>
      <c r="CQ446" s="1276"/>
      <c r="CR446" s="1276"/>
      <c r="CS446" s="1276"/>
      <c r="CT446" s="1276"/>
      <c r="CU446" s="1276"/>
      <c r="CV446" s="1276"/>
      <c r="CW446" s="1276"/>
      <c r="CX446" s="1276"/>
      <c r="CY446" s="1276"/>
      <c r="CZ446" s="1276"/>
      <c r="DA446" s="1276"/>
      <c r="DB446" s="1276"/>
      <c r="DC446" s="1276"/>
      <c r="DD446" s="1276"/>
      <c r="DE446" s="1276"/>
      <c r="DF446" s="1276"/>
      <c r="DG446" s="1276"/>
      <c r="DH446" s="1276"/>
      <c r="DI446" s="1276"/>
      <c r="DJ446" s="1276"/>
      <c r="DK446" s="1276"/>
      <c r="DL446" s="1276"/>
      <c r="DM446" s="1276"/>
      <c r="DN446" s="1276"/>
      <c r="DO446" s="1276"/>
      <c r="DP446" s="1276"/>
      <c r="DQ446" s="1278"/>
    </row>
    <row r="447" spans="29:121" ht="20.25" customHeight="1" x14ac:dyDescent="0.3">
      <c r="AC447" s="1244"/>
      <c r="AD447" s="1244"/>
      <c r="AE447" s="1244"/>
      <c r="AF447" s="1244"/>
      <c r="AG447" s="1244"/>
      <c r="AH447" s="1244"/>
      <c r="AI447" s="1244"/>
      <c r="AJ447" s="1244"/>
      <c r="AK447" s="1244"/>
      <c r="AL447" s="1244"/>
      <c r="AM447" s="1244"/>
      <c r="AN447" s="1244"/>
      <c r="AO447" s="1244"/>
      <c r="AP447" s="1244"/>
      <c r="AQ447" s="1244"/>
      <c r="AR447" s="1244"/>
      <c r="AS447" s="1244"/>
      <c r="AT447" s="1244"/>
      <c r="AU447" s="1244"/>
      <c r="AV447" s="1244"/>
      <c r="AW447" s="1244"/>
      <c r="AX447" s="1244"/>
      <c r="AY447" s="1244"/>
      <c r="AZ447" s="1244"/>
      <c r="BA447" s="1244"/>
      <c r="BB447" s="1244"/>
      <c r="BC447" s="1244"/>
      <c r="BD447" s="1244"/>
      <c r="BE447" s="1244"/>
      <c r="BF447" s="1244"/>
      <c r="BG447" s="1244"/>
      <c r="BH447" s="1244"/>
      <c r="BI447" s="1244"/>
      <c r="BJ447" s="1244"/>
      <c r="BK447" s="1244"/>
      <c r="BL447" s="1244"/>
      <c r="BM447" s="1244"/>
      <c r="BN447" s="1244"/>
      <c r="BO447" s="1231"/>
      <c r="BP447" s="1260" t="s">
        <v>83</v>
      </c>
      <c r="BQ447" s="1260">
        <v>0.51041666666666663</v>
      </c>
      <c r="BR447" s="1260">
        <v>95</v>
      </c>
      <c r="BS447" s="1260" t="s">
        <v>45</v>
      </c>
      <c r="BT447" s="1260" t="s">
        <v>90</v>
      </c>
      <c r="BU447" s="1260" t="s">
        <v>70</v>
      </c>
      <c r="BV447" s="1260" t="s">
        <v>47</v>
      </c>
      <c r="BW447" s="1260" t="s">
        <v>73</v>
      </c>
      <c r="BX447" s="1231"/>
      <c r="BY447" s="1279"/>
      <c r="BZ447" s="1381" t="s">
        <v>83</v>
      </c>
      <c r="CA447" s="1381"/>
      <c r="CB447" s="1381"/>
      <c r="CC447" s="1363"/>
      <c r="CD447" s="1363"/>
      <c r="CE447" s="1280"/>
      <c r="CF447" s="1280"/>
      <c r="CG447" s="1280"/>
      <c r="CH447" s="1280"/>
      <c r="CI447" s="1280"/>
      <c r="CJ447" s="1280"/>
      <c r="CK447" s="1280"/>
      <c r="CL447" s="1280"/>
      <c r="CM447" s="1280"/>
      <c r="CN447" s="1280"/>
      <c r="CO447" s="1280"/>
      <c r="CP447" s="1280"/>
      <c r="CQ447" s="1280"/>
      <c r="CR447" s="1280"/>
      <c r="CS447" s="1364">
        <v>95</v>
      </c>
      <c r="CT447" s="1364"/>
      <c r="CU447" s="1380" t="s">
        <v>48</v>
      </c>
      <c r="CV447" s="1380"/>
      <c r="CW447" s="1380"/>
      <c r="CX447" s="1280"/>
      <c r="CY447" s="1280"/>
      <c r="CZ447" s="1280"/>
      <c r="DA447" s="1280"/>
      <c r="DB447" s="1280"/>
      <c r="DC447" s="1280"/>
      <c r="DD447" s="1280"/>
      <c r="DE447" s="1280"/>
      <c r="DF447" s="1280"/>
      <c r="DG447" s="1280"/>
      <c r="DH447" s="1280"/>
      <c r="DI447" s="1280"/>
      <c r="DJ447" s="1280"/>
      <c r="DK447" s="1281"/>
      <c r="DL447" s="1378" t="s">
        <v>49</v>
      </c>
      <c r="DM447" s="1378"/>
      <c r="DN447" s="1378"/>
      <c r="DO447" s="1379">
        <v>1</v>
      </c>
      <c r="DP447" s="1379"/>
      <c r="DQ447" s="1282"/>
    </row>
    <row r="448" spans="29:121" ht="20.25" customHeight="1" x14ac:dyDescent="0.3">
      <c r="AC448" s="1244"/>
      <c r="AD448" s="1244"/>
      <c r="AE448" s="1244"/>
      <c r="AF448" s="1244"/>
      <c r="AG448" s="1244"/>
      <c r="AH448" s="1244"/>
      <c r="AI448" s="1244"/>
      <c r="AJ448" s="1244"/>
      <c r="AK448" s="1244"/>
      <c r="AL448" s="1244"/>
      <c r="AM448" s="1244"/>
      <c r="AN448" s="1244"/>
      <c r="AO448" s="1244"/>
      <c r="AP448" s="1244"/>
      <c r="AQ448" s="1244"/>
      <c r="AR448" s="1244"/>
      <c r="AS448" s="1244"/>
      <c r="AT448" s="1244"/>
      <c r="AU448" s="1244"/>
      <c r="AV448" s="1244"/>
      <c r="AW448" s="1244"/>
      <c r="AX448" s="1244"/>
      <c r="AY448" s="1244"/>
      <c r="AZ448" s="1244"/>
      <c r="BA448" s="1244"/>
      <c r="BB448" s="1244"/>
      <c r="BC448" s="1244"/>
      <c r="BD448" s="1244"/>
      <c r="BE448" s="1244"/>
      <c r="BF448" s="1244"/>
      <c r="BG448" s="1244"/>
      <c r="BH448" s="1244"/>
      <c r="BI448" s="1244"/>
      <c r="BJ448" s="1244"/>
      <c r="BK448" s="1244"/>
      <c r="BL448" s="1244"/>
      <c r="BM448" s="1244"/>
      <c r="BN448" s="1244"/>
      <c r="BO448" s="1231"/>
      <c r="BP448" s="1260">
        <v>21</v>
      </c>
      <c r="BQ448" s="1260">
        <v>0</v>
      </c>
      <c r="BR448" s="1260" t="s">
        <v>50</v>
      </c>
      <c r="BS448" s="1260">
        <v>1</v>
      </c>
      <c r="BT448" s="1260">
        <v>0</v>
      </c>
      <c r="BU448" s="1260" t="s">
        <v>154</v>
      </c>
      <c r="BV448" s="1260">
        <v>0</v>
      </c>
      <c r="BW448" s="1260" t="s">
        <v>196</v>
      </c>
      <c r="BX448" s="1231"/>
      <c r="BY448" s="1279"/>
      <c r="BZ448" s="1283"/>
      <c r="CA448" s="1283"/>
      <c r="CB448" s="1283"/>
      <c r="CC448" s="1283"/>
      <c r="CD448" s="1280"/>
      <c r="CE448" s="1280"/>
      <c r="CF448" s="1280"/>
      <c r="CG448" s="1280"/>
      <c r="CH448" s="1280"/>
      <c r="CI448" s="1280"/>
      <c r="CJ448" s="1280"/>
      <c r="CK448" s="1280"/>
      <c r="CL448" s="1280"/>
      <c r="CM448" s="1280"/>
      <c r="CN448" s="1280"/>
      <c r="CO448" s="1280"/>
      <c r="CP448" s="1280"/>
      <c r="CQ448" s="1280"/>
      <c r="CR448" s="1280"/>
      <c r="CS448" s="1364"/>
      <c r="CT448" s="1364"/>
      <c r="CU448" s="1380"/>
      <c r="CV448" s="1380"/>
      <c r="CW448" s="1380"/>
      <c r="CX448" s="1280"/>
      <c r="CY448" s="1280"/>
      <c r="CZ448" s="1280"/>
      <c r="DA448" s="1280"/>
      <c r="DB448" s="1280"/>
      <c r="DC448" s="1280"/>
      <c r="DD448" s="1280"/>
      <c r="DE448" s="1280"/>
      <c r="DF448" s="1280"/>
      <c r="DG448" s="1280"/>
      <c r="DH448" s="1280"/>
      <c r="DI448" s="1280"/>
      <c r="DJ448" s="1280"/>
      <c r="DK448" s="1281"/>
      <c r="DL448" s="1378"/>
      <c r="DM448" s="1378"/>
      <c r="DN448" s="1378"/>
      <c r="DO448" s="1379"/>
      <c r="DP448" s="1379"/>
      <c r="DQ448" s="1282"/>
    </row>
    <row r="449" spans="29:121" ht="20.25" customHeight="1" x14ac:dyDescent="0.3">
      <c r="AC449" s="1244"/>
      <c r="AD449" s="1244"/>
      <c r="AE449" s="1244"/>
      <c r="AF449" s="1244"/>
      <c r="AG449" s="1244"/>
      <c r="AH449" s="1244"/>
      <c r="AI449" s="1244"/>
      <c r="AJ449" s="1244"/>
      <c r="AK449" s="1244"/>
      <c r="AL449" s="1244"/>
      <c r="AM449" s="1244"/>
      <c r="AN449" s="1244"/>
      <c r="AO449" s="1244"/>
      <c r="AP449" s="1244"/>
      <c r="AQ449" s="1244"/>
      <c r="AR449" s="1244"/>
      <c r="AS449" s="1244"/>
      <c r="AT449" s="1244"/>
      <c r="AU449" s="1244"/>
      <c r="AV449" s="1244"/>
      <c r="AW449" s="1244"/>
      <c r="AX449" s="1244"/>
      <c r="AY449" s="1244"/>
      <c r="AZ449" s="1244"/>
      <c r="BA449" s="1244"/>
      <c r="BB449" s="1244"/>
      <c r="BC449" s="1244"/>
      <c r="BD449" s="1244"/>
      <c r="BE449" s="1244"/>
      <c r="BF449" s="1244"/>
      <c r="BG449" s="1244"/>
      <c r="BH449" s="1244"/>
      <c r="BI449" s="1244"/>
      <c r="BJ449" s="1244"/>
      <c r="BK449" s="1244"/>
      <c r="BL449" s="1244"/>
      <c r="BM449" s="1244"/>
      <c r="BN449" s="1244"/>
      <c r="BO449" s="1231"/>
      <c r="BP449" s="1260"/>
      <c r="BQ449" s="1260"/>
      <c r="BR449" s="1260"/>
      <c r="BS449" s="1260"/>
      <c r="BT449" s="1260"/>
      <c r="BU449" s="1260"/>
      <c r="BV449" s="1260"/>
      <c r="BW449" s="1260"/>
      <c r="BX449" s="1231"/>
      <c r="BY449" s="1279"/>
      <c r="BZ449" s="1284"/>
      <c r="CA449" s="1284"/>
      <c r="CB449" s="1284"/>
      <c r="CC449" s="1284"/>
      <c r="CD449" s="1371" t="s">
        <v>52</v>
      </c>
      <c r="CE449" s="1371"/>
      <c r="CF449" s="1371" t="s">
        <v>70</v>
      </c>
      <c r="CG449" s="1371" t="s">
        <v>53</v>
      </c>
      <c r="CH449" s="1371" t="s">
        <v>81</v>
      </c>
      <c r="CI449" s="1371"/>
      <c r="CJ449" s="1326" t="s">
        <v>154</v>
      </c>
      <c r="CK449" s="1326"/>
      <c r="CL449" s="1326" t="s">
        <v>154</v>
      </c>
      <c r="CM449" s="1326"/>
      <c r="CN449" s="1326"/>
      <c r="CO449" s="1326"/>
      <c r="CP449" s="1326"/>
      <c r="CQ449" s="1326"/>
      <c r="CR449" s="1326"/>
      <c r="CS449" s="1326"/>
      <c r="CT449" s="1326"/>
      <c r="CU449" s="1284"/>
      <c r="CV449" s="1284"/>
      <c r="CW449" s="1284"/>
      <c r="CX449" s="1284"/>
      <c r="CY449" s="1284"/>
      <c r="CZ449" s="1371" t="s">
        <v>52</v>
      </c>
      <c r="DA449" s="1371"/>
      <c r="DB449" s="1371" t="s">
        <v>73</v>
      </c>
      <c r="DC449" s="1371" t="s">
        <v>53</v>
      </c>
      <c r="DD449" s="1371" t="s">
        <v>81</v>
      </c>
      <c r="DE449" s="1371"/>
      <c r="DF449" s="1326" t="s">
        <v>196</v>
      </c>
      <c r="DG449" s="1326"/>
      <c r="DH449" s="1326"/>
      <c r="DI449" s="1326"/>
      <c r="DJ449" s="1326"/>
      <c r="DK449" s="1326"/>
      <c r="DL449" s="1326"/>
      <c r="DM449" s="1326"/>
      <c r="DN449" s="1326"/>
      <c r="DO449" s="1326"/>
      <c r="DP449" s="1326"/>
      <c r="DQ449" s="1282"/>
    </row>
    <row r="450" spans="29:121" ht="20.25" customHeight="1" x14ac:dyDescent="0.3">
      <c r="AC450" s="1244"/>
      <c r="AD450" s="1244"/>
      <c r="AE450" s="1244"/>
      <c r="AF450" s="1244"/>
      <c r="AG450" s="1244"/>
      <c r="AH450" s="1244"/>
      <c r="AI450" s="1244"/>
      <c r="AJ450" s="1244"/>
      <c r="AK450" s="1244"/>
      <c r="AL450" s="1244"/>
      <c r="AM450" s="1244"/>
      <c r="AN450" s="1244"/>
      <c r="AO450" s="1244"/>
      <c r="AP450" s="1244"/>
      <c r="AQ450" s="1244"/>
      <c r="AR450" s="1244"/>
      <c r="AS450" s="1244"/>
      <c r="AT450" s="1244"/>
      <c r="AU450" s="1244"/>
      <c r="AV450" s="1244"/>
      <c r="AW450" s="1244"/>
      <c r="AX450" s="1244"/>
      <c r="AY450" s="1244"/>
      <c r="AZ450" s="1244"/>
      <c r="BA450" s="1244"/>
      <c r="BB450" s="1244"/>
      <c r="BC450" s="1244"/>
      <c r="BD450" s="1244"/>
      <c r="BE450" s="1244"/>
      <c r="BF450" s="1244"/>
      <c r="BG450" s="1244"/>
      <c r="BH450" s="1244"/>
      <c r="BI450" s="1244"/>
      <c r="BJ450" s="1244"/>
      <c r="BK450" s="1244"/>
      <c r="BL450" s="1244"/>
      <c r="BM450" s="1244"/>
      <c r="BN450" s="1244"/>
      <c r="BO450" s="1231"/>
      <c r="BP450" s="1260"/>
      <c r="BQ450" s="1260"/>
      <c r="BR450" s="1260"/>
      <c r="BS450" s="1260"/>
      <c r="BT450" s="1260"/>
      <c r="BU450" s="1260"/>
      <c r="BV450" s="1260"/>
      <c r="BW450" s="1260"/>
      <c r="BX450" s="1231"/>
      <c r="BY450" s="1279"/>
      <c r="BZ450" s="1284"/>
      <c r="CA450" s="1284"/>
      <c r="CB450" s="1284"/>
      <c r="CC450" s="1284"/>
      <c r="CD450" s="1284"/>
      <c r="CE450" s="1284"/>
      <c r="CF450" s="1284"/>
      <c r="CG450" s="1284"/>
      <c r="CH450" s="1284"/>
      <c r="CI450" s="1284"/>
      <c r="CJ450" s="1284"/>
      <c r="CK450" s="1284"/>
      <c r="CL450" s="1284"/>
      <c r="CM450" s="1284"/>
      <c r="CN450" s="1284"/>
      <c r="CO450" s="1284"/>
      <c r="CP450" s="1284"/>
      <c r="CQ450" s="1284"/>
      <c r="CR450" s="1284"/>
      <c r="CS450" s="1284"/>
      <c r="CT450" s="1284"/>
      <c r="CU450" s="1284"/>
      <c r="CV450" s="1284"/>
      <c r="CW450" s="1284"/>
      <c r="CX450" s="1284"/>
      <c r="CY450" s="1284"/>
      <c r="CZ450" s="1284"/>
      <c r="DA450" s="1284"/>
      <c r="DB450" s="1284"/>
      <c r="DC450" s="1284"/>
      <c r="DD450" s="1284"/>
      <c r="DE450" s="1284"/>
      <c r="DF450" s="1284"/>
      <c r="DG450" s="1284"/>
      <c r="DH450" s="1284"/>
      <c r="DI450" s="1284"/>
      <c r="DJ450" s="1284"/>
      <c r="DK450" s="1285"/>
      <c r="DL450" s="1285"/>
      <c r="DM450" s="1285"/>
      <c r="DN450" s="1285"/>
      <c r="DO450" s="1285"/>
      <c r="DP450" s="1285"/>
      <c r="DQ450" s="1282"/>
    </row>
    <row r="451" spans="29:121" ht="20.25" customHeight="1" x14ac:dyDescent="0.3">
      <c r="AC451" s="1244"/>
      <c r="AD451" s="1244"/>
      <c r="AE451" s="1244"/>
      <c r="AF451" s="1244"/>
      <c r="AG451" s="1244"/>
      <c r="AH451" s="1244"/>
      <c r="AI451" s="1244"/>
      <c r="AJ451" s="1244"/>
      <c r="AK451" s="1244"/>
      <c r="AL451" s="1244"/>
      <c r="AM451" s="1244"/>
      <c r="AN451" s="1244"/>
      <c r="AO451" s="1244"/>
      <c r="AP451" s="1244"/>
      <c r="AQ451" s="1244"/>
      <c r="AR451" s="1244"/>
      <c r="AS451" s="1244"/>
      <c r="AT451" s="1244"/>
      <c r="AU451" s="1244"/>
      <c r="AV451" s="1244"/>
      <c r="AW451" s="1244"/>
      <c r="AX451" s="1244"/>
      <c r="AY451" s="1244"/>
      <c r="AZ451" s="1244"/>
      <c r="BA451" s="1244"/>
      <c r="BB451" s="1244"/>
      <c r="BC451" s="1244"/>
      <c r="BD451" s="1244"/>
      <c r="BE451" s="1244"/>
      <c r="BF451" s="1244"/>
      <c r="BG451" s="1244"/>
      <c r="BH451" s="1244"/>
      <c r="BI451" s="1244"/>
      <c r="BJ451" s="1244"/>
      <c r="BK451" s="1244"/>
      <c r="BL451" s="1244"/>
      <c r="BM451" s="1244"/>
      <c r="BN451" s="1244"/>
      <c r="BO451" s="1231"/>
      <c r="BP451" s="1260"/>
      <c r="BQ451" s="1260"/>
      <c r="BR451" s="1260"/>
      <c r="BS451" s="1260"/>
      <c r="BT451" s="1260"/>
      <c r="BU451" s="1260"/>
      <c r="BV451" s="1260"/>
      <c r="BW451" s="1260"/>
      <c r="BX451" s="1231"/>
      <c r="BY451" s="1279"/>
      <c r="BZ451" s="1286" t="s">
        <v>56</v>
      </c>
      <c r="CA451" s="786" t="s">
        <v>70</v>
      </c>
      <c r="CB451" s="786"/>
      <c r="CC451" s="787" t="s">
        <v>154</v>
      </c>
      <c r="CD451" s="787"/>
      <c r="CE451" s="787"/>
      <c r="CF451" s="787"/>
      <c r="CG451" s="787"/>
      <c r="CH451" s="787"/>
      <c r="CI451" s="787"/>
      <c r="CJ451" s="787"/>
      <c r="CK451" s="788"/>
      <c r="CL451" s="1287" t="s">
        <v>47</v>
      </c>
      <c r="CM451" s="1327">
        <v>1</v>
      </c>
      <c r="CN451" s="1327">
        <v>2</v>
      </c>
      <c r="CO451" s="1327">
        <v>3</v>
      </c>
      <c r="CP451" s="1327">
        <v>4</v>
      </c>
      <c r="CQ451" s="1327">
        <v>5</v>
      </c>
      <c r="CR451" s="1327">
        <v>6</v>
      </c>
      <c r="CS451" s="1327">
        <v>7</v>
      </c>
      <c r="CT451" s="1327">
        <v>8</v>
      </c>
      <c r="CU451" s="1327">
        <v>9</v>
      </c>
      <c r="CV451" s="1327">
        <v>10</v>
      </c>
      <c r="CW451" s="1327">
        <v>11</v>
      </c>
      <c r="CX451" s="1327">
        <v>12</v>
      </c>
      <c r="CY451" s="1327">
        <v>13</v>
      </c>
      <c r="CZ451" s="1327">
        <v>14</v>
      </c>
      <c r="DA451" s="1327">
        <v>15</v>
      </c>
      <c r="DB451" s="1327">
        <v>16</v>
      </c>
      <c r="DC451" s="1327">
        <v>17</v>
      </c>
      <c r="DD451" s="1327">
        <v>18</v>
      </c>
      <c r="DE451" s="1327">
        <v>19</v>
      </c>
      <c r="DF451" s="1327">
        <v>20</v>
      </c>
      <c r="DG451" s="1327">
        <v>21</v>
      </c>
      <c r="DH451" s="1327">
        <v>22</v>
      </c>
      <c r="DI451" s="1327">
        <v>23</v>
      </c>
      <c r="DJ451" s="1327">
        <v>24</v>
      </c>
      <c r="DK451" s="1327">
        <v>25</v>
      </c>
      <c r="DL451" s="1327">
        <v>26</v>
      </c>
      <c r="DM451" s="1327">
        <v>27</v>
      </c>
      <c r="DN451" s="1327">
        <v>28</v>
      </c>
      <c r="DO451" s="1327">
        <v>29</v>
      </c>
      <c r="DP451" s="1327">
        <v>30</v>
      </c>
      <c r="DQ451" s="1282"/>
    </row>
    <row r="452" spans="29:121" ht="20.25" customHeight="1" x14ac:dyDescent="0.3">
      <c r="AC452" s="1244"/>
      <c r="AD452" s="1244"/>
      <c r="AE452" s="1244"/>
      <c r="AF452" s="1244"/>
      <c r="AG452" s="1244"/>
      <c r="AH452" s="1244"/>
      <c r="AI452" s="1244"/>
      <c r="AJ452" s="1244"/>
      <c r="AK452" s="1244"/>
      <c r="AL452" s="1244"/>
      <c r="AM452" s="1244"/>
      <c r="AN452" s="1244"/>
      <c r="AO452" s="1244"/>
      <c r="AP452" s="1244"/>
      <c r="AQ452" s="1244"/>
      <c r="AR452" s="1244"/>
      <c r="AS452" s="1244"/>
      <c r="AT452" s="1244"/>
      <c r="AU452" s="1244"/>
      <c r="AV452" s="1244"/>
      <c r="AW452" s="1244"/>
      <c r="AX452" s="1244"/>
      <c r="AY452" s="1244"/>
      <c r="AZ452" s="1244"/>
      <c r="BA452" s="1244"/>
      <c r="BB452" s="1244"/>
      <c r="BC452" s="1244"/>
      <c r="BD452" s="1244"/>
      <c r="BE452" s="1244"/>
      <c r="BF452" s="1244"/>
      <c r="BG452" s="1244"/>
      <c r="BH452" s="1244"/>
      <c r="BI452" s="1244"/>
      <c r="BJ452" s="1244"/>
      <c r="BK452" s="1244"/>
      <c r="BL452" s="1244"/>
      <c r="BM452" s="1244"/>
      <c r="BN452" s="1244"/>
      <c r="BO452" s="1231"/>
      <c r="BP452" s="1260"/>
      <c r="BQ452" s="1260"/>
      <c r="BR452" s="1260"/>
      <c r="BS452" s="1260"/>
      <c r="BT452" s="1260"/>
      <c r="BU452" s="1260"/>
      <c r="BV452" s="1260"/>
      <c r="BW452" s="1260"/>
      <c r="BX452" s="1231"/>
      <c r="BY452" s="1279"/>
      <c r="BZ452" s="1288"/>
      <c r="CA452" s="1289"/>
      <c r="CB452" s="1296"/>
      <c r="CC452" s="1290"/>
      <c r="CD452" s="1290"/>
      <c r="CE452" s="1290"/>
      <c r="CF452" s="1290"/>
      <c r="CG452" s="1290"/>
      <c r="CH452" s="1290"/>
      <c r="CI452" s="1290"/>
      <c r="CJ452" s="1290"/>
      <c r="CK452" s="1290"/>
      <c r="CL452" s="1290"/>
      <c r="CM452" s="1290"/>
      <c r="CN452" s="1290"/>
      <c r="CO452" s="1290"/>
      <c r="CP452" s="1290"/>
      <c r="CQ452" s="1290"/>
      <c r="CR452" s="1290"/>
      <c r="CS452" s="1290"/>
      <c r="CT452" s="1290"/>
      <c r="CU452" s="1290"/>
      <c r="CV452" s="1290"/>
      <c r="CW452" s="1290"/>
      <c r="CX452" s="1290"/>
      <c r="CY452" s="1290"/>
      <c r="CZ452" s="1290"/>
      <c r="DA452" s="1290"/>
      <c r="DB452" s="1290"/>
      <c r="DC452" s="1290"/>
      <c r="DD452" s="1290"/>
      <c r="DE452" s="1290"/>
      <c r="DF452" s="1290"/>
      <c r="DG452" s="1290"/>
      <c r="DH452" s="1290"/>
      <c r="DI452" s="1290"/>
      <c r="DJ452" s="1290"/>
      <c r="DK452" s="1291"/>
      <c r="DL452" s="1291"/>
      <c r="DM452" s="1291"/>
      <c r="DN452" s="1291"/>
      <c r="DO452" s="1291"/>
      <c r="DP452" s="1291"/>
      <c r="DQ452" s="1282"/>
    </row>
    <row r="453" spans="29:121" ht="20.25" customHeight="1" x14ac:dyDescent="0.3">
      <c r="AC453" s="1244"/>
      <c r="AD453" s="1244"/>
      <c r="AE453" s="1244"/>
      <c r="AF453" s="1244"/>
      <c r="AG453" s="1244"/>
      <c r="AH453" s="1244"/>
      <c r="AI453" s="1244"/>
      <c r="AJ453" s="1244"/>
      <c r="AK453" s="1244"/>
      <c r="AL453" s="1244"/>
      <c r="AM453" s="1244"/>
      <c r="AN453" s="1244"/>
      <c r="AO453" s="1244"/>
      <c r="AP453" s="1244"/>
      <c r="AQ453" s="1244"/>
      <c r="AR453" s="1244"/>
      <c r="AS453" s="1244"/>
      <c r="AT453" s="1244"/>
      <c r="AU453" s="1244"/>
      <c r="AV453" s="1244"/>
      <c r="AW453" s="1244"/>
      <c r="AX453" s="1244"/>
      <c r="AY453" s="1244"/>
      <c r="AZ453" s="1244"/>
      <c r="BA453" s="1244"/>
      <c r="BB453" s="1244"/>
      <c r="BC453" s="1244"/>
      <c r="BD453" s="1244"/>
      <c r="BE453" s="1244"/>
      <c r="BF453" s="1244"/>
      <c r="BG453" s="1244"/>
      <c r="BH453" s="1244"/>
      <c r="BI453" s="1244"/>
      <c r="BJ453" s="1244"/>
      <c r="BK453" s="1244"/>
      <c r="BL453" s="1244"/>
      <c r="BM453" s="1244"/>
      <c r="BN453" s="1244"/>
      <c r="BO453" s="1231"/>
      <c r="BP453" s="1260"/>
      <c r="BQ453" s="1260"/>
      <c r="BR453" s="1260"/>
      <c r="BS453" s="1260"/>
      <c r="BT453" s="1260"/>
      <c r="BU453" s="1260"/>
      <c r="BV453" s="1260"/>
      <c r="BW453" s="1260"/>
      <c r="BX453" s="1231"/>
      <c r="BY453" s="1279"/>
      <c r="BZ453" s="1292" t="s">
        <v>56</v>
      </c>
      <c r="CA453" s="789" t="s">
        <v>73</v>
      </c>
      <c r="CB453" s="789"/>
      <c r="CC453" s="790" t="s">
        <v>196</v>
      </c>
      <c r="CD453" s="790"/>
      <c r="CE453" s="790"/>
      <c r="CF453" s="790"/>
      <c r="CG453" s="790"/>
      <c r="CH453" s="790"/>
      <c r="CI453" s="790"/>
      <c r="CJ453" s="790"/>
      <c r="CK453" s="791"/>
      <c r="CL453" s="1287" t="s">
        <v>47</v>
      </c>
      <c r="CM453" s="1327">
        <v>1</v>
      </c>
      <c r="CN453" s="1327">
        <v>2</v>
      </c>
      <c r="CO453" s="1327">
        <v>3</v>
      </c>
      <c r="CP453" s="1327">
        <v>4</v>
      </c>
      <c r="CQ453" s="1327">
        <v>5</v>
      </c>
      <c r="CR453" s="1327">
        <v>6</v>
      </c>
      <c r="CS453" s="1327">
        <v>7</v>
      </c>
      <c r="CT453" s="1327">
        <v>8</v>
      </c>
      <c r="CU453" s="1327">
        <v>9</v>
      </c>
      <c r="CV453" s="1327">
        <v>10</v>
      </c>
      <c r="CW453" s="1327">
        <v>11</v>
      </c>
      <c r="CX453" s="1327">
        <v>12</v>
      </c>
      <c r="CY453" s="1327">
        <v>13</v>
      </c>
      <c r="CZ453" s="1327">
        <v>14</v>
      </c>
      <c r="DA453" s="1327">
        <v>15</v>
      </c>
      <c r="DB453" s="1327">
        <v>16</v>
      </c>
      <c r="DC453" s="1327">
        <v>17</v>
      </c>
      <c r="DD453" s="1327">
        <v>18</v>
      </c>
      <c r="DE453" s="1327">
        <v>19</v>
      </c>
      <c r="DF453" s="1327">
        <v>20</v>
      </c>
      <c r="DG453" s="1327">
        <v>21</v>
      </c>
      <c r="DH453" s="1327">
        <v>22</v>
      </c>
      <c r="DI453" s="1327">
        <v>23</v>
      </c>
      <c r="DJ453" s="1327">
        <v>24</v>
      </c>
      <c r="DK453" s="1327">
        <v>25</v>
      </c>
      <c r="DL453" s="1327">
        <v>26</v>
      </c>
      <c r="DM453" s="1327">
        <v>27</v>
      </c>
      <c r="DN453" s="1327">
        <v>28</v>
      </c>
      <c r="DO453" s="1327">
        <v>29</v>
      </c>
      <c r="DP453" s="1327">
        <v>30</v>
      </c>
      <c r="DQ453" s="1282"/>
    </row>
    <row r="454" spans="29:121" ht="20.25" customHeight="1" thickBot="1" x14ac:dyDescent="0.35">
      <c r="AC454" s="1244"/>
      <c r="AD454" s="1244"/>
      <c r="AE454" s="1244"/>
      <c r="AF454" s="1244"/>
      <c r="AG454" s="1244"/>
      <c r="AH454" s="1244"/>
      <c r="AI454" s="1244"/>
      <c r="AJ454" s="1244"/>
      <c r="AK454" s="1244"/>
      <c r="AL454" s="1244"/>
      <c r="AM454" s="1244"/>
      <c r="AN454" s="1244"/>
      <c r="AO454" s="1244"/>
      <c r="AP454" s="1244"/>
      <c r="AQ454" s="1244"/>
      <c r="AR454" s="1244"/>
      <c r="AS454" s="1244"/>
      <c r="AT454" s="1244"/>
      <c r="AU454" s="1244"/>
      <c r="AV454" s="1244"/>
      <c r="AW454" s="1244"/>
      <c r="AX454" s="1244"/>
      <c r="AY454" s="1244"/>
      <c r="AZ454" s="1244"/>
      <c r="BA454" s="1244"/>
      <c r="BB454" s="1244"/>
      <c r="BC454" s="1244"/>
      <c r="BD454" s="1244"/>
      <c r="BE454" s="1244"/>
      <c r="BF454" s="1244"/>
      <c r="BG454" s="1244"/>
      <c r="BH454" s="1244"/>
      <c r="BI454" s="1244"/>
      <c r="BJ454" s="1244"/>
      <c r="BK454" s="1244"/>
      <c r="BL454" s="1244"/>
      <c r="BM454" s="1244"/>
      <c r="BN454" s="1244"/>
      <c r="BO454" s="1231"/>
      <c r="BP454" s="1260"/>
      <c r="BQ454" s="1260"/>
      <c r="BR454" s="1260"/>
      <c r="BS454" s="1260"/>
      <c r="BT454" s="1260"/>
      <c r="BU454" s="1260"/>
      <c r="BV454" s="1260"/>
      <c r="BW454" s="1260"/>
      <c r="BX454" s="1231"/>
      <c r="BY454" s="1293"/>
      <c r="BZ454" s="1294"/>
      <c r="CA454" s="1294"/>
      <c r="CB454" s="1294"/>
      <c r="CC454" s="1294"/>
      <c r="CD454" s="1294"/>
      <c r="CE454" s="1294"/>
      <c r="CF454" s="1294"/>
      <c r="CG454" s="1294"/>
      <c r="CH454" s="1294"/>
      <c r="CI454" s="1294"/>
      <c r="CJ454" s="1294"/>
      <c r="CK454" s="1294"/>
      <c r="CL454" s="1294"/>
      <c r="CM454" s="1294"/>
      <c r="CN454" s="1294"/>
      <c r="CO454" s="1294"/>
      <c r="CP454" s="1294"/>
      <c r="CQ454" s="1294"/>
      <c r="CR454" s="1294"/>
      <c r="CS454" s="1294"/>
      <c r="CT454" s="1294"/>
      <c r="CU454" s="1294"/>
      <c r="CV454" s="1294"/>
      <c r="CW454" s="1294"/>
      <c r="CX454" s="1294"/>
      <c r="CY454" s="1294"/>
      <c r="CZ454" s="1294"/>
      <c r="DA454" s="1294"/>
      <c r="DB454" s="1294"/>
      <c r="DC454" s="1294"/>
      <c r="DD454" s="1294"/>
      <c r="DE454" s="1294"/>
      <c r="DF454" s="1294"/>
      <c r="DG454" s="1294"/>
      <c r="DH454" s="1294"/>
      <c r="DI454" s="1294"/>
      <c r="DJ454" s="1294"/>
      <c r="DK454" s="1294"/>
      <c r="DL454" s="1294"/>
      <c r="DM454" s="1294"/>
      <c r="DN454" s="1294"/>
      <c r="DO454" s="1294"/>
      <c r="DP454" s="1294"/>
      <c r="DQ454" s="1295"/>
    </row>
    <row r="455" spans="29:121" ht="20.25" customHeight="1" thickTop="1" thickBot="1" x14ac:dyDescent="0.35">
      <c r="AC455" s="1244"/>
      <c r="AD455" s="1244"/>
      <c r="AE455" s="1244"/>
      <c r="AF455" s="1244"/>
      <c r="AG455" s="1244"/>
      <c r="AH455" s="1244"/>
      <c r="AI455" s="1244"/>
      <c r="AJ455" s="1244"/>
      <c r="AK455" s="1244"/>
      <c r="AL455" s="1244"/>
      <c r="AM455" s="1244"/>
      <c r="AN455" s="1244"/>
      <c r="AO455" s="1244"/>
      <c r="AP455" s="1244"/>
      <c r="AQ455" s="1244"/>
      <c r="AR455" s="1244"/>
      <c r="AS455" s="1244"/>
      <c r="AT455" s="1244"/>
      <c r="AU455" s="1244"/>
      <c r="AV455" s="1244"/>
      <c r="AW455" s="1244"/>
      <c r="AX455" s="1244"/>
      <c r="AY455" s="1244"/>
      <c r="AZ455" s="1244"/>
      <c r="BA455" s="1244"/>
      <c r="BB455" s="1244"/>
      <c r="BC455" s="1244"/>
      <c r="BD455" s="1244"/>
      <c r="BE455" s="1244"/>
      <c r="BF455" s="1244"/>
      <c r="BG455" s="1244"/>
      <c r="BH455" s="1244"/>
      <c r="BI455" s="1244"/>
      <c r="BJ455" s="1244"/>
      <c r="BK455" s="1244"/>
      <c r="BL455" s="1244"/>
      <c r="BM455" s="1244"/>
      <c r="BN455" s="1244"/>
      <c r="BO455" s="1231"/>
      <c r="BP455" s="1260"/>
      <c r="BQ455" s="1260"/>
      <c r="BR455" s="1260"/>
      <c r="BS455" s="1260"/>
      <c r="BT455" s="1260"/>
      <c r="BU455" s="1260"/>
      <c r="BV455" s="1260"/>
      <c r="BW455" s="1260"/>
      <c r="BX455" s="1231"/>
      <c r="BY455" s="1231"/>
      <c r="BZ455" s="1231"/>
      <c r="CA455" s="1231"/>
      <c r="CB455" s="1231"/>
      <c r="CC455" s="1231"/>
      <c r="CD455" s="1231"/>
      <c r="CE455" s="1231"/>
      <c r="CF455" s="1231"/>
      <c r="CG455" s="1231"/>
      <c r="CH455" s="1231"/>
      <c r="CI455" s="1231"/>
      <c r="CJ455" s="1231"/>
      <c r="CK455" s="1231"/>
      <c r="CL455" s="1231"/>
      <c r="CM455" s="1231"/>
      <c r="CN455" s="1231"/>
      <c r="CO455" s="1231"/>
      <c r="CP455" s="1231"/>
      <c r="CQ455" s="1231"/>
      <c r="CR455" s="1231"/>
      <c r="CS455" s="1231"/>
      <c r="CT455" s="1231"/>
      <c r="CU455" s="1231"/>
      <c r="CV455" s="1231"/>
      <c r="CW455" s="1231"/>
      <c r="CX455" s="1231"/>
      <c r="CY455" s="1231"/>
      <c r="CZ455" s="1231"/>
      <c r="DA455" s="1231"/>
      <c r="DB455" s="1231"/>
      <c r="DC455" s="1231"/>
      <c r="DD455" s="1231"/>
      <c r="DE455" s="1231"/>
      <c r="DF455" s="1231"/>
      <c r="DG455" s="1231"/>
      <c r="DH455" s="1231"/>
      <c r="DI455" s="1231"/>
      <c r="DJ455" s="1231"/>
      <c r="DK455" s="1231"/>
      <c r="DL455" s="1231"/>
      <c r="DM455" s="1231"/>
      <c r="DN455" s="1231"/>
      <c r="DO455" s="1231"/>
      <c r="DP455" s="1231"/>
      <c r="DQ455" s="1231"/>
    </row>
    <row r="456" spans="29:121" ht="20.25" customHeight="1" thickTop="1" x14ac:dyDescent="0.3">
      <c r="AC456" s="1244"/>
      <c r="AD456" s="1244"/>
      <c r="AE456" s="1244"/>
      <c r="AF456" s="1244"/>
      <c r="AG456" s="1244"/>
      <c r="AH456" s="1244"/>
      <c r="AI456" s="1244"/>
      <c r="AJ456" s="1244"/>
      <c r="AK456" s="1244"/>
      <c r="AL456" s="1244"/>
      <c r="AM456" s="1244"/>
      <c r="AN456" s="1244"/>
      <c r="AO456" s="1244"/>
      <c r="AP456" s="1244"/>
      <c r="AQ456" s="1244"/>
      <c r="AR456" s="1244"/>
      <c r="AS456" s="1244"/>
      <c r="AT456" s="1244"/>
      <c r="AU456" s="1244"/>
      <c r="AV456" s="1244"/>
      <c r="AW456" s="1244"/>
      <c r="AX456" s="1244"/>
      <c r="AY456" s="1244"/>
      <c r="AZ456" s="1244"/>
      <c r="BA456" s="1244"/>
      <c r="BB456" s="1244"/>
      <c r="BC456" s="1244"/>
      <c r="BD456" s="1244"/>
      <c r="BE456" s="1244"/>
      <c r="BF456" s="1244"/>
      <c r="BG456" s="1244"/>
      <c r="BH456" s="1244"/>
      <c r="BI456" s="1244"/>
      <c r="BJ456" s="1244"/>
      <c r="BK456" s="1244"/>
      <c r="BL456" s="1244"/>
      <c r="BM456" s="1244"/>
      <c r="BN456" s="1244"/>
      <c r="BO456" s="1231"/>
      <c r="BP456" s="1260"/>
      <c r="BQ456" s="1260"/>
      <c r="BR456" s="1260"/>
      <c r="BS456" s="1260"/>
      <c r="BT456" s="1260"/>
      <c r="BU456" s="1260"/>
      <c r="BV456" s="1260"/>
      <c r="BW456" s="1260"/>
      <c r="BX456" s="1231"/>
      <c r="BY456" s="784">
        <v>0.51736111111111105</v>
      </c>
      <c r="BZ456" s="785"/>
      <c r="CA456" s="785"/>
      <c r="CB456" s="1276"/>
      <c r="CC456" s="792">
        <v>22</v>
      </c>
      <c r="CD456" s="792"/>
      <c r="CE456" s="793"/>
      <c r="CF456" s="793"/>
      <c r="CG456" s="793"/>
      <c r="CH456" s="793"/>
      <c r="CI456" s="793"/>
      <c r="CJ456" s="793"/>
      <c r="CK456" s="1277"/>
      <c r="CL456" s="1276"/>
      <c r="CM456" s="1276"/>
      <c r="CN456" s="1276"/>
      <c r="CO456" s="1276"/>
      <c r="CP456" s="1276"/>
      <c r="CQ456" s="1276"/>
      <c r="CR456" s="1276"/>
      <c r="CS456" s="1276"/>
      <c r="CT456" s="1276"/>
      <c r="CU456" s="1276"/>
      <c r="CV456" s="1276"/>
      <c r="CW456" s="1276"/>
      <c r="CX456" s="1276"/>
      <c r="CY456" s="1276"/>
      <c r="CZ456" s="1276"/>
      <c r="DA456" s="1276"/>
      <c r="DB456" s="1276"/>
      <c r="DC456" s="1276"/>
      <c r="DD456" s="1276"/>
      <c r="DE456" s="1276"/>
      <c r="DF456" s="1276"/>
      <c r="DG456" s="1276"/>
      <c r="DH456" s="1276"/>
      <c r="DI456" s="1276"/>
      <c r="DJ456" s="1276"/>
      <c r="DK456" s="1276"/>
      <c r="DL456" s="1276"/>
      <c r="DM456" s="1276"/>
      <c r="DN456" s="1276"/>
      <c r="DO456" s="1276"/>
      <c r="DP456" s="1276"/>
      <c r="DQ456" s="1278"/>
    </row>
    <row r="457" spans="29:121" ht="20.25" customHeight="1" x14ac:dyDescent="0.3">
      <c r="AC457" s="1244"/>
      <c r="AD457" s="1244"/>
      <c r="AE457" s="1244"/>
      <c r="AF457" s="1244"/>
      <c r="AG457" s="1244"/>
      <c r="AH457" s="1244"/>
      <c r="AI457" s="1244"/>
      <c r="AJ457" s="1244"/>
      <c r="AK457" s="1244"/>
      <c r="AL457" s="1244"/>
      <c r="AM457" s="1244"/>
      <c r="AN457" s="1244"/>
      <c r="AO457" s="1244"/>
      <c r="AP457" s="1244"/>
      <c r="AQ457" s="1244"/>
      <c r="AR457" s="1244"/>
      <c r="AS457" s="1244"/>
      <c r="AT457" s="1244"/>
      <c r="AU457" s="1244"/>
      <c r="AV457" s="1244"/>
      <c r="AW457" s="1244"/>
      <c r="AX457" s="1244"/>
      <c r="AY457" s="1244"/>
      <c r="AZ457" s="1244"/>
      <c r="BA457" s="1244"/>
      <c r="BB457" s="1244"/>
      <c r="BC457" s="1244"/>
      <c r="BD457" s="1244"/>
      <c r="BE457" s="1244"/>
      <c r="BF457" s="1244"/>
      <c r="BG457" s="1244"/>
      <c r="BH457" s="1244"/>
      <c r="BI457" s="1244"/>
      <c r="BJ457" s="1244"/>
      <c r="BK457" s="1244"/>
      <c r="BL457" s="1244"/>
      <c r="BM457" s="1244"/>
      <c r="BN457" s="1244"/>
      <c r="BO457" s="1231"/>
      <c r="BP457" s="1260" t="s">
        <v>83</v>
      </c>
      <c r="BQ457" s="1260">
        <v>0.51736111111111105</v>
      </c>
      <c r="BR457" s="1260">
        <v>96</v>
      </c>
      <c r="BS457" s="1260" t="s">
        <v>45</v>
      </c>
      <c r="BT457" s="1260" t="s">
        <v>93</v>
      </c>
      <c r="BU457" s="1260" t="s">
        <v>95</v>
      </c>
      <c r="BV457" s="1260" t="s">
        <v>47</v>
      </c>
      <c r="BW457" s="1260" t="s">
        <v>96</v>
      </c>
      <c r="BX457" s="1231"/>
      <c r="BY457" s="1279"/>
      <c r="BZ457" s="1381" t="s">
        <v>83</v>
      </c>
      <c r="CA457" s="1381"/>
      <c r="CB457" s="1381"/>
      <c r="CC457" s="1363"/>
      <c r="CD457" s="1363"/>
      <c r="CE457" s="1280"/>
      <c r="CF457" s="1280"/>
      <c r="CG457" s="1280"/>
      <c r="CH457" s="1280"/>
      <c r="CI457" s="1280"/>
      <c r="CJ457" s="1280"/>
      <c r="CK457" s="1280"/>
      <c r="CL457" s="1280"/>
      <c r="CM457" s="1280"/>
      <c r="CN457" s="1280"/>
      <c r="CO457" s="1280"/>
      <c r="CP457" s="1280"/>
      <c r="CQ457" s="1280"/>
      <c r="CR457" s="1280"/>
      <c r="CS457" s="1364">
        <v>96</v>
      </c>
      <c r="CT457" s="1364"/>
      <c r="CU457" s="1380" t="s">
        <v>48</v>
      </c>
      <c r="CV457" s="1380"/>
      <c r="CW457" s="1380"/>
      <c r="CX457" s="1280"/>
      <c r="CY457" s="1280"/>
      <c r="CZ457" s="1280"/>
      <c r="DA457" s="1280"/>
      <c r="DB457" s="1280"/>
      <c r="DC457" s="1280"/>
      <c r="DD457" s="1280"/>
      <c r="DE457" s="1280"/>
      <c r="DF457" s="1280"/>
      <c r="DG457" s="1280"/>
      <c r="DH457" s="1280"/>
      <c r="DI457" s="1280"/>
      <c r="DJ457" s="1280"/>
      <c r="DK457" s="1281"/>
      <c r="DL457" s="1378" t="s">
        <v>49</v>
      </c>
      <c r="DM457" s="1378"/>
      <c r="DN457" s="1378"/>
      <c r="DO457" s="1379">
        <v>4</v>
      </c>
      <c r="DP457" s="1379"/>
      <c r="DQ457" s="1282"/>
    </row>
    <row r="458" spans="29:121" ht="20.25" customHeight="1" x14ac:dyDescent="0.3">
      <c r="AC458" s="1244"/>
      <c r="AD458" s="1244"/>
      <c r="AE458" s="1244"/>
      <c r="AF458" s="1244"/>
      <c r="AG458" s="1244"/>
      <c r="AH458" s="1244"/>
      <c r="AI458" s="1244"/>
      <c r="AJ458" s="1244"/>
      <c r="AK458" s="1244"/>
      <c r="AL458" s="1244"/>
      <c r="AM458" s="1244"/>
      <c r="AN458" s="1244"/>
      <c r="AO458" s="1244"/>
      <c r="AP458" s="1244"/>
      <c r="AQ458" s="1244"/>
      <c r="AR458" s="1244"/>
      <c r="AS458" s="1244"/>
      <c r="AT458" s="1244"/>
      <c r="AU458" s="1244"/>
      <c r="AV458" s="1244"/>
      <c r="AW458" s="1244"/>
      <c r="AX458" s="1244"/>
      <c r="AY458" s="1244"/>
      <c r="AZ458" s="1244"/>
      <c r="BA458" s="1244"/>
      <c r="BB458" s="1244"/>
      <c r="BC458" s="1244"/>
      <c r="BD458" s="1244"/>
      <c r="BE458" s="1244"/>
      <c r="BF458" s="1244"/>
      <c r="BG458" s="1244"/>
      <c r="BH458" s="1244"/>
      <c r="BI458" s="1244"/>
      <c r="BJ458" s="1244"/>
      <c r="BK458" s="1244"/>
      <c r="BL458" s="1244"/>
      <c r="BM458" s="1244"/>
      <c r="BN458" s="1244"/>
      <c r="BO458" s="1231"/>
      <c r="BP458" s="1260">
        <v>22</v>
      </c>
      <c r="BQ458" s="1260">
        <v>0</v>
      </c>
      <c r="BR458" s="1260" t="s">
        <v>50</v>
      </c>
      <c r="BS458" s="1260">
        <v>4</v>
      </c>
      <c r="BT458" s="1260">
        <v>0</v>
      </c>
      <c r="BU458" s="1260" t="s">
        <v>81</v>
      </c>
      <c r="BV458" s="1260">
        <v>0</v>
      </c>
      <c r="BW458" s="1260" t="s">
        <v>81</v>
      </c>
      <c r="BX458" s="1231"/>
      <c r="BY458" s="1279"/>
      <c r="BZ458" s="1283"/>
      <c r="CA458" s="1283"/>
      <c r="CB458" s="1283"/>
      <c r="CC458" s="1283"/>
      <c r="CD458" s="1280"/>
      <c r="CE458" s="1280"/>
      <c r="CF458" s="1280"/>
      <c r="CG458" s="1280"/>
      <c r="CH458" s="1280"/>
      <c r="CI458" s="1280"/>
      <c r="CJ458" s="1280"/>
      <c r="CK458" s="1280"/>
      <c r="CL458" s="1280"/>
      <c r="CM458" s="1280"/>
      <c r="CN458" s="1280"/>
      <c r="CO458" s="1280"/>
      <c r="CP458" s="1280"/>
      <c r="CQ458" s="1280"/>
      <c r="CR458" s="1280"/>
      <c r="CS458" s="1364"/>
      <c r="CT458" s="1364"/>
      <c r="CU458" s="1380"/>
      <c r="CV458" s="1380"/>
      <c r="CW458" s="1380"/>
      <c r="CX458" s="1280"/>
      <c r="CY458" s="1280"/>
      <c r="CZ458" s="1280"/>
      <c r="DA458" s="1280"/>
      <c r="DB458" s="1280"/>
      <c r="DC458" s="1280"/>
      <c r="DD458" s="1280"/>
      <c r="DE458" s="1280"/>
      <c r="DF458" s="1280"/>
      <c r="DG458" s="1280"/>
      <c r="DH458" s="1280"/>
      <c r="DI458" s="1280"/>
      <c r="DJ458" s="1280"/>
      <c r="DK458" s="1281"/>
      <c r="DL458" s="1378"/>
      <c r="DM458" s="1378"/>
      <c r="DN458" s="1378"/>
      <c r="DO458" s="1379"/>
      <c r="DP458" s="1379"/>
      <c r="DQ458" s="1282"/>
    </row>
    <row r="459" spans="29:121" ht="20.25" customHeight="1" x14ac:dyDescent="0.3">
      <c r="AC459" s="1244"/>
      <c r="AD459" s="1244"/>
      <c r="AE459" s="1244"/>
      <c r="AF459" s="1244"/>
      <c r="AG459" s="1244"/>
      <c r="AH459" s="1244"/>
      <c r="AI459" s="1244"/>
      <c r="AJ459" s="1244"/>
      <c r="AK459" s="1244"/>
      <c r="AL459" s="1244"/>
      <c r="AM459" s="1244"/>
      <c r="AN459" s="1244"/>
      <c r="AO459" s="1244"/>
      <c r="AP459" s="1244"/>
      <c r="AQ459" s="1244"/>
      <c r="AR459" s="1244"/>
      <c r="AS459" s="1244"/>
      <c r="AT459" s="1244"/>
      <c r="AU459" s="1244"/>
      <c r="AV459" s="1244"/>
      <c r="AW459" s="1244"/>
      <c r="AX459" s="1244"/>
      <c r="AY459" s="1244"/>
      <c r="AZ459" s="1244"/>
      <c r="BA459" s="1244"/>
      <c r="BB459" s="1244"/>
      <c r="BC459" s="1244"/>
      <c r="BD459" s="1244"/>
      <c r="BE459" s="1244"/>
      <c r="BF459" s="1244"/>
      <c r="BG459" s="1244"/>
      <c r="BH459" s="1244"/>
      <c r="BI459" s="1244"/>
      <c r="BJ459" s="1244"/>
      <c r="BK459" s="1244"/>
      <c r="BL459" s="1244"/>
      <c r="BM459" s="1244"/>
      <c r="BN459" s="1244"/>
      <c r="BO459" s="1231"/>
      <c r="BP459" s="1260"/>
      <c r="BQ459" s="1260"/>
      <c r="BR459" s="1260"/>
      <c r="BS459" s="1260"/>
      <c r="BT459" s="1260"/>
      <c r="BU459" s="1260"/>
      <c r="BV459" s="1260"/>
      <c r="BW459" s="1260"/>
      <c r="BX459" s="1231"/>
      <c r="BY459" s="1279"/>
      <c r="BZ459" s="1284"/>
      <c r="CA459" s="1284"/>
      <c r="CB459" s="1284"/>
      <c r="CC459" s="1284"/>
      <c r="CD459" s="1371" t="s">
        <v>52</v>
      </c>
      <c r="CE459" s="1371"/>
      <c r="CF459" s="1371" t="s">
        <v>95</v>
      </c>
      <c r="CG459" s="1371" t="s">
        <v>53</v>
      </c>
      <c r="CH459" s="1371" t="s">
        <v>81</v>
      </c>
      <c r="CI459" s="1371"/>
      <c r="CJ459" s="1326" t="s">
        <v>81</v>
      </c>
      <c r="CK459" s="1326"/>
      <c r="CL459" s="1326" t="s">
        <v>81</v>
      </c>
      <c r="CM459" s="1326"/>
      <c r="CN459" s="1326"/>
      <c r="CO459" s="1326"/>
      <c r="CP459" s="1326"/>
      <c r="CQ459" s="1326"/>
      <c r="CR459" s="1326"/>
      <c r="CS459" s="1326"/>
      <c r="CT459" s="1326"/>
      <c r="CU459" s="1284"/>
      <c r="CV459" s="1284"/>
      <c r="CW459" s="1284"/>
      <c r="CX459" s="1284"/>
      <c r="CY459" s="1284"/>
      <c r="CZ459" s="1371" t="s">
        <v>52</v>
      </c>
      <c r="DA459" s="1371"/>
      <c r="DB459" s="1371" t="s">
        <v>96</v>
      </c>
      <c r="DC459" s="1371" t="s">
        <v>53</v>
      </c>
      <c r="DD459" s="1371" t="s">
        <v>81</v>
      </c>
      <c r="DE459" s="1371"/>
      <c r="DF459" s="1326" t="s">
        <v>81</v>
      </c>
      <c r="DG459" s="1326"/>
      <c r="DH459" s="1326"/>
      <c r="DI459" s="1326"/>
      <c r="DJ459" s="1326"/>
      <c r="DK459" s="1326"/>
      <c r="DL459" s="1326"/>
      <c r="DM459" s="1326"/>
      <c r="DN459" s="1326"/>
      <c r="DO459" s="1326"/>
      <c r="DP459" s="1326"/>
      <c r="DQ459" s="1282"/>
    </row>
    <row r="460" spans="29:121" ht="20.25" customHeight="1" x14ac:dyDescent="0.3">
      <c r="AC460" s="1244"/>
      <c r="AD460" s="1244"/>
      <c r="AE460" s="1244"/>
      <c r="AF460" s="1244"/>
      <c r="AG460" s="1244"/>
      <c r="AH460" s="1244"/>
      <c r="AI460" s="1244"/>
      <c r="AJ460" s="1244"/>
      <c r="AK460" s="1244"/>
      <c r="AL460" s="1244"/>
      <c r="AM460" s="1244"/>
      <c r="AN460" s="1244"/>
      <c r="AO460" s="1244"/>
      <c r="AP460" s="1244"/>
      <c r="AQ460" s="1244"/>
      <c r="AR460" s="1244"/>
      <c r="AS460" s="1244"/>
      <c r="AT460" s="1244"/>
      <c r="AU460" s="1244"/>
      <c r="AV460" s="1244"/>
      <c r="AW460" s="1244"/>
      <c r="AX460" s="1244"/>
      <c r="AY460" s="1244"/>
      <c r="AZ460" s="1244"/>
      <c r="BA460" s="1244"/>
      <c r="BB460" s="1244"/>
      <c r="BC460" s="1244"/>
      <c r="BD460" s="1244"/>
      <c r="BE460" s="1244"/>
      <c r="BF460" s="1244"/>
      <c r="BG460" s="1244"/>
      <c r="BH460" s="1244"/>
      <c r="BI460" s="1244"/>
      <c r="BJ460" s="1244"/>
      <c r="BK460" s="1244"/>
      <c r="BL460" s="1244"/>
      <c r="BM460" s="1244"/>
      <c r="BN460" s="1244"/>
      <c r="BO460" s="1231"/>
      <c r="BP460" s="1260"/>
      <c r="BQ460" s="1260"/>
      <c r="BR460" s="1260"/>
      <c r="BS460" s="1260"/>
      <c r="BT460" s="1260"/>
      <c r="BU460" s="1260"/>
      <c r="BV460" s="1260"/>
      <c r="BW460" s="1260"/>
      <c r="BX460" s="1231"/>
      <c r="BY460" s="1279"/>
      <c r="BZ460" s="1284"/>
      <c r="CA460" s="1284"/>
      <c r="CB460" s="1284"/>
      <c r="CC460" s="1284"/>
      <c r="CD460" s="1284"/>
      <c r="CE460" s="1284"/>
      <c r="CF460" s="1284"/>
      <c r="CG460" s="1284"/>
      <c r="CH460" s="1284"/>
      <c r="CI460" s="1284"/>
      <c r="CJ460" s="1284"/>
      <c r="CK460" s="1284"/>
      <c r="CL460" s="1284"/>
      <c r="CM460" s="1284"/>
      <c r="CN460" s="1284"/>
      <c r="CO460" s="1284"/>
      <c r="CP460" s="1284"/>
      <c r="CQ460" s="1284"/>
      <c r="CR460" s="1284"/>
      <c r="CS460" s="1284"/>
      <c r="CT460" s="1284"/>
      <c r="CU460" s="1284"/>
      <c r="CV460" s="1284"/>
      <c r="CW460" s="1284"/>
      <c r="CX460" s="1284"/>
      <c r="CY460" s="1284"/>
      <c r="CZ460" s="1284"/>
      <c r="DA460" s="1284"/>
      <c r="DB460" s="1284"/>
      <c r="DC460" s="1284"/>
      <c r="DD460" s="1284"/>
      <c r="DE460" s="1284"/>
      <c r="DF460" s="1284"/>
      <c r="DG460" s="1284"/>
      <c r="DH460" s="1284"/>
      <c r="DI460" s="1284"/>
      <c r="DJ460" s="1284"/>
      <c r="DK460" s="1285"/>
      <c r="DL460" s="1285"/>
      <c r="DM460" s="1285"/>
      <c r="DN460" s="1285"/>
      <c r="DO460" s="1285"/>
      <c r="DP460" s="1285"/>
      <c r="DQ460" s="1282"/>
    </row>
    <row r="461" spans="29:121" ht="20.25" customHeight="1" x14ac:dyDescent="0.3">
      <c r="AC461" s="1244"/>
      <c r="AD461" s="1244"/>
      <c r="AE461" s="1244"/>
      <c r="AF461" s="1244"/>
      <c r="AG461" s="1244"/>
      <c r="AH461" s="1244"/>
      <c r="AI461" s="1244"/>
      <c r="AJ461" s="1244"/>
      <c r="AK461" s="1244"/>
      <c r="AL461" s="1244"/>
      <c r="AM461" s="1244"/>
      <c r="AN461" s="1244"/>
      <c r="AO461" s="1244"/>
      <c r="AP461" s="1244"/>
      <c r="AQ461" s="1244"/>
      <c r="AR461" s="1244"/>
      <c r="AS461" s="1244"/>
      <c r="AT461" s="1244"/>
      <c r="AU461" s="1244"/>
      <c r="AV461" s="1244"/>
      <c r="AW461" s="1244"/>
      <c r="AX461" s="1244"/>
      <c r="AY461" s="1244"/>
      <c r="AZ461" s="1244"/>
      <c r="BA461" s="1244"/>
      <c r="BB461" s="1244"/>
      <c r="BC461" s="1244"/>
      <c r="BD461" s="1244"/>
      <c r="BE461" s="1244"/>
      <c r="BF461" s="1244"/>
      <c r="BG461" s="1244"/>
      <c r="BH461" s="1244"/>
      <c r="BI461" s="1244"/>
      <c r="BJ461" s="1244"/>
      <c r="BK461" s="1244"/>
      <c r="BL461" s="1244"/>
      <c r="BM461" s="1244"/>
      <c r="BN461" s="1244"/>
      <c r="BO461" s="1231"/>
      <c r="BP461" s="1260"/>
      <c r="BQ461" s="1260"/>
      <c r="BR461" s="1260"/>
      <c r="BS461" s="1260"/>
      <c r="BT461" s="1260"/>
      <c r="BU461" s="1260"/>
      <c r="BV461" s="1260"/>
      <c r="BW461" s="1260"/>
      <c r="BX461" s="1231"/>
      <c r="BY461" s="1279"/>
      <c r="BZ461" s="1286" t="s">
        <v>56</v>
      </c>
      <c r="CA461" s="786" t="s">
        <v>95</v>
      </c>
      <c r="CB461" s="786"/>
      <c r="CC461" s="787" t="s">
        <v>81</v>
      </c>
      <c r="CD461" s="787"/>
      <c r="CE461" s="787"/>
      <c r="CF461" s="787"/>
      <c r="CG461" s="787"/>
      <c r="CH461" s="787"/>
      <c r="CI461" s="787"/>
      <c r="CJ461" s="787"/>
      <c r="CK461" s="788"/>
      <c r="CL461" s="1287" t="s">
        <v>47</v>
      </c>
      <c r="CM461" s="1327">
        <v>1</v>
      </c>
      <c r="CN461" s="1327">
        <v>2</v>
      </c>
      <c r="CO461" s="1327">
        <v>3</v>
      </c>
      <c r="CP461" s="1327">
        <v>4</v>
      </c>
      <c r="CQ461" s="1327">
        <v>5</v>
      </c>
      <c r="CR461" s="1327">
        <v>6</v>
      </c>
      <c r="CS461" s="1327">
        <v>7</v>
      </c>
      <c r="CT461" s="1327">
        <v>8</v>
      </c>
      <c r="CU461" s="1327">
        <v>9</v>
      </c>
      <c r="CV461" s="1327">
        <v>10</v>
      </c>
      <c r="CW461" s="1327">
        <v>11</v>
      </c>
      <c r="CX461" s="1327">
        <v>12</v>
      </c>
      <c r="CY461" s="1327">
        <v>13</v>
      </c>
      <c r="CZ461" s="1327">
        <v>14</v>
      </c>
      <c r="DA461" s="1327">
        <v>15</v>
      </c>
      <c r="DB461" s="1327">
        <v>16</v>
      </c>
      <c r="DC461" s="1327">
        <v>17</v>
      </c>
      <c r="DD461" s="1327">
        <v>18</v>
      </c>
      <c r="DE461" s="1327">
        <v>19</v>
      </c>
      <c r="DF461" s="1327">
        <v>20</v>
      </c>
      <c r="DG461" s="1327">
        <v>21</v>
      </c>
      <c r="DH461" s="1327">
        <v>22</v>
      </c>
      <c r="DI461" s="1327">
        <v>23</v>
      </c>
      <c r="DJ461" s="1327">
        <v>24</v>
      </c>
      <c r="DK461" s="1327">
        <v>25</v>
      </c>
      <c r="DL461" s="1327">
        <v>26</v>
      </c>
      <c r="DM461" s="1327">
        <v>27</v>
      </c>
      <c r="DN461" s="1327">
        <v>28</v>
      </c>
      <c r="DO461" s="1327">
        <v>29</v>
      </c>
      <c r="DP461" s="1327">
        <v>30</v>
      </c>
      <c r="DQ461" s="1282"/>
    </row>
    <row r="462" spans="29:121" ht="20.25" customHeight="1" x14ac:dyDescent="0.3">
      <c r="AC462" s="1244"/>
      <c r="AD462" s="1244"/>
      <c r="AE462" s="1244"/>
      <c r="AF462" s="1244"/>
      <c r="AG462" s="1244"/>
      <c r="AH462" s="1244"/>
      <c r="AI462" s="1244"/>
      <c r="AJ462" s="1244"/>
      <c r="AK462" s="1244"/>
      <c r="AL462" s="1244"/>
      <c r="AM462" s="1244"/>
      <c r="AN462" s="1244"/>
      <c r="AO462" s="1244"/>
      <c r="AP462" s="1244"/>
      <c r="AQ462" s="1244"/>
      <c r="AR462" s="1244"/>
      <c r="AS462" s="1244"/>
      <c r="AT462" s="1244"/>
      <c r="AU462" s="1244"/>
      <c r="AV462" s="1244"/>
      <c r="AW462" s="1244"/>
      <c r="AX462" s="1244"/>
      <c r="AY462" s="1244"/>
      <c r="AZ462" s="1244"/>
      <c r="BA462" s="1244"/>
      <c r="BB462" s="1244"/>
      <c r="BC462" s="1244"/>
      <c r="BD462" s="1244"/>
      <c r="BE462" s="1244"/>
      <c r="BF462" s="1244"/>
      <c r="BG462" s="1244"/>
      <c r="BH462" s="1244"/>
      <c r="BI462" s="1244"/>
      <c r="BJ462" s="1244"/>
      <c r="BK462" s="1244"/>
      <c r="BL462" s="1244"/>
      <c r="BM462" s="1244"/>
      <c r="BN462" s="1244"/>
      <c r="BO462" s="1231"/>
      <c r="BP462" s="1260"/>
      <c r="BQ462" s="1260"/>
      <c r="BR462" s="1260"/>
      <c r="BS462" s="1260"/>
      <c r="BT462" s="1260"/>
      <c r="BU462" s="1260"/>
      <c r="BV462" s="1260"/>
      <c r="BW462" s="1260"/>
      <c r="BX462" s="1231"/>
      <c r="BY462" s="1279"/>
      <c r="BZ462" s="1288"/>
      <c r="CA462" s="1289"/>
      <c r="CB462" s="1296"/>
      <c r="CC462" s="1290"/>
      <c r="CD462" s="1290"/>
      <c r="CE462" s="1290"/>
      <c r="CF462" s="1290"/>
      <c r="CG462" s="1290"/>
      <c r="CH462" s="1290"/>
      <c r="CI462" s="1290"/>
      <c r="CJ462" s="1290"/>
      <c r="CK462" s="1290"/>
      <c r="CL462" s="1290"/>
      <c r="CM462" s="1290"/>
      <c r="CN462" s="1290"/>
      <c r="CO462" s="1290"/>
      <c r="CP462" s="1290"/>
      <c r="CQ462" s="1290"/>
      <c r="CR462" s="1290"/>
      <c r="CS462" s="1290"/>
      <c r="CT462" s="1290"/>
      <c r="CU462" s="1290"/>
      <c r="CV462" s="1290"/>
      <c r="CW462" s="1290"/>
      <c r="CX462" s="1290"/>
      <c r="CY462" s="1290"/>
      <c r="CZ462" s="1290"/>
      <c r="DA462" s="1290"/>
      <c r="DB462" s="1290"/>
      <c r="DC462" s="1290"/>
      <c r="DD462" s="1290"/>
      <c r="DE462" s="1290"/>
      <c r="DF462" s="1290"/>
      <c r="DG462" s="1290"/>
      <c r="DH462" s="1290"/>
      <c r="DI462" s="1290"/>
      <c r="DJ462" s="1290"/>
      <c r="DK462" s="1291"/>
      <c r="DL462" s="1291"/>
      <c r="DM462" s="1291"/>
      <c r="DN462" s="1291"/>
      <c r="DO462" s="1291"/>
      <c r="DP462" s="1291"/>
      <c r="DQ462" s="1282"/>
    </row>
    <row r="463" spans="29:121" ht="20.25" customHeight="1" x14ac:dyDescent="0.3">
      <c r="AC463" s="1244"/>
      <c r="AD463" s="1244"/>
      <c r="AE463" s="1244"/>
      <c r="AF463" s="1244"/>
      <c r="AG463" s="1244"/>
      <c r="AH463" s="1244"/>
      <c r="AI463" s="1244"/>
      <c r="AJ463" s="1244"/>
      <c r="AK463" s="1244"/>
      <c r="AL463" s="1244"/>
      <c r="AM463" s="1244"/>
      <c r="AN463" s="1244"/>
      <c r="AO463" s="1244"/>
      <c r="AP463" s="1244"/>
      <c r="AQ463" s="1244"/>
      <c r="AR463" s="1244"/>
      <c r="AS463" s="1244"/>
      <c r="AT463" s="1244"/>
      <c r="AU463" s="1244"/>
      <c r="AV463" s="1244"/>
      <c r="AW463" s="1244"/>
      <c r="AX463" s="1244"/>
      <c r="AY463" s="1244"/>
      <c r="AZ463" s="1244"/>
      <c r="BA463" s="1244"/>
      <c r="BB463" s="1244"/>
      <c r="BC463" s="1244"/>
      <c r="BD463" s="1244"/>
      <c r="BE463" s="1244"/>
      <c r="BF463" s="1244"/>
      <c r="BG463" s="1244"/>
      <c r="BH463" s="1244"/>
      <c r="BI463" s="1244"/>
      <c r="BJ463" s="1244"/>
      <c r="BK463" s="1244"/>
      <c r="BL463" s="1244"/>
      <c r="BM463" s="1244"/>
      <c r="BN463" s="1244"/>
      <c r="BO463" s="1231"/>
      <c r="BP463" s="1260"/>
      <c r="BQ463" s="1260"/>
      <c r="BR463" s="1260"/>
      <c r="BS463" s="1260"/>
      <c r="BT463" s="1260"/>
      <c r="BU463" s="1260"/>
      <c r="BV463" s="1260"/>
      <c r="BW463" s="1260"/>
      <c r="BX463" s="1231"/>
      <c r="BY463" s="1279"/>
      <c r="BZ463" s="1292" t="s">
        <v>56</v>
      </c>
      <c r="CA463" s="789" t="s">
        <v>96</v>
      </c>
      <c r="CB463" s="789"/>
      <c r="CC463" s="790" t="s">
        <v>81</v>
      </c>
      <c r="CD463" s="790"/>
      <c r="CE463" s="790"/>
      <c r="CF463" s="790"/>
      <c r="CG463" s="790"/>
      <c r="CH463" s="790"/>
      <c r="CI463" s="790"/>
      <c r="CJ463" s="790"/>
      <c r="CK463" s="791"/>
      <c r="CL463" s="1287" t="s">
        <v>47</v>
      </c>
      <c r="CM463" s="1327">
        <v>1</v>
      </c>
      <c r="CN463" s="1327">
        <v>2</v>
      </c>
      <c r="CO463" s="1327">
        <v>3</v>
      </c>
      <c r="CP463" s="1327">
        <v>4</v>
      </c>
      <c r="CQ463" s="1327">
        <v>5</v>
      </c>
      <c r="CR463" s="1327">
        <v>6</v>
      </c>
      <c r="CS463" s="1327">
        <v>7</v>
      </c>
      <c r="CT463" s="1327">
        <v>8</v>
      </c>
      <c r="CU463" s="1327">
        <v>9</v>
      </c>
      <c r="CV463" s="1327">
        <v>10</v>
      </c>
      <c r="CW463" s="1327">
        <v>11</v>
      </c>
      <c r="CX463" s="1327">
        <v>12</v>
      </c>
      <c r="CY463" s="1327">
        <v>13</v>
      </c>
      <c r="CZ463" s="1327">
        <v>14</v>
      </c>
      <c r="DA463" s="1327">
        <v>15</v>
      </c>
      <c r="DB463" s="1327">
        <v>16</v>
      </c>
      <c r="DC463" s="1327">
        <v>17</v>
      </c>
      <c r="DD463" s="1327">
        <v>18</v>
      </c>
      <c r="DE463" s="1327">
        <v>19</v>
      </c>
      <c r="DF463" s="1327">
        <v>20</v>
      </c>
      <c r="DG463" s="1327">
        <v>21</v>
      </c>
      <c r="DH463" s="1327">
        <v>22</v>
      </c>
      <c r="DI463" s="1327">
        <v>23</v>
      </c>
      <c r="DJ463" s="1327">
        <v>24</v>
      </c>
      <c r="DK463" s="1327">
        <v>25</v>
      </c>
      <c r="DL463" s="1327">
        <v>26</v>
      </c>
      <c r="DM463" s="1327">
        <v>27</v>
      </c>
      <c r="DN463" s="1327">
        <v>28</v>
      </c>
      <c r="DO463" s="1327">
        <v>29</v>
      </c>
      <c r="DP463" s="1327">
        <v>30</v>
      </c>
      <c r="DQ463" s="1282"/>
    </row>
    <row r="464" spans="29:121" ht="20.25" customHeight="1" thickBot="1" x14ac:dyDescent="0.35">
      <c r="AC464" s="1244"/>
      <c r="AD464" s="1244"/>
      <c r="AE464" s="1244"/>
      <c r="AF464" s="1244"/>
      <c r="AG464" s="1244"/>
      <c r="AH464" s="1244"/>
      <c r="AI464" s="1244"/>
      <c r="AJ464" s="1244"/>
      <c r="AK464" s="1244"/>
      <c r="AL464" s="1244"/>
      <c r="AM464" s="1244"/>
      <c r="AN464" s="1244"/>
      <c r="AO464" s="1244"/>
      <c r="AP464" s="1244"/>
      <c r="AQ464" s="1244"/>
      <c r="AR464" s="1244"/>
      <c r="AS464" s="1244"/>
      <c r="AT464" s="1244"/>
      <c r="AU464" s="1244"/>
      <c r="AV464" s="1244"/>
      <c r="AW464" s="1244"/>
      <c r="AX464" s="1244"/>
      <c r="AY464" s="1244"/>
      <c r="AZ464" s="1244"/>
      <c r="BA464" s="1244"/>
      <c r="BB464" s="1244"/>
      <c r="BC464" s="1244"/>
      <c r="BD464" s="1244"/>
      <c r="BE464" s="1244"/>
      <c r="BF464" s="1244"/>
      <c r="BG464" s="1244"/>
      <c r="BH464" s="1244"/>
      <c r="BI464" s="1244"/>
      <c r="BJ464" s="1244"/>
      <c r="BK464" s="1244"/>
      <c r="BL464" s="1244"/>
      <c r="BM464" s="1244"/>
      <c r="BN464" s="1244"/>
      <c r="BO464" s="1231"/>
      <c r="BP464" s="1260"/>
      <c r="BQ464" s="1260"/>
      <c r="BR464" s="1260"/>
      <c r="BS464" s="1260"/>
      <c r="BT464" s="1260"/>
      <c r="BU464" s="1260"/>
      <c r="BV464" s="1260"/>
      <c r="BW464" s="1260"/>
      <c r="BX464" s="1231"/>
      <c r="BY464" s="1293"/>
      <c r="BZ464" s="1294"/>
      <c r="CA464" s="1294"/>
      <c r="CB464" s="1294"/>
      <c r="CC464" s="1294"/>
      <c r="CD464" s="1294"/>
      <c r="CE464" s="1294"/>
      <c r="CF464" s="1294"/>
      <c r="CG464" s="1294"/>
      <c r="CH464" s="1294"/>
      <c r="CI464" s="1294"/>
      <c r="CJ464" s="1294"/>
      <c r="CK464" s="1294"/>
      <c r="CL464" s="1294"/>
      <c r="CM464" s="1294"/>
      <c r="CN464" s="1294"/>
      <c r="CO464" s="1294"/>
      <c r="CP464" s="1294"/>
      <c r="CQ464" s="1294"/>
      <c r="CR464" s="1294"/>
      <c r="CS464" s="1294"/>
      <c r="CT464" s="1294"/>
      <c r="CU464" s="1294"/>
      <c r="CV464" s="1294"/>
      <c r="CW464" s="1294"/>
      <c r="CX464" s="1294"/>
      <c r="CY464" s="1294"/>
      <c r="CZ464" s="1294"/>
      <c r="DA464" s="1294"/>
      <c r="DB464" s="1294"/>
      <c r="DC464" s="1294"/>
      <c r="DD464" s="1294"/>
      <c r="DE464" s="1294"/>
      <c r="DF464" s="1294"/>
      <c r="DG464" s="1294"/>
      <c r="DH464" s="1294"/>
      <c r="DI464" s="1294"/>
      <c r="DJ464" s="1294"/>
      <c r="DK464" s="1294"/>
      <c r="DL464" s="1294"/>
      <c r="DM464" s="1294"/>
      <c r="DN464" s="1294"/>
      <c r="DO464" s="1294"/>
      <c r="DP464" s="1294"/>
      <c r="DQ464" s="1295"/>
    </row>
    <row r="465" spans="29:121" ht="20.25" customHeight="1" thickTop="1" x14ac:dyDescent="0.3">
      <c r="AC465" s="1244"/>
      <c r="AD465" s="1244"/>
      <c r="AE465" s="1244"/>
      <c r="AF465" s="1244"/>
      <c r="AG465" s="1244"/>
      <c r="AH465" s="1244"/>
      <c r="AI465" s="1244"/>
      <c r="AJ465" s="1244"/>
      <c r="AK465" s="1244"/>
      <c r="AL465" s="1244"/>
      <c r="AM465" s="1244"/>
      <c r="AN465" s="1244"/>
      <c r="AO465" s="1244"/>
      <c r="AP465" s="1244"/>
      <c r="AQ465" s="1244"/>
      <c r="AR465" s="1244"/>
      <c r="AS465" s="1244"/>
      <c r="AT465" s="1244"/>
      <c r="AU465" s="1244"/>
      <c r="AV465" s="1244"/>
      <c r="AW465" s="1244"/>
      <c r="AX465" s="1244"/>
      <c r="AY465" s="1244"/>
      <c r="AZ465" s="1244"/>
      <c r="BA465" s="1244"/>
      <c r="BB465" s="1244"/>
      <c r="BC465" s="1244"/>
      <c r="BD465" s="1244"/>
      <c r="BE465" s="1244"/>
      <c r="BF465" s="1244"/>
      <c r="BG465" s="1244"/>
      <c r="BH465" s="1244"/>
      <c r="BI465" s="1244"/>
      <c r="BJ465" s="1244"/>
      <c r="BK465" s="1244"/>
      <c r="BL465" s="1244"/>
      <c r="BM465" s="1244"/>
      <c r="BN465" s="1244"/>
      <c r="BO465" s="1231"/>
      <c r="BP465" s="1260"/>
      <c r="BQ465" s="1260"/>
      <c r="BR465" s="1260"/>
      <c r="BS465" s="1260"/>
      <c r="BT465" s="1260"/>
      <c r="BU465" s="1260"/>
      <c r="BV465" s="1260"/>
      <c r="BW465" s="1260"/>
      <c r="BX465" s="1231"/>
      <c r="BY465" s="784">
        <v>0.51736111111111105</v>
      </c>
      <c r="BZ465" s="785"/>
      <c r="CA465" s="785"/>
      <c r="CB465" s="1276"/>
      <c r="CC465" s="792">
        <v>22</v>
      </c>
      <c r="CD465" s="792"/>
      <c r="CE465" s="793"/>
      <c r="CF465" s="793"/>
      <c r="CG465" s="793"/>
      <c r="CH465" s="793"/>
      <c r="CI465" s="793"/>
      <c r="CJ465" s="793"/>
      <c r="CK465" s="1277"/>
      <c r="CL465" s="1276"/>
      <c r="CM465" s="1276"/>
      <c r="CN465" s="1276"/>
      <c r="CO465" s="1276"/>
      <c r="CP465" s="1276"/>
      <c r="CQ465" s="1276"/>
      <c r="CR465" s="1276"/>
      <c r="CS465" s="1276"/>
      <c r="CT465" s="1276"/>
      <c r="CU465" s="1276"/>
      <c r="CV465" s="1276"/>
      <c r="CW465" s="1276"/>
      <c r="CX465" s="1276"/>
      <c r="CY465" s="1276"/>
      <c r="CZ465" s="1276"/>
      <c r="DA465" s="1276"/>
      <c r="DB465" s="1276"/>
      <c r="DC465" s="1276"/>
      <c r="DD465" s="1276"/>
      <c r="DE465" s="1276"/>
      <c r="DF465" s="1276"/>
      <c r="DG465" s="1276"/>
      <c r="DH465" s="1276"/>
      <c r="DI465" s="1276"/>
      <c r="DJ465" s="1276"/>
      <c r="DK465" s="1276"/>
      <c r="DL465" s="1276"/>
      <c r="DM465" s="1276"/>
      <c r="DN465" s="1276"/>
      <c r="DO465" s="1276"/>
      <c r="DP465" s="1276"/>
      <c r="DQ465" s="1278"/>
    </row>
    <row r="466" spans="29:121" ht="20.25" customHeight="1" x14ac:dyDescent="0.3">
      <c r="AC466" s="1244"/>
      <c r="AD466" s="1244"/>
      <c r="AE466" s="1244"/>
      <c r="AF466" s="1231"/>
      <c r="AG466" s="1231"/>
      <c r="AH466" s="1231"/>
      <c r="AI466" s="1231"/>
      <c r="AJ466" s="1231"/>
      <c r="AK466" s="1231"/>
      <c r="AL466" s="1244"/>
      <c r="AM466" s="1244"/>
      <c r="AN466" s="1244"/>
      <c r="AO466" s="1244"/>
      <c r="AP466" s="1244"/>
      <c r="AQ466" s="1244"/>
      <c r="AR466" s="1244"/>
      <c r="AS466" s="1244"/>
      <c r="AT466" s="1244"/>
      <c r="AU466" s="1244"/>
      <c r="AV466" s="1244"/>
      <c r="AW466" s="1244"/>
      <c r="AX466" s="1244"/>
      <c r="AY466" s="1244"/>
      <c r="AZ466" s="1244"/>
      <c r="BA466" s="1244"/>
      <c r="BB466" s="1244"/>
      <c r="BC466" s="1244"/>
      <c r="BD466" s="1244"/>
      <c r="BE466" s="1244"/>
      <c r="BF466" s="1244"/>
      <c r="BG466" s="1244"/>
      <c r="BH466" s="1244"/>
      <c r="BI466" s="1244"/>
      <c r="BJ466" s="1244"/>
      <c r="BK466" s="1244"/>
      <c r="BL466" s="1244"/>
      <c r="BM466" s="1244"/>
      <c r="BN466" s="1244"/>
      <c r="BO466" s="1231"/>
      <c r="BP466" s="1260" t="s">
        <v>83</v>
      </c>
      <c r="BQ466" s="1260">
        <v>0.51736111111111105</v>
      </c>
      <c r="BR466" s="1260">
        <v>97</v>
      </c>
      <c r="BS466" s="1260" t="s">
        <v>45</v>
      </c>
      <c r="BT466" s="1260" t="s">
        <v>94</v>
      </c>
      <c r="BU466" s="1260" t="s">
        <v>97</v>
      </c>
      <c r="BV466" s="1260" t="s">
        <v>47</v>
      </c>
      <c r="BW466" s="1260" t="s">
        <v>98</v>
      </c>
      <c r="BX466" s="1231"/>
      <c r="BY466" s="1279"/>
      <c r="BZ466" s="1381" t="s">
        <v>83</v>
      </c>
      <c r="CA466" s="1381"/>
      <c r="CB466" s="1381"/>
      <c r="CC466" s="1363"/>
      <c r="CD466" s="1363"/>
      <c r="CE466" s="1280"/>
      <c r="CF466" s="1280"/>
      <c r="CG466" s="1280"/>
      <c r="CH466" s="1280"/>
      <c r="CI466" s="1280"/>
      <c r="CJ466" s="1280"/>
      <c r="CK466" s="1280"/>
      <c r="CL466" s="1280"/>
      <c r="CM466" s="1280"/>
      <c r="CN466" s="1280"/>
      <c r="CO466" s="1280"/>
      <c r="CP466" s="1280"/>
      <c r="CQ466" s="1280"/>
      <c r="CR466" s="1280"/>
      <c r="CS466" s="1364">
        <v>97</v>
      </c>
      <c r="CT466" s="1364"/>
      <c r="CU466" s="1380" t="s">
        <v>48</v>
      </c>
      <c r="CV466" s="1380"/>
      <c r="CW466" s="1380"/>
      <c r="CX466" s="1280"/>
      <c r="CY466" s="1280"/>
      <c r="CZ466" s="1280"/>
      <c r="DA466" s="1280"/>
      <c r="DB466" s="1280"/>
      <c r="DC466" s="1280"/>
      <c r="DD466" s="1280"/>
      <c r="DE466" s="1280"/>
      <c r="DF466" s="1280"/>
      <c r="DG466" s="1280"/>
      <c r="DH466" s="1280"/>
      <c r="DI466" s="1280"/>
      <c r="DJ466" s="1280"/>
      <c r="DK466" s="1281"/>
      <c r="DL466" s="1378" t="s">
        <v>49</v>
      </c>
      <c r="DM466" s="1378"/>
      <c r="DN466" s="1378"/>
      <c r="DO466" s="1379">
        <v>3</v>
      </c>
      <c r="DP466" s="1379"/>
      <c r="DQ466" s="1282"/>
    </row>
    <row r="467" spans="29:121" ht="20.25" customHeight="1" x14ac:dyDescent="0.3">
      <c r="AC467" s="1244"/>
      <c r="AD467" s="1244"/>
      <c r="AE467" s="1244"/>
      <c r="AF467" s="1231"/>
      <c r="AG467" s="1231"/>
      <c r="AH467" s="1231"/>
      <c r="AI467" s="1231"/>
      <c r="AJ467" s="1231"/>
      <c r="AK467" s="1231"/>
      <c r="AL467" s="1244"/>
      <c r="AM467" s="1244"/>
      <c r="AN467" s="1244"/>
      <c r="AO467" s="1244"/>
      <c r="AP467" s="1244"/>
      <c r="AQ467" s="1244"/>
      <c r="AR467" s="1244"/>
      <c r="AS467" s="1244"/>
      <c r="AT467" s="1244"/>
      <c r="AU467" s="1244"/>
      <c r="AV467" s="1244"/>
      <c r="AW467" s="1244"/>
      <c r="AX467" s="1244"/>
      <c r="AY467" s="1244"/>
      <c r="AZ467" s="1244"/>
      <c r="BA467" s="1244"/>
      <c r="BB467" s="1244"/>
      <c r="BC467" s="1244"/>
      <c r="BD467" s="1244"/>
      <c r="BE467" s="1244"/>
      <c r="BF467" s="1244"/>
      <c r="BG467" s="1244"/>
      <c r="BH467" s="1244"/>
      <c r="BI467" s="1244"/>
      <c r="BJ467" s="1244"/>
      <c r="BK467" s="1244"/>
      <c r="BL467" s="1244"/>
      <c r="BM467" s="1244"/>
      <c r="BN467" s="1244"/>
      <c r="BO467" s="1231"/>
      <c r="BP467" s="1260">
        <v>22</v>
      </c>
      <c r="BQ467" s="1260">
        <v>0</v>
      </c>
      <c r="BR467" s="1260" t="s">
        <v>50</v>
      </c>
      <c r="BS467" s="1260">
        <v>3</v>
      </c>
      <c r="BT467" s="1260">
        <v>0</v>
      </c>
      <c r="BU467" s="1260" t="s">
        <v>81</v>
      </c>
      <c r="BV467" s="1260">
        <v>0</v>
      </c>
      <c r="BW467" s="1260" t="s">
        <v>81</v>
      </c>
      <c r="BX467" s="1231"/>
      <c r="BY467" s="1279"/>
      <c r="BZ467" s="1283"/>
      <c r="CA467" s="1283"/>
      <c r="CB467" s="1283"/>
      <c r="CC467" s="1283"/>
      <c r="CD467" s="1280"/>
      <c r="CE467" s="1280"/>
      <c r="CF467" s="1280"/>
      <c r="CG467" s="1280"/>
      <c r="CH467" s="1280"/>
      <c r="CI467" s="1280"/>
      <c r="CJ467" s="1280"/>
      <c r="CK467" s="1280"/>
      <c r="CL467" s="1280"/>
      <c r="CM467" s="1280"/>
      <c r="CN467" s="1280"/>
      <c r="CO467" s="1280"/>
      <c r="CP467" s="1280"/>
      <c r="CQ467" s="1280"/>
      <c r="CR467" s="1280"/>
      <c r="CS467" s="1364"/>
      <c r="CT467" s="1364"/>
      <c r="CU467" s="1380"/>
      <c r="CV467" s="1380"/>
      <c r="CW467" s="1380"/>
      <c r="CX467" s="1280"/>
      <c r="CY467" s="1280"/>
      <c r="CZ467" s="1280"/>
      <c r="DA467" s="1280"/>
      <c r="DB467" s="1280"/>
      <c r="DC467" s="1280"/>
      <c r="DD467" s="1280"/>
      <c r="DE467" s="1280"/>
      <c r="DF467" s="1280"/>
      <c r="DG467" s="1280"/>
      <c r="DH467" s="1280"/>
      <c r="DI467" s="1280"/>
      <c r="DJ467" s="1280"/>
      <c r="DK467" s="1281"/>
      <c r="DL467" s="1378"/>
      <c r="DM467" s="1378"/>
      <c r="DN467" s="1378"/>
      <c r="DO467" s="1379"/>
      <c r="DP467" s="1379"/>
      <c r="DQ467" s="1282"/>
    </row>
    <row r="468" spans="29:121" ht="20.25" customHeight="1" x14ac:dyDescent="0.3">
      <c r="AC468" s="1244"/>
      <c r="AD468" s="1244"/>
      <c r="AE468" s="1244"/>
      <c r="AF468" s="1231"/>
      <c r="AG468" s="1231"/>
      <c r="AH468" s="1231"/>
      <c r="AI468" s="1231"/>
      <c r="AJ468" s="1231"/>
      <c r="AK468" s="1231"/>
      <c r="AL468" s="1244"/>
      <c r="AM468" s="1244"/>
      <c r="AN468" s="1244"/>
      <c r="AO468" s="1244"/>
      <c r="AP468" s="1244"/>
      <c r="AQ468" s="1244"/>
      <c r="AR468" s="1244"/>
      <c r="AS468" s="1244"/>
      <c r="AT468" s="1244"/>
      <c r="AU468" s="1244"/>
      <c r="AV468" s="1244"/>
      <c r="AW468" s="1244"/>
      <c r="AX468" s="1244"/>
      <c r="AY468" s="1244"/>
      <c r="AZ468" s="1244"/>
      <c r="BA468" s="1244"/>
      <c r="BB468" s="1244"/>
      <c r="BC468" s="1244"/>
      <c r="BD468" s="1244"/>
      <c r="BE468" s="1244"/>
      <c r="BF468" s="1244"/>
      <c r="BG468" s="1244"/>
      <c r="BH468" s="1244"/>
      <c r="BI468" s="1244"/>
      <c r="BJ468" s="1244"/>
      <c r="BK468" s="1244"/>
      <c r="BL468" s="1244"/>
      <c r="BM468" s="1244"/>
      <c r="BN468" s="1244"/>
      <c r="BO468" s="1231"/>
      <c r="BP468" s="1260"/>
      <c r="BQ468" s="1260"/>
      <c r="BR468" s="1260"/>
      <c r="BS468" s="1260"/>
      <c r="BT468" s="1260"/>
      <c r="BU468" s="1260"/>
      <c r="BV468" s="1260"/>
      <c r="BW468" s="1260"/>
      <c r="BX468" s="1231"/>
      <c r="BY468" s="1279"/>
      <c r="BZ468" s="1284"/>
      <c r="CA468" s="1284"/>
      <c r="CB468" s="1284"/>
      <c r="CC468" s="1284"/>
      <c r="CD468" s="1371" t="s">
        <v>52</v>
      </c>
      <c r="CE468" s="1371"/>
      <c r="CF468" s="1371" t="s">
        <v>97</v>
      </c>
      <c r="CG468" s="1371" t="s">
        <v>53</v>
      </c>
      <c r="CH468" s="1371" t="s">
        <v>81</v>
      </c>
      <c r="CI468" s="1371"/>
      <c r="CJ468" s="1326" t="s">
        <v>81</v>
      </c>
      <c r="CK468" s="1326"/>
      <c r="CL468" s="1326" t="s">
        <v>81</v>
      </c>
      <c r="CM468" s="1326"/>
      <c r="CN468" s="1326"/>
      <c r="CO468" s="1326"/>
      <c r="CP468" s="1326"/>
      <c r="CQ468" s="1326"/>
      <c r="CR468" s="1326"/>
      <c r="CS468" s="1326"/>
      <c r="CT468" s="1326"/>
      <c r="CU468" s="1284"/>
      <c r="CV468" s="1284"/>
      <c r="CW468" s="1284"/>
      <c r="CX468" s="1284"/>
      <c r="CY468" s="1284"/>
      <c r="CZ468" s="1371" t="s">
        <v>52</v>
      </c>
      <c r="DA468" s="1371"/>
      <c r="DB468" s="1371" t="s">
        <v>98</v>
      </c>
      <c r="DC468" s="1371" t="s">
        <v>53</v>
      </c>
      <c r="DD468" s="1371" t="s">
        <v>81</v>
      </c>
      <c r="DE468" s="1371"/>
      <c r="DF468" s="1326" t="s">
        <v>81</v>
      </c>
      <c r="DG468" s="1326"/>
      <c r="DH468" s="1326"/>
      <c r="DI468" s="1326"/>
      <c r="DJ468" s="1326"/>
      <c r="DK468" s="1326"/>
      <c r="DL468" s="1326"/>
      <c r="DM468" s="1326"/>
      <c r="DN468" s="1326"/>
      <c r="DO468" s="1326"/>
      <c r="DP468" s="1326"/>
      <c r="DQ468" s="1282"/>
    </row>
    <row r="469" spans="29:121" ht="20.25" customHeight="1" x14ac:dyDescent="0.3">
      <c r="AC469" s="1244"/>
      <c r="AD469" s="1244"/>
      <c r="AE469" s="1244"/>
      <c r="AF469" s="1231"/>
      <c r="AG469" s="1231"/>
      <c r="AH469" s="1231"/>
      <c r="AI469" s="1231"/>
      <c r="AJ469" s="1231"/>
      <c r="AK469" s="1231"/>
      <c r="AL469" s="1244"/>
      <c r="AM469" s="1244"/>
      <c r="AN469" s="1244"/>
      <c r="AO469" s="1244"/>
      <c r="AP469" s="1244"/>
      <c r="AQ469" s="1244"/>
      <c r="AR469" s="1244"/>
      <c r="AS469" s="1244"/>
      <c r="AT469" s="1244"/>
      <c r="AU469" s="1244"/>
      <c r="AV469" s="1244"/>
      <c r="AW469" s="1244"/>
      <c r="AX469" s="1244"/>
      <c r="AY469" s="1244"/>
      <c r="AZ469" s="1244"/>
      <c r="BA469" s="1244"/>
      <c r="BB469" s="1244"/>
      <c r="BC469" s="1244"/>
      <c r="BD469" s="1244"/>
      <c r="BE469" s="1244"/>
      <c r="BF469" s="1244"/>
      <c r="BG469" s="1244"/>
      <c r="BH469" s="1244"/>
      <c r="BI469" s="1244"/>
      <c r="BJ469" s="1244"/>
      <c r="BK469" s="1244"/>
      <c r="BL469" s="1244"/>
      <c r="BM469" s="1244"/>
      <c r="BN469" s="1244"/>
      <c r="BO469" s="1231"/>
      <c r="BP469" s="1260"/>
      <c r="BQ469" s="1260"/>
      <c r="BR469" s="1260"/>
      <c r="BS469" s="1260"/>
      <c r="BT469" s="1260"/>
      <c r="BU469" s="1260"/>
      <c r="BV469" s="1260"/>
      <c r="BW469" s="1260"/>
      <c r="BX469" s="1231"/>
      <c r="BY469" s="1279"/>
      <c r="BZ469" s="1284"/>
      <c r="CA469" s="1284"/>
      <c r="CB469" s="1284"/>
      <c r="CC469" s="1284"/>
      <c r="CD469" s="1284"/>
      <c r="CE469" s="1284"/>
      <c r="CF469" s="1284"/>
      <c r="CG469" s="1284"/>
      <c r="CH469" s="1284"/>
      <c r="CI469" s="1284"/>
      <c r="CJ469" s="1284"/>
      <c r="CK469" s="1284"/>
      <c r="CL469" s="1284"/>
      <c r="CM469" s="1284"/>
      <c r="CN469" s="1284"/>
      <c r="CO469" s="1284"/>
      <c r="CP469" s="1284"/>
      <c r="CQ469" s="1284"/>
      <c r="CR469" s="1284"/>
      <c r="CS469" s="1284"/>
      <c r="CT469" s="1284"/>
      <c r="CU469" s="1284"/>
      <c r="CV469" s="1284"/>
      <c r="CW469" s="1284"/>
      <c r="CX469" s="1284"/>
      <c r="CY469" s="1284"/>
      <c r="CZ469" s="1284"/>
      <c r="DA469" s="1284"/>
      <c r="DB469" s="1284"/>
      <c r="DC469" s="1284"/>
      <c r="DD469" s="1284"/>
      <c r="DE469" s="1284"/>
      <c r="DF469" s="1284"/>
      <c r="DG469" s="1284"/>
      <c r="DH469" s="1284"/>
      <c r="DI469" s="1284"/>
      <c r="DJ469" s="1284"/>
      <c r="DK469" s="1285"/>
      <c r="DL469" s="1285"/>
      <c r="DM469" s="1285"/>
      <c r="DN469" s="1285"/>
      <c r="DO469" s="1285"/>
      <c r="DP469" s="1285"/>
      <c r="DQ469" s="1282"/>
    </row>
    <row r="470" spans="29:121" ht="20.25" customHeight="1" x14ac:dyDescent="0.3">
      <c r="AC470" s="1244"/>
      <c r="AD470" s="1244"/>
      <c r="AE470" s="1244"/>
      <c r="AF470" s="1231"/>
      <c r="AG470" s="1231"/>
      <c r="AH470" s="1231"/>
      <c r="AI470" s="1231"/>
      <c r="AJ470" s="1231"/>
      <c r="AK470" s="1231"/>
      <c r="AL470" s="1244"/>
      <c r="AM470" s="1244"/>
      <c r="AN470" s="1244"/>
      <c r="AO470" s="1244"/>
      <c r="AP470" s="1244"/>
      <c r="AQ470" s="1244"/>
      <c r="AR470" s="1244"/>
      <c r="AS470" s="1244"/>
      <c r="AT470" s="1244"/>
      <c r="AU470" s="1244"/>
      <c r="AV470" s="1244"/>
      <c r="AW470" s="1244"/>
      <c r="AX470" s="1244"/>
      <c r="AY470" s="1244"/>
      <c r="AZ470" s="1244"/>
      <c r="BA470" s="1244"/>
      <c r="BB470" s="1244"/>
      <c r="BC470" s="1244"/>
      <c r="BD470" s="1244"/>
      <c r="BE470" s="1244"/>
      <c r="BF470" s="1244"/>
      <c r="BG470" s="1244"/>
      <c r="BH470" s="1244"/>
      <c r="BI470" s="1244"/>
      <c r="BJ470" s="1244"/>
      <c r="BK470" s="1244"/>
      <c r="BL470" s="1244"/>
      <c r="BM470" s="1244"/>
      <c r="BN470" s="1244"/>
      <c r="BO470" s="1231"/>
      <c r="BP470" s="1260"/>
      <c r="BQ470" s="1260"/>
      <c r="BR470" s="1260"/>
      <c r="BS470" s="1260"/>
      <c r="BT470" s="1260"/>
      <c r="BU470" s="1260"/>
      <c r="BV470" s="1260"/>
      <c r="BW470" s="1260"/>
      <c r="BX470" s="1231"/>
      <c r="BY470" s="1279"/>
      <c r="BZ470" s="1286" t="s">
        <v>56</v>
      </c>
      <c r="CA470" s="786" t="s">
        <v>97</v>
      </c>
      <c r="CB470" s="786"/>
      <c r="CC470" s="787" t="s">
        <v>81</v>
      </c>
      <c r="CD470" s="787"/>
      <c r="CE470" s="787"/>
      <c r="CF470" s="787"/>
      <c r="CG470" s="787"/>
      <c r="CH470" s="787"/>
      <c r="CI470" s="787"/>
      <c r="CJ470" s="787"/>
      <c r="CK470" s="788"/>
      <c r="CL470" s="1287" t="s">
        <v>47</v>
      </c>
      <c r="CM470" s="1327">
        <v>1</v>
      </c>
      <c r="CN470" s="1327">
        <v>2</v>
      </c>
      <c r="CO470" s="1327">
        <v>3</v>
      </c>
      <c r="CP470" s="1327">
        <v>4</v>
      </c>
      <c r="CQ470" s="1327">
        <v>5</v>
      </c>
      <c r="CR470" s="1327">
        <v>6</v>
      </c>
      <c r="CS470" s="1327">
        <v>7</v>
      </c>
      <c r="CT470" s="1327">
        <v>8</v>
      </c>
      <c r="CU470" s="1327">
        <v>9</v>
      </c>
      <c r="CV470" s="1327">
        <v>10</v>
      </c>
      <c r="CW470" s="1327">
        <v>11</v>
      </c>
      <c r="CX470" s="1327">
        <v>12</v>
      </c>
      <c r="CY470" s="1327">
        <v>13</v>
      </c>
      <c r="CZ470" s="1327">
        <v>14</v>
      </c>
      <c r="DA470" s="1327">
        <v>15</v>
      </c>
      <c r="DB470" s="1327">
        <v>16</v>
      </c>
      <c r="DC470" s="1327">
        <v>17</v>
      </c>
      <c r="DD470" s="1327">
        <v>18</v>
      </c>
      <c r="DE470" s="1327">
        <v>19</v>
      </c>
      <c r="DF470" s="1327">
        <v>20</v>
      </c>
      <c r="DG470" s="1327">
        <v>21</v>
      </c>
      <c r="DH470" s="1327">
        <v>22</v>
      </c>
      <c r="DI470" s="1327">
        <v>23</v>
      </c>
      <c r="DJ470" s="1327">
        <v>24</v>
      </c>
      <c r="DK470" s="1327">
        <v>25</v>
      </c>
      <c r="DL470" s="1327">
        <v>26</v>
      </c>
      <c r="DM470" s="1327">
        <v>27</v>
      </c>
      <c r="DN470" s="1327">
        <v>28</v>
      </c>
      <c r="DO470" s="1327">
        <v>29</v>
      </c>
      <c r="DP470" s="1327">
        <v>30</v>
      </c>
      <c r="DQ470" s="1282"/>
    </row>
    <row r="471" spans="29:121" ht="20.25" customHeight="1" x14ac:dyDescent="0.3">
      <c r="AC471" s="1244"/>
      <c r="AD471" s="1244"/>
      <c r="AE471" s="1244"/>
      <c r="AF471" s="1231"/>
      <c r="AG471" s="1231"/>
      <c r="AH471" s="1231"/>
      <c r="AI471" s="1231"/>
      <c r="AJ471" s="1231"/>
      <c r="AK471" s="1231"/>
      <c r="AL471" s="1244"/>
      <c r="AM471" s="1244"/>
      <c r="AN471" s="1244"/>
      <c r="AO471" s="1244"/>
      <c r="AP471" s="1244"/>
      <c r="AQ471" s="1244"/>
      <c r="AR471" s="1244"/>
      <c r="AS471" s="1244"/>
      <c r="AT471" s="1244"/>
      <c r="AU471" s="1244"/>
      <c r="AV471" s="1244"/>
      <c r="AW471" s="1244"/>
      <c r="AX471" s="1244"/>
      <c r="AY471" s="1244"/>
      <c r="AZ471" s="1244"/>
      <c r="BA471" s="1244"/>
      <c r="BB471" s="1244"/>
      <c r="BC471" s="1244"/>
      <c r="BD471" s="1244"/>
      <c r="BE471" s="1244"/>
      <c r="BF471" s="1244"/>
      <c r="BG471" s="1244"/>
      <c r="BH471" s="1244"/>
      <c r="BI471" s="1244"/>
      <c r="BJ471" s="1244"/>
      <c r="BK471" s="1244"/>
      <c r="BL471" s="1244"/>
      <c r="BM471" s="1244"/>
      <c r="BN471" s="1244"/>
      <c r="BO471" s="1231"/>
      <c r="BP471" s="1260"/>
      <c r="BQ471" s="1260"/>
      <c r="BR471" s="1260"/>
      <c r="BS471" s="1260"/>
      <c r="BT471" s="1260"/>
      <c r="BU471" s="1260"/>
      <c r="BV471" s="1260"/>
      <c r="BW471" s="1260"/>
      <c r="BX471" s="1231"/>
      <c r="BY471" s="1279"/>
      <c r="BZ471" s="1288"/>
      <c r="CA471" s="1289"/>
      <c r="CB471" s="1296"/>
      <c r="CC471" s="1290"/>
      <c r="CD471" s="1290"/>
      <c r="CE471" s="1290"/>
      <c r="CF471" s="1290"/>
      <c r="CG471" s="1290"/>
      <c r="CH471" s="1290"/>
      <c r="CI471" s="1290"/>
      <c r="CJ471" s="1290"/>
      <c r="CK471" s="1290"/>
      <c r="CL471" s="1290"/>
      <c r="CM471" s="1290"/>
      <c r="CN471" s="1290"/>
      <c r="CO471" s="1290"/>
      <c r="CP471" s="1290"/>
      <c r="CQ471" s="1290"/>
      <c r="CR471" s="1290"/>
      <c r="CS471" s="1290"/>
      <c r="CT471" s="1290"/>
      <c r="CU471" s="1290"/>
      <c r="CV471" s="1290"/>
      <c r="CW471" s="1290"/>
      <c r="CX471" s="1290"/>
      <c r="CY471" s="1290"/>
      <c r="CZ471" s="1290"/>
      <c r="DA471" s="1290"/>
      <c r="DB471" s="1290"/>
      <c r="DC471" s="1290"/>
      <c r="DD471" s="1290"/>
      <c r="DE471" s="1290"/>
      <c r="DF471" s="1290"/>
      <c r="DG471" s="1290"/>
      <c r="DH471" s="1290"/>
      <c r="DI471" s="1290"/>
      <c r="DJ471" s="1290"/>
      <c r="DK471" s="1291"/>
      <c r="DL471" s="1291"/>
      <c r="DM471" s="1291"/>
      <c r="DN471" s="1291"/>
      <c r="DO471" s="1291"/>
      <c r="DP471" s="1291"/>
      <c r="DQ471" s="1282"/>
    </row>
    <row r="472" spans="29:121" ht="20.25" customHeight="1" x14ac:dyDescent="0.3">
      <c r="AC472" s="1244"/>
      <c r="AD472" s="1244"/>
      <c r="AE472" s="1244"/>
      <c r="AF472" s="1231"/>
      <c r="AG472" s="1231"/>
      <c r="AH472" s="1231"/>
      <c r="AI472" s="1231"/>
      <c r="AJ472" s="1231"/>
      <c r="AK472" s="1231"/>
      <c r="AL472" s="1244"/>
      <c r="AM472" s="1244"/>
      <c r="AN472" s="1244"/>
      <c r="AO472" s="1244"/>
      <c r="AP472" s="1244"/>
      <c r="AQ472" s="1244"/>
      <c r="AR472" s="1244"/>
      <c r="AS472" s="1244"/>
      <c r="AT472" s="1244"/>
      <c r="AU472" s="1244"/>
      <c r="AV472" s="1244"/>
      <c r="AW472" s="1244"/>
      <c r="AX472" s="1244"/>
      <c r="AY472" s="1244"/>
      <c r="AZ472" s="1244"/>
      <c r="BA472" s="1244"/>
      <c r="BB472" s="1244"/>
      <c r="BC472" s="1244"/>
      <c r="BD472" s="1244"/>
      <c r="BE472" s="1244"/>
      <c r="BF472" s="1244"/>
      <c r="BG472" s="1244"/>
      <c r="BH472" s="1244"/>
      <c r="BI472" s="1244"/>
      <c r="BJ472" s="1244"/>
      <c r="BK472" s="1244"/>
      <c r="BL472" s="1244"/>
      <c r="BM472" s="1244"/>
      <c r="BN472" s="1244"/>
      <c r="BO472" s="1231"/>
      <c r="BP472" s="1260"/>
      <c r="BQ472" s="1260"/>
      <c r="BR472" s="1260"/>
      <c r="BS472" s="1260"/>
      <c r="BT472" s="1260"/>
      <c r="BU472" s="1260"/>
      <c r="BV472" s="1260"/>
      <c r="BW472" s="1260"/>
      <c r="BX472" s="1231"/>
      <c r="BY472" s="1279"/>
      <c r="BZ472" s="1292" t="s">
        <v>56</v>
      </c>
      <c r="CA472" s="789" t="s">
        <v>98</v>
      </c>
      <c r="CB472" s="789"/>
      <c r="CC472" s="790" t="s">
        <v>81</v>
      </c>
      <c r="CD472" s="790"/>
      <c r="CE472" s="790"/>
      <c r="CF472" s="790"/>
      <c r="CG472" s="790"/>
      <c r="CH472" s="790"/>
      <c r="CI472" s="790"/>
      <c r="CJ472" s="790"/>
      <c r="CK472" s="791"/>
      <c r="CL472" s="1287" t="s">
        <v>47</v>
      </c>
      <c r="CM472" s="1327">
        <v>1</v>
      </c>
      <c r="CN472" s="1327">
        <v>2</v>
      </c>
      <c r="CO472" s="1327">
        <v>3</v>
      </c>
      <c r="CP472" s="1327">
        <v>4</v>
      </c>
      <c r="CQ472" s="1327">
        <v>5</v>
      </c>
      <c r="CR472" s="1327">
        <v>6</v>
      </c>
      <c r="CS472" s="1327">
        <v>7</v>
      </c>
      <c r="CT472" s="1327">
        <v>8</v>
      </c>
      <c r="CU472" s="1327">
        <v>9</v>
      </c>
      <c r="CV472" s="1327">
        <v>10</v>
      </c>
      <c r="CW472" s="1327">
        <v>11</v>
      </c>
      <c r="CX472" s="1327">
        <v>12</v>
      </c>
      <c r="CY472" s="1327">
        <v>13</v>
      </c>
      <c r="CZ472" s="1327">
        <v>14</v>
      </c>
      <c r="DA472" s="1327">
        <v>15</v>
      </c>
      <c r="DB472" s="1327">
        <v>16</v>
      </c>
      <c r="DC472" s="1327">
        <v>17</v>
      </c>
      <c r="DD472" s="1327">
        <v>18</v>
      </c>
      <c r="DE472" s="1327">
        <v>19</v>
      </c>
      <c r="DF472" s="1327">
        <v>20</v>
      </c>
      <c r="DG472" s="1327">
        <v>21</v>
      </c>
      <c r="DH472" s="1327">
        <v>22</v>
      </c>
      <c r="DI472" s="1327">
        <v>23</v>
      </c>
      <c r="DJ472" s="1327">
        <v>24</v>
      </c>
      <c r="DK472" s="1327">
        <v>25</v>
      </c>
      <c r="DL472" s="1327">
        <v>26</v>
      </c>
      <c r="DM472" s="1327">
        <v>27</v>
      </c>
      <c r="DN472" s="1327">
        <v>28</v>
      </c>
      <c r="DO472" s="1327">
        <v>29</v>
      </c>
      <c r="DP472" s="1327">
        <v>30</v>
      </c>
      <c r="DQ472" s="1282"/>
    </row>
    <row r="473" spans="29:121" ht="20.25" customHeight="1" thickBot="1" x14ac:dyDescent="0.35">
      <c r="AC473" s="1244"/>
      <c r="AD473" s="1244"/>
      <c r="AE473" s="1244"/>
      <c r="AF473" s="1231"/>
      <c r="AG473" s="1231"/>
      <c r="AH473" s="1231"/>
      <c r="AI473" s="1231"/>
      <c r="AJ473" s="1231"/>
      <c r="AK473" s="1231"/>
      <c r="AL473" s="1244"/>
      <c r="AM473" s="1244"/>
      <c r="AN473" s="1244"/>
      <c r="AO473" s="1244"/>
      <c r="AP473" s="1244"/>
      <c r="AQ473" s="1244"/>
      <c r="AR473" s="1244"/>
      <c r="AS473" s="1244"/>
      <c r="AT473" s="1244"/>
      <c r="AU473" s="1244"/>
      <c r="AV473" s="1244"/>
      <c r="AW473" s="1244"/>
      <c r="AX473" s="1244"/>
      <c r="AY473" s="1244"/>
      <c r="AZ473" s="1244"/>
      <c r="BA473" s="1244"/>
      <c r="BB473" s="1244"/>
      <c r="BC473" s="1244"/>
      <c r="BD473" s="1244"/>
      <c r="BE473" s="1244"/>
      <c r="BF473" s="1244"/>
      <c r="BG473" s="1244"/>
      <c r="BH473" s="1244"/>
      <c r="BI473" s="1244"/>
      <c r="BJ473" s="1244"/>
      <c r="BK473" s="1244"/>
      <c r="BL473" s="1244"/>
      <c r="BM473" s="1244"/>
      <c r="BN473" s="1244"/>
      <c r="BO473" s="1231"/>
      <c r="BP473" s="1260"/>
      <c r="BQ473" s="1260"/>
      <c r="BR473" s="1260"/>
      <c r="BS473" s="1260"/>
      <c r="BT473" s="1260"/>
      <c r="BU473" s="1260"/>
      <c r="BV473" s="1260"/>
      <c r="BW473" s="1260"/>
      <c r="BX473" s="1231"/>
      <c r="BY473" s="1293"/>
      <c r="BZ473" s="1294"/>
      <c r="CA473" s="1294"/>
      <c r="CB473" s="1294"/>
      <c r="CC473" s="1294"/>
      <c r="CD473" s="1294"/>
      <c r="CE473" s="1294"/>
      <c r="CF473" s="1294"/>
      <c r="CG473" s="1294"/>
      <c r="CH473" s="1294"/>
      <c r="CI473" s="1294"/>
      <c r="CJ473" s="1294"/>
      <c r="CK473" s="1294"/>
      <c r="CL473" s="1294"/>
      <c r="CM473" s="1294"/>
      <c r="CN473" s="1294"/>
      <c r="CO473" s="1294"/>
      <c r="CP473" s="1294"/>
      <c r="CQ473" s="1294"/>
      <c r="CR473" s="1294"/>
      <c r="CS473" s="1294"/>
      <c r="CT473" s="1294"/>
      <c r="CU473" s="1294"/>
      <c r="CV473" s="1294"/>
      <c r="CW473" s="1294"/>
      <c r="CX473" s="1294"/>
      <c r="CY473" s="1294"/>
      <c r="CZ473" s="1294"/>
      <c r="DA473" s="1294"/>
      <c r="DB473" s="1294"/>
      <c r="DC473" s="1294"/>
      <c r="DD473" s="1294"/>
      <c r="DE473" s="1294"/>
      <c r="DF473" s="1294"/>
      <c r="DG473" s="1294"/>
      <c r="DH473" s="1294"/>
      <c r="DI473" s="1294"/>
      <c r="DJ473" s="1294"/>
      <c r="DK473" s="1294"/>
      <c r="DL473" s="1294"/>
      <c r="DM473" s="1294"/>
      <c r="DN473" s="1294"/>
      <c r="DO473" s="1294"/>
      <c r="DP473" s="1294"/>
      <c r="DQ473" s="1295"/>
    </row>
    <row r="474" spans="29:121" ht="20.25" customHeight="1" thickTop="1" x14ac:dyDescent="0.3">
      <c r="AC474" s="1244"/>
      <c r="AD474" s="1244"/>
      <c r="AE474" s="1244"/>
      <c r="AF474" s="1231"/>
      <c r="AG474" s="1231"/>
      <c r="AH474" s="1231"/>
      <c r="AI474" s="1231"/>
      <c r="AJ474" s="1231"/>
      <c r="AK474" s="1231"/>
      <c r="AL474" s="1244"/>
      <c r="AM474" s="1244"/>
      <c r="AN474" s="1244"/>
      <c r="AO474" s="1244"/>
      <c r="AP474" s="1244"/>
      <c r="AQ474" s="1244"/>
      <c r="AR474" s="1244"/>
      <c r="AS474" s="1244"/>
      <c r="AT474" s="1244"/>
      <c r="AU474" s="1244"/>
      <c r="AV474" s="1244"/>
      <c r="AW474" s="1244"/>
      <c r="AX474" s="1244"/>
      <c r="AY474" s="1244"/>
      <c r="AZ474" s="1244"/>
      <c r="BA474" s="1244"/>
      <c r="BB474" s="1244"/>
      <c r="BC474" s="1244"/>
      <c r="BD474" s="1244"/>
      <c r="BE474" s="1244"/>
      <c r="BF474" s="1244"/>
      <c r="BG474" s="1244"/>
      <c r="BH474" s="1244"/>
      <c r="BI474" s="1244"/>
      <c r="BJ474" s="1244"/>
      <c r="BK474" s="1244"/>
      <c r="BL474" s="1244"/>
      <c r="BM474" s="1244"/>
      <c r="BN474" s="1244"/>
      <c r="BO474" s="1231"/>
      <c r="BP474" s="1260"/>
      <c r="BQ474" s="1260"/>
      <c r="BR474" s="1260"/>
      <c r="BS474" s="1260"/>
      <c r="BT474" s="1260"/>
      <c r="BU474" s="1260"/>
      <c r="BV474" s="1260"/>
      <c r="BW474" s="1260"/>
      <c r="BX474" s="1231"/>
      <c r="BY474" s="784">
        <v>0.51736111111111105</v>
      </c>
      <c r="BZ474" s="785"/>
      <c r="CA474" s="785"/>
      <c r="CB474" s="1276"/>
      <c r="CC474" s="792">
        <v>22</v>
      </c>
      <c r="CD474" s="792"/>
      <c r="CE474" s="793"/>
      <c r="CF474" s="793"/>
      <c r="CG474" s="793"/>
      <c r="CH474" s="793"/>
      <c r="CI474" s="793"/>
      <c r="CJ474" s="793"/>
      <c r="CK474" s="1277"/>
      <c r="CL474" s="1276"/>
      <c r="CM474" s="1276"/>
      <c r="CN474" s="1276"/>
      <c r="CO474" s="1276"/>
      <c r="CP474" s="1276"/>
      <c r="CQ474" s="1276"/>
      <c r="CR474" s="1276"/>
      <c r="CS474" s="1276"/>
      <c r="CT474" s="1276"/>
      <c r="CU474" s="1276"/>
      <c r="CV474" s="1276"/>
      <c r="CW474" s="1276"/>
      <c r="CX474" s="1276"/>
      <c r="CY474" s="1276"/>
      <c r="CZ474" s="1276"/>
      <c r="DA474" s="1276"/>
      <c r="DB474" s="1276"/>
      <c r="DC474" s="1276"/>
      <c r="DD474" s="1276"/>
      <c r="DE474" s="1276"/>
      <c r="DF474" s="1276"/>
      <c r="DG474" s="1276"/>
      <c r="DH474" s="1276"/>
      <c r="DI474" s="1276"/>
      <c r="DJ474" s="1276"/>
      <c r="DK474" s="1276"/>
      <c r="DL474" s="1276"/>
      <c r="DM474" s="1276"/>
      <c r="DN474" s="1276"/>
      <c r="DO474" s="1276"/>
      <c r="DP474" s="1276"/>
      <c r="DQ474" s="1278"/>
    </row>
    <row r="475" spans="29:121" ht="20.25" customHeight="1" x14ac:dyDescent="0.3">
      <c r="AC475" s="1244"/>
      <c r="AD475" s="1244"/>
      <c r="AE475" s="1244"/>
      <c r="AF475" s="1231"/>
      <c r="AG475" s="1231"/>
      <c r="AH475" s="1231"/>
      <c r="AI475" s="1231"/>
      <c r="AJ475" s="1231"/>
      <c r="AK475" s="1231"/>
      <c r="AL475" s="1244"/>
      <c r="AM475" s="1244"/>
      <c r="AN475" s="1244"/>
      <c r="AO475" s="1244"/>
      <c r="AP475" s="1244"/>
      <c r="AQ475" s="1244"/>
      <c r="AR475" s="1244"/>
      <c r="AS475" s="1244"/>
      <c r="AT475" s="1244"/>
      <c r="AU475" s="1244"/>
      <c r="AV475" s="1244"/>
      <c r="AW475" s="1244"/>
      <c r="AX475" s="1244"/>
      <c r="AY475" s="1244"/>
      <c r="AZ475" s="1244"/>
      <c r="BA475" s="1244"/>
      <c r="BB475" s="1244"/>
      <c r="BC475" s="1244"/>
      <c r="BD475" s="1244"/>
      <c r="BE475" s="1244"/>
      <c r="BF475" s="1244"/>
      <c r="BG475" s="1244"/>
      <c r="BH475" s="1244"/>
      <c r="BI475" s="1244"/>
      <c r="BJ475" s="1244"/>
      <c r="BK475" s="1244"/>
      <c r="BL475" s="1244"/>
      <c r="BM475" s="1244"/>
      <c r="BN475" s="1244"/>
      <c r="BO475" s="1231"/>
      <c r="BP475" s="1260" t="s">
        <v>83</v>
      </c>
      <c r="BQ475" s="1260">
        <v>0.51736111111111105</v>
      </c>
      <c r="BR475" s="1260">
        <v>98</v>
      </c>
      <c r="BS475" s="1260" t="s">
        <v>45</v>
      </c>
      <c r="BT475" s="1260" t="s">
        <v>99</v>
      </c>
      <c r="BU475" s="1260" t="s">
        <v>102</v>
      </c>
      <c r="BV475" s="1260" t="s">
        <v>47</v>
      </c>
      <c r="BW475" s="1260" t="s">
        <v>103</v>
      </c>
      <c r="BX475" s="1231"/>
      <c r="BY475" s="1279"/>
      <c r="BZ475" s="1381" t="s">
        <v>83</v>
      </c>
      <c r="CA475" s="1381"/>
      <c r="CB475" s="1381"/>
      <c r="CC475" s="1363"/>
      <c r="CD475" s="1363"/>
      <c r="CE475" s="1280"/>
      <c r="CF475" s="1280"/>
      <c r="CG475" s="1280"/>
      <c r="CH475" s="1280"/>
      <c r="CI475" s="1280"/>
      <c r="CJ475" s="1280"/>
      <c r="CK475" s="1280"/>
      <c r="CL475" s="1280"/>
      <c r="CM475" s="1280"/>
      <c r="CN475" s="1280"/>
      <c r="CO475" s="1280"/>
      <c r="CP475" s="1280"/>
      <c r="CQ475" s="1280"/>
      <c r="CR475" s="1280"/>
      <c r="CS475" s="1364">
        <v>98</v>
      </c>
      <c r="CT475" s="1364"/>
      <c r="CU475" s="1380" t="s">
        <v>48</v>
      </c>
      <c r="CV475" s="1380"/>
      <c r="CW475" s="1380"/>
      <c r="CX475" s="1280"/>
      <c r="CY475" s="1280"/>
      <c r="CZ475" s="1280"/>
      <c r="DA475" s="1280"/>
      <c r="DB475" s="1280"/>
      <c r="DC475" s="1280"/>
      <c r="DD475" s="1280"/>
      <c r="DE475" s="1280"/>
      <c r="DF475" s="1280"/>
      <c r="DG475" s="1280"/>
      <c r="DH475" s="1280"/>
      <c r="DI475" s="1280"/>
      <c r="DJ475" s="1280"/>
      <c r="DK475" s="1281"/>
      <c r="DL475" s="1378" t="s">
        <v>49</v>
      </c>
      <c r="DM475" s="1378"/>
      <c r="DN475" s="1378"/>
      <c r="DO475" s="1379">
        <v>2</v>
      </c>
      <c r="DP475" s="1379"/>
      <c r="DQ475" s="1282"/>
    </row>
    <row r="476" spans="29:121" ht="20.25" customHeight="1" x14ac:dyDescent="0.3">
      <c r="AC476" s="1244"/>
      <c r="AD476" s="1244"/>
      <c r="AE476" s="1244"/>
      <c r="AF476" s="1231"/>
      <c r="AG476" s="1231"/>
      <c r="AH476" s="1231"/>
      <c r="AI476" s="1231"/>
      <c r="AJ476" s="1231"/>
      <c r="AK476" s="1231"/>
      <c r="AL476" s="1244"/>
      <c r="AM476" s="1244"/>
      <c r="AN476" s="1244"/>
      <c r="AO476" s="1244"/>
      <c r="AP476" s="1244"/>
      <c r="AQ476" s="1244"/>
      <c r="AR476" s="1244"/>
      <c r="AS476" s="1244"/>
      <c r="AT476" s="1244"/>
      <c r="AU476" s="1244"/>
      <c r="AV476" s="1244"/>
      <c r="AW476" s="1244"/>
      <c r="AX476" s="1244"/>
      <c r="AY476" s="1244"/>
      <c r="AZ476" s="1244"/>
      <c r="BA476" s="1244"/>
      <c r="BB476" s="1244"/>
      <c r="BC476" s="1244"/>
      <c r="BD476" s="1244"/>
      <c r="BE476" s="1244"/>
      <c r="BF476" s="1244"/>
      <c r="BG476" s="1244"/>
      <c r="BH476" s="1244"/>
      <c r="BI476" s="1244"/>
      <c r="BJ476" s="1244"/>
      <c r="BK476" s="1244"/>
      <c r="BL476" s="1244"/>
      <c r="BM476" s="1244"/>
      <c r="BN476" s="1244"/>
      <c r="BO476" s="1231"/>
      <c r="BP476" s="1260">
        <v>22</v>
      </c>
      <c r="BQ476" s="1260">
        <v>0</v>
      </c>
      <c r="BR476" s="1260" t="s">
        <v>50</v>
      </c>
      <c r="BS476" s="1260">
        <v>2</v>
      </c>
      <c r="BT476" s="1260">
        <v>0</v>
      </c>
      <c r="BU476" s="1260" t="s">
        <v>81</v>
      </c>
      <c r="BV476" s="1260">
        <v>0</v>
      </c>
      <c r="BW476" s="1260" t="s">
        <v>81</v>
      </c>
      <c r="BX476" s="1231"/>
      <c r="BY476" s="1279"/>
      <c r="BZ476" s="1283"/>
      <c r="CA476" s="1283"/>
      <c r="CB476" s="1283"/>
      <c r="CC476" s="1283"/>
      <c r="CD476" s="1280"/>
      <c r="CE476" s="1280"/>
      <c r="CF476" s="1280"/>
      <c r="CG476" s="1280"/>
      <c r="CH476" s="1280"/>
      <c r="CI476" s="1280"/>
      <c r="CJ476" s="1280"/>
      <c r="CK476" s="1280"/>
      <c r="CL476" s="1280"/>
      <c r="CM476" s="1280"/>
      <c r="CN476" s="1280"/>
      <c r="CO476" s="1280"/>
      <c r="CP476" s="1280"/>
      <c r="CQ476" s="1280"/>
      <c r="CR476" s="1280"/>
      <c r="CS476" s="1364"/>
      <c r="CT476" s="1364"/>
      <c r="CU476" s="1380"/>
      <c r="CV476" s="1380"/>
      <c r="CW476" s="1380"/>
      <c r="CX476" s="1280"/>
      <c r="CY476" s="1280"/>
      <c r="CZ476" s="1280"/>
      <c r="DA476" s="1280"/>
      <c r="DB476" s="1280"/>
      <c r="DC476" s="1280"/>
      <c r="DD476" s="1280"/>
      <c r="DE476" s="1280"/>
      <c r="DF476" s="1280"/>
      <c r="DG476" s="1280"/>
      <c r="DH476" s="1280"/>
      <c r="DI476" s="1280"/>
      <c r="DJ476" s="1280"/>
      <c r="DK476" s="1281"/>
      <c r="DL476" s="1378"/>
      <c r="DM476" s="1378"/>
      <c r="DN476" s="1378"/>
      <c r="DO476" s="1379"/>
      <c r="DP476" s="1379"/>
      <c r="DQ476" s="1282"/>
    </row>
    <row r="477" spans="29:121" ht="20.25" customHeight="1" x14ac:dyDescent="0.3">
      <c r="AC477" s="1244"/>
      <c r="AD477" s="1244"/>
      <c r="AE477" s="1244"/>
      <c r="AF477" s="1231"/>
      <c r="AG477" s="1231"/>
      <c r="AH477" s="1231"/>
      <c r="AI477" s="1231"/>
      <c r="AJ477" s="1231"/>
      <c r="AK477" s="1231"/>
      <c r="AL477" s="1244"/>
      <c r="AM477" s="1244"/>
      <c r="AN477" s="1244"/>
      <c r="AO477" s="1244"/>
      <c r="AP477" s="1244"/>
      <c r="AQ477" s="1244"/>
      <c r="AR477" s="1244"/>
      <c r="AS477" s="1244"/>
      <c r="AT477" s="1244"/>
      <c r="AU477" s="1244"/>
      <c r="AV477" s="1244"/>
      <c r="AW477" s="1244"/>
      <c r="AX477" s="1244"/>
      <c r="AY477" s="1244"/>
      <c r="AZ477" s="1244"/>
      <c r="BA477" s="1244"/>
      <c r="BB477" s="1244"/>
      <c r="BC477" s="1244"/>
      <c r="BD477" s="1244"/>
      <c r="BE477" s="1244"/>
      <c r="BF477" s="1244"/>
      <c r="BG477" s="1244"/>
      <c r="BH477" s="1244"/>
      <c r="BI477" s="1244"/>
      <c r="BJ477" s="1244"/>
      <c r="BK477" s="1244"/>
      <c r="BL477" s="1244"/>
      <c r="BM477" s="1244"/>
      <c r="BN477" s="1244"/>
      <c r="BO477" s="1231"/>
      <c r="BP477" s="1260"/>
      <c r="BQ477" s="1260"/>
      <c r="BR477" s="1260"/>
      <c r="BS477" s="1260"/>
      <c r="BT477" s="1260"/>
      <c r="BU477" s="1260"/>
      <c r="BV477" s="1260"/>
      <c r="BW477" s="1260"/>
      <c r="BX477" s="1231"/>
      <c r="BY477" s="1279"/>
      <c r="BZ477" s="1284"/>
      <c r="CA477" s="1284"/>
      <c r="CB477" s="1284"/>
      <c r="CC477" s="1284"/>
      <c r="CD477" s="1371" t="s">
        <v>52</v>
      </c>
      <c r="CE477" s="1371"/>
      <c r="CF477" s="1371" t="s">
        <v>102</v>
      </c>
      <c r="CG477" s="1371" t="s">
        <v>53</v>
      </c>
      <c r="CH477" s="1371" t="s">
        <v>81</v>
      </c>
      <c r="CI477" s="1371"/>
      <c r="CJ477" s="1326" t="s">
        <v>81</v>
      </c>
      <c r="CK477" s="1326"/>
      <c r="CL477" s="1326" t="s">
        <v>81</v>
      </c>
      <c r="CM477" s="1326"/>
      <c r="CN477" s="1326"/>
      <c r="CO477" s="1326"/>
      <c r="CP477" s="1326"/>
      <c r="CQ477" s="1326"/>
      <c r="CR477" s="1326"/>
      <c r="CS477" s="1326"/>
      <c r="CT477" s="1326"/>
      <c r="CU477" s="1284"/>
      <c r="CV477" s="1284"/>
      <c r="CW477" s="1284"/>
      <c r="CX477" s="1284"/>
      <c r="CY477" s="1284"/>
      <c r="CZ477" s="1371" t="s">
        <v>52</v>
      </c>
      <c r="DA477" s="1371"/>
      <c r="DB477" s="1371" t="s">
        <v>103</v>
      </c>
      <c r="DC477" s="1371" t="s">
        <v>53</v>
      </c>
      <c r="DD477" s="1371" t="s">
        <v>81</v>
      </c>
      <c r="DE477" s="1371"/>
      <c r="DF477" s="1326" t="s">
        <v>81</v>
      </c>
      <c r="DG477" s="1326"/>
      <c r="DH477" s="1326"/>
      <c r="DI477" s="1326"/>
      <c r="DJ477" s="1326"/>
      <c r="DK477" s="1326"/>
      <c r="DL477" s="1326"/>
      <c r="DM477" s="1326"/>
      <c r="DN477" s="1326"/>
      <c r="DO477" s="1326"/>
      <c r="DP477" s="1326"/>
      <c r="DQ477" s="1282"/>
    </row>
    <row r="478" spans="29:121" ht="20.25" customHeight="1" x14ac:dyDescent="0.3">
      <c r="AC478" s="1244"/>
      <c r="AD478" s="1244"/>
      <c r="AE478" s="1244"/>
      <c r="AF478" s="1231"/>
      <c r="AG478" s="1231"/>
      <c r="AH478" s="1231"/>
      <c r="AI478" s="1231"/>
      <c r="AJ478" s="1231"/>
      <c r="AK478" s="1231"/>
      <c r="AL478" s="1244"/>
      <c r="AM478" s="1244"/>
      <c r="AN478" s="1244"/>
      <c r="AO478" s="1244"/>
      <c r="AP478" s="1244"/>
      <c r="AQ478" s="1244"/>
      <c r="AR478" s="1244"/>
      <c r="AS478" s="1244"/>
      <c r="AT478" s="1244"/>
      <c r="AU478" s="1244"/>
      <c r="AV478" s="1244"/>
      <c r="AW478" s="1244"/>
      <c r="AX478" s="1244"/>
      <c r="AY478" s="1244"/>
      <c r="AZ478" s="1244"/>
      <c r="BA478" s="1244"/>
      <c r="BB478" s="1244"/>
      <c r="BC478" s="1244"/>
      <c r="BD478" s="1244"/>
      <c r="BE478" s="1244"/>
      <c r="BF478" s="1244"/>
      <c r="BG478" s="1244"/>
      <c r="BH478" s="1244"/>
      <c r="BI478" s="1244"/>
      <c r="BJ478" s="1244"/>
      <c r="BK478" s="1244"/>
      <c r="BL478" s="1244"/>
      <c r="BM478" s="1244"/>
      <c r="BN478" s="1244"/>
      <c r="BO478" s="1231"/>
      <c r="BP478" s="1260"/>
      <c r="BQ478" s="1260"/>
      <c r="BR478" s="1260"/>
      <c r="BS478" s="1260"/>
      <c r="BT478" s="1260"/>
      <c r="BU478" s="1260"/>
      <c r="BV478" s="1260"/>
      <c r="BW478" s="1260"/>
      <c r="BX478" s="1231"/>
      <c r="BY478" s="1279"/>
      <c r="BZ478" s="1284"/>
      <c r="CA478" s="1284"/>
      <c r="CB478" s="1284"/>
      <c r="CC478" s="1284"/>
      <c r="CD478" s="1284"/>
      <c r="CE478" s="1284"/>
      <c r="CF478" s="1284"/>
      <c r="CG478" s="1284"/>
      <c r="CH478" s="1284"/>
      <c r="CI478" s="1284"/>
      <c r="CJ478" s="1284"/>
      <c r="CK478" s="1284"/>
      <c r="CL478" s="1284"/>
      <c r="CM478" s="1284"/>
      <c r="CN478" s="1284"/>
      <c r="CO478" s="1284"/>
      <c r="CP478" s="1284"/>
      <c r="CQ478" s="1284"/>
      <c r="CR478" s="1284"/>
      <c r="CS478" s="1284"/>
      <c r="CT478" s="1284"/>
      <c r="CU478" s="1284"/>
      <c r="CV478" s="1284"/>
      <c r="CW478" s="1284"/>
      <c r="CX478" s="1284"/>
      <c r="CY478" s="1284"/>
      <c r="CZ478" s="1284"/>
      <c r="DA478" s="1284"/>
      <c r="DB478" s="1284"/>
      <c r="DC478" s="1284"/>
      <c r="DD478" s="1284"/>
      <c r="DE478" s="1284"/>
      <c r="DF478" s="1284"/>
      <c r="DG478" s="1284"/>
      <c r="DH478" s="1284"/>
      <c r="DI478" s="1284"/>
      <c r="DJ478" s="1284"/>
      <c r="DK478" s="1285"/>
      <c r="DL478" s="1285"/>
      <c r="DM478" s="1285"/>
      <c r="DN478" s="1285"/>
      <c r="DO478" s="1285"/>
      <c r="DP478" s="1285"/>
      <c r="DQ478" s="1282"/>
    </row>
    <row r="479" spans="29:121" ht="20.25" customHeight="1" x14ac:dyDescent="0.3">
      <c r="AC479" s="1244"/>
      <c r="AD479" s="1244"/>
      <c r="AE479" s="1244"/>
      <c r="AF479" s="1231"/>
      <c r="AG479" s="1231"/>
      <c r="AH479" s="1231"/>
      <c r="AI479" s="1231"/>
      <c r="AJ479" s="1231"/>
      <c r="AK479" s="1231"/>
      <c r="AL479" s="1244"/>
      <c r="AM479" s="1244"/>
      <c r="AN479" s="1244"/>
      <c r="AO479" s="1244"/>
      <c r="AP479" s="1244"/>
      <c r="AQ479" s="1244"/>
      <c r="AR479" s="1244"/>
      <c r="AS479" s="1244"/>
      <c r="AT479" s="1244"/>
      <c r="AU479" s="1244"/>
      <c r="AV479" s="1244"/>
      <c r="AW479" s="1244"/>
      <c r="AX479" s="1244"/>
      <c r="AY479" s="1244"/>
      <c r="AZ479" s="1244"/>
      <c r="BA479" s="1244"/>
      <c r="BB479" s="1244"/>
      <c r="BC479" s="1244"/>
      <c r="BD479" s="1244"/>
      <c r="BE479" s="1244"/>
      <c r="BF479" s="1244"/>
      <c r="BG479" s="1244"/>
      <c r="BH479" s="1244"/>
      <c r="BI479" s="1244"/>
      <c r="BJ479" s="1244"/>
      <c r="BK479" s="1244"/>
      <c r="BL479" s="1244"/>
      <c r="BM479" s="1244"/>
      <c r="BN479" s="1244"/>
      <c r="BO479" s="1231"/>
      <c r="BP479" s="1260"/>
      <c r="BQ479" s="1260"/>
      <c r="BR479" s="1260"/>
      <c r="BS479" s="1260"/>
      <c r="BT479" s="1260"/>
      <c r="BU479" s="1260"/>
      <c r="BV479" s="1260"/>
      <c r="BW479" s="1260"/>
      <c r="BX479" s="1231"/>
      <c r="BY479" s="1279"/>
      <c r="BZ479" s="1286" t="s">
        <v>56</v>
      </c>
      <c r="CA479" s="786" t="s">
        <v>102</v>
      </c>
      <c r="CB479" s="786"/>
      <c r="CC479" s="787" t="s">
        <v>81</v>
      </c>
      <c r="CD479" s="787"/>
      <c r="CE479" s="787"/>
      <c r="CF479" s="787"/>
      <c r="CG479" s="787"/>
      <c r="CH479" s="787"/>
      <c r="CI479" s="787"/>
      <c r="CJ479" s="787"/>
      <c r="CK479" s="788"/>
      <c r="CL479" s="1287" t="s">
        <v>47</v>
      </c>
      <c r="CM479" s="1327">
        <v>1</v>
      </c>
      <c r="CN479" s="1327">
        <v>2</v>
      </c>
      <c r="CO479" s="1327">
        <v>3</v>
      </c>
      <c r="CP479" s="1327">
        <v>4</v>
      </c>
      <c r="CQ479" s="1327">
        <v>5</v>
      </c>
      <c r="CR479" s="1327">
        <v>6</v>
      </c>
      <c r="CS479" s="1327">
        <v>7</v>
      </c>
      <c r="CT479" s="1327">
        <v>8</v>
      </c>
      <c r="CU479" s="1327">
        <v>9</v>
      </c>
      <c r="CV479" s="1327">
        <v>10</v>
      </c>
      <c r="CW479" s="1327">
        <v>11</v>
      </c>
      <c r="CX479" s="1327">
        <v>12</v>
      </c>
      <c r="CY479" s="1327">
        <v>13</v>
      </c>
      <c r="CZ479" s="1327">
        <v>14</v>
      </c>
      <c r="DA479" s="1327">
        <v>15</v>
      </c>
      <c r="DB479" s="1327">
        <v>16</v>
      </c>
      <c r="DC479" s="1327">
        <v>17</v>
      </c>
      <c r="DD479" s="1327">
        <v>18</v>
      </c>
      <c r="DE479" s="1327">
        <v>19</v>
      </c>
      <c r="DF479" s="1327">
        <v>20</v>
      </c>
      <c r="DG479" s="1327">
        <v>21</v>
      </c>
      <c r="DH479" s="1327">
        <v>22</v>
      </c>
      <c r="DI479" s="1327">
        <v>23</v>
      </c>
      <c r="DJ479" s="1327">
        <v>24</v>
      </c>
      <c r="DK479" s="1327">
        <v>25</v>
      </c>
      <c r="DL479" s="1327">
        <v>26</v>
      </c>
      <c r="DM479" s="1327">
        <v>27</v>
      </c>
      <c r="DN479" s="1327">
        <v>28</v>
      </c>
      <c r="DO479" s="1327">
        <v>29</v>
      </c>
      <c r="DP479" s="1327">
        <v>30</v>
      </c>
      <c r="DQ479" s="1282"/>
    </row>
    <row r="480" spans="29:121" ht="20.25" customHeight="1" x14ac:dyDescent="0.3">
      <c r="AC480" s="1244"/>
      <c r="AD480" s="1244"/>
      <c r="AE480" s="1244"/>
      <c r="AF480" s="1231"/>
      <c r="AG480" s="1231"/>
      <c r="AH480" s="1231"/>
      <c r="AI480" s="1231"/>
      <c r="AJ480" s="1231"/>
      <c r="AK480" s="1231"/>
      <c r="AL480" s="1244"/>
      <c r="AM480" s="1244"/>
      <c r="AN480" s="1244"/>
      <c r="AO480" s="1244"/>
      <c r="AP480" s="1244"/>
      <c r="AQ480" s="1244"/>
      <c r="AR480" s="1244"/>
      <c r="AS480" s="1244"/>
      <c r="AT480" s="1244"/>
      <c r="AU480" s="1244"/>
      <c r="AV480" s="1244"/>
      <c r="AW480" s="1244"/>
      <c r="AX480" s="1244"/>
      <c r="AY480" s="1244"/>
      <c r="AZ480" s="1244"/>
      <c r="BA480" s="1244"/>
      <c r="BB480" s="1244"/>
      <c r="BC480" s="1244"/>
      <c r="BD480" s="1244"/>
      <c r="BE480" s="1244"/>
      <c r="BF480" s="1244"/>
      <c r="BG480" s="1244"/>
      <c r="BH480" s="1244"/>
      <c r="BI480" s="1244"/>
      <c r="BJ480" s="1244"/>
      <c r="BK480" s="1244"/>
      <c r="BL480" s="1244"/>
      <c r="BM480" s="1244"/>
      <c r="BN480" s="1244"/>
      <c r="BO480" s="1231"/>
      <c r="BP480" s="1260"/>
      <c r="BQ480" s="1260"/>
      <c r="BR480" s="1260"/>
      <c r="BS480" s="1260"/>
      <c r="BT480" s="1260"/>
      <c r="BU480" s="1260"/>
      <c r="BV480" s="1260"/>
      <c r="BW480" s="1260"/>
      <c r="BX480" s="1231"/>
      <c r="BY480" s="1279"/>
      <c r="BZ480" s="1288"/>
      <c r="CA480" s="1289"/>
      <c r="CB480" s="1296"/>
      <c r="CC480" s="1290"/>
      <c r="CD480" s="1290"/>
      <c r="CE480" s="1290"/>
      <c r="CF480" s="1290"/>
      <c r="CG480" s="1290"/>
      <c r="CH480" s="1290"/>
      <c r="CI480" s="1290"/>
      <c r="CJ480" s="1290"/>
      <c r="CK480" s="1290"/>
      <c r="CL480" s="1290"/>
      <c r="CM480" s="1290"/>
      <c r="CN480" s="1290"/>
      <c r="CO480" s="1290"/>
      <c r="CP480" s="1290"/>
      <c r="CQ480" s="1290"/>
      <c r="CR480" s="1290"/>
      <c r="CS480" s="1290"/>
      <c r="CT480" s="1290"/>
      <c r="CU480" s="1290"/>
      <c r="CV480" s="1290"/>
      <c r="CW480" s="1290"/>
      <c r="CX480" s="1290"/>
      <c r="CY480" s="1290"/>
      <c r="CZ480" s="1290"/>
      <c r="DA480" s="1290"/>
      <c r="DB480" s="1290"/>
      <c r="DC480" s="1290"/>
      <c r="DD480" s="1290"/>
      <c r="DE480" s="1290"/>
      <c r="DF480" s="1290"/>
      <c r="DG480" s="1290"/>
      <c r="DH480" s="1290"/>
      <c r="DI480" s="1290"/>
      <c r="DJ480" s="1290"/>
      <c r="DK480" s="1291"/>
      <c r="DL480" s="1291"/>
      <c r="DM480" s="1291"/>
      <c r="DN480" s="1291"/>
      <c r="DO480" s="1291"/>
      <c r="DP480" s="1291"/>
      <c r="DQ480" s="1282"/>
    </row>
    <row r="481" spans="29:121" ht="20.25" customHeight="1" x14ac:dyDescent="0.3">
      <c r="AC481" s="1244"/>
      <c r="AD481" s="1244"/>
      <c r="AE481" s="1244"/>
      <c r="AF481" s="1231"/>
      <c r="AG481" s="1231"/>
      <c r="AH481" s="1231"/>
      <c r="AI481" s="1231"/>
      <c r="AJ481" s="1231"/>
      <c r="AK481" s="1231"/>
      <c r="AL481" s="1244"/>
      <c r="AM481" s="1244"/>
      <c r="AN481" s="1244"/>
      <c r="AO481" s="1244"/>
      <c r="AP481" s="1244"/>
      <c r="AQ481" s="1244"/>
      <c r="AR481" s="1244"/>
      <c r="AS481" s="1244"/>
      <c r="AT481" s="1244"/>
      <c r="AU481" s="1244"/>
      <c r="AV481" s="1244"/>
      <c r="AW481" s="1244"/>
      <c r="AX481" s="1244"/>
      <c r="AY481" s="1244"/>
      <c r="AZ481" s="1244"/>
      <c r="BA481" s="1244"/>
      <c r="BB481" s="1244"/>
      <c r="BC481" s="1244"/>
      <c r="BD481" s="1244"/>
      <c r="BE481" s="1244"/>
      <c r="BF481" s="1244"/>
      <c r="BG481" s="1244"/>
      <c r="BH481" s="1244"/>
      <c r="BI481" s="1244"/>
      <c r="BJ481" s="1244"/>
      <c r="BK481" s="1244"/>
      <c r="BL481" s="1244"/>
      <c r="BM481" s="1244"/>
      <c r="BN481" s="1244"/>
      <c r="BO481" s="1231"/>
      <c r="BP481" s="1260"/>
      <c r="BQ481" s="1260"/>
      <c r="BR481" s="1260"/>
      <c r="BS481" s="1260"/>
      <c r="BT481" s="1260"/>
      <c r="BU481" s="1260"/>
      <c r="BV481" s="1260"/>
      <c r="BW481" s="1260"/>
      <c r="BX481" s="1231"/>
      <c r="BY481" s="1279"/>
      <c r="BZ481" s="1292" t="s">
        <v>56</v>
      </c>
      <c r="CA481" s="789" t="s">
        <v>103</v>
      </c>
      <c r="CB481" s="789"/>
      <c r="CC481" s="790" t="s">
        <v>81</v>
      </c>
      <c r="CD481" s="790"/>
      <c r="CE481" s="790"/>
      <c r="CF481" s="790"/>
      <c r="CG481" s="790"/>
      <c r="CH481" s="790"/>
      <c r="CI481" s="790"/>
      <c r="CJ481" s="790"/>
      <c r="CK481" s="791"/>
      <c r="CL481" s="1287" t="s">
        <v>47</v>
      </c>
      <c r="CM481" s="1327">
        <v>1</v>
      </c>
      <c r="CN481" s="1327">
        <v>2</v>
      </c>
      <c r="CO481" s="1327">
        <v>3</v>
      </c>
      <c r="CP481" s="1327">
        <v>4</v>
      </c>
      <c r="CQ481" s="1327">
        <v>5</v>
      </c>
      <c r="CR481" s="1327">
        <v>6</v>
      </c>
      <c r="CS481" s="1327">
        <v>7</v>
      </c>
      <c r="CT481" s="1327">
        <v>8</v>
      </c>
      <c r="CU481" s="1327">
        <v>9</v>
      </c>
      <c r="CV481" s="1327">
        <v>10</v>
      </c>
      <c r="CW481" s="1327">
        <v>11</v>
      </c>
      <c r="CX481" s="1327">
        <v>12</v>
      </c>
      <c r="CY481" s="1327">
        <v>13</v>
      </c>
      <c r="CZ481" s="1327">
        <v>14</v>
      </c>
      <c r="DA481" s="1327">
        <v>15</v>
      </c>
      <c r="DB481" s="1327">
        <v>16</v>
      </c>
      <c r="DC481" s="1327">
        <v>17</v>
      </c>
      <c r="DD481" s="1327">
        <v>18</v>
      </c>
      <c r="DE481" s="1327">
        <v>19</v>
      </c>
      <c r="DF481" s="1327">
        <v>20</v>
      </c>
      <c r="DG481" s="1327">
        <v>21</v>
      </c>
      <c r="DH481" s="1327">
        <v>22</v>
      </c>
      <c r="DI481" s="1327">
        <v>23</v>
      </c>
      <c r="DJ481" s="1327">
        <v>24</v>
      </c>
      <c r="DK481" s="1327">
        <v>25</v>
      </c>
      <c r="DL481" s="1327">
        <v>26</v>
      </c>
      <c r="DM481" s="1327">
        <v>27</v>
      </c>
      <c r="DN481" s="1327">
        <v>28</v>
      </c>
      <c r="DO481" s="1327">
        <v>29</v>
      </c>
      <c r="DP481" s="1327">
        <v>30</v>
      </c>
      <c r="DQ481" s="1282"/>
    </row>
    <row r="482" spans="29:121" ht="20.25" customHeight="1" thickBot="1" x14ac:dyDescent="0.35">
      <c r="AC482" s="1244"/>
      <c r="AD482" s="1244"/>
      <c r="AE482" s="1244"/>
      <c r="AF482" s="1231"/>
      <c r="AG482" s="1231"/>
      <c r="AH482" s="1231"/>
      <c r="AI482" s="1231"/>
      <c r="AJ482" s="1231"/>
      <c r="AK482" s="1231"/>
      <c r="AL482" s="1244"/>
      <c r="AM482" s="1244"/>
      <c r="AN482" s="1244"/>
      <c r="AO482" s="1244"/>
      <c r="AP482" s="1244"/>
      <c r="AQ482" s="1244"/>
      <c r="AR482" s="1244"/>
      <c r="AS482" s="1244"/>
      <c r="AT482" s="1244"/>
      <c r="AU482" s="1244"/>
      <c r="AV482" s="1244"/>
      <c r="AW482" s="1244"/>
      <c r="AX482" s="1244"/>
      <c r="AY482" s="1244"/>
      <c r="AZ482" s="1244"/>
      <c r="BA482" s="1244"/>
      <c r="BB482" s="1244"/>
      <c r="BC482" s="1244"/>
      <c r="BD482" s="1244"/>
      <c r="BE482" s="1244"/>
      <c r="BF482" s="1244"/>
      <c r="BG482" s="1244"/>
      <c r="BH482" s="1244"/>
      <c r="BI482" s="1244"/>
      <c r="BJ482" s="1244"/>
      <c r="BK482" s="1244"/>
      <c r="BL482" s="1244"/>
      <c r="BM482" s="1244"/>
      <c r="BN482" s="1244"/>
      <c r="BO482" s="1231"/>
      <c r="BP482" s="1260"/>
      <c r="BQ482" s="1260"/>
      <c r="BR482" s="1260"/>
      <c r="BS482" s="1260"/>
      <c r="BT482" s="1260"/>
      <c r="BU482" s="1260"/>
      <c r="BV482" s="1260"/>
      <c r="BW482" s="1260"/>
      <c r="BX482" s="1231"/>
      <c r="BY482" s="1293"/>
      <c r="BZ482" s="1294"/>
      <c r="CA482" s="1294"/>
      <c r="CB482" s="1294"/>
      <c r="CC482" s="1294"/>
      <c r="CD482" s="1294"/>
      <c r="CE482" s="1294"/>
      <c r="CF482" s="1294"/>
      <c r="CG482" s="1294"/>
      <c r="CH482" s="1294"/>
      <c r="CI482" s="1294"/>
      <c r="CJ482" s="1294"/>
      <c r="CK482" s="1294"/>
      <c r="CL482" s="1294"/>
      <c r="CM482" s="1294"/>
      <c r="CN482" s="1294"/>
      <c r="CO482" s="1294"/>
      <c r="CP482" s="1294"/>
      <c r="CQ482" s="1294"/>
      <c r="CR482" s="1294"/>
      <c r="CS482" s="1294"/>
      <c r="CT482" s="1294"/>
      <c r="CU482" s="1294"/>
      <c r="CV482" s="1294"/>
      <c r="CW482" s="1294"/>
      <c r="CX482" s="1294"/>
      <c r="CY482" s="1294"/>
      <c r="CZ482" s="1294"/>
      <c r="DA482" s="1294"/>
      <c r="DB482" s="1294"/>
      <c r="DC482" s="1294"/>
      <c r="DD482" s="1294"/>
      <c r="DE482" s="1294"/>
      <c r="DF482" s="1294"/>
      <c r="DG482" s="1294"/>
      <c r="DH482" s="1294"/>
      <c r="DI482" s="1294"/>
      <c r="DJ482" s="1294"/>
      <c r="DK482" s="1294"/>
      <c r="DL482" s="1294"/>
      <c r="DM482" s="1294"/>
      <c r="DN482" s="1294"/>
      <c r="DO482" s="1294"/>
      <c r="DP482" s="1294"/>
      <c r="DQ482" s="1295"/>
    </row>
    <row r="483" spans="29:121" ht="20.25" customHeight="1" thickTop="1" x14ac:dyDescent="0.3">
      <c r="AC483" s="1244"/>
      <c r="AD483" s="1244"/>
      <c r="AE483" s="1244"/>
      <c r="AF483" s="1231"/>
      <c r="AG483" s="1231"/>
      <c r="AH483" s="1231"/>
      <c r="AI483" s="1231"/>
      <c r="AJ483" s="1231"/>
      <c r="AK483" s="1231"/>
      <c r="AL483" s="1244"/>
      <c r="AM483" s="1244"/>
      <c r="AN483" s="1244"/>
      <c r="AO483" s="1244"/>
      <c r="AP483" s="1244"/>
      <c r="AQ483" s="1244"/>
      <c r="AR483" s="1244"/>
      <c r="AS483" s="1244"/>
      <c r="AT483" s="1244"/>
      <c r="AU483" s="1244"/>
      <c r="AV483" s="1244"/>
      <c r="AW483" s="1244"/>
      <c r="AX483" s="1244"/>
      <c r="AY483" s="1244"/>
      <c r="AZ483" s="1244"/>
      <c r="BA483" s="1244"/>
      <c r="BB483" s="1244"/>
      <c r="BC483" s="1244"/>
      <c r="BD483" s="1244"/>
      <c r="BE483" s="1244"/>
      <c r="BF483" s="1244"/>
      <c r="BG483" s="1244"/>
      <c r="BH483" s="1244"/>
      <c r="BI483" s="1244"/>
      <c r="BJ483" s="1244"/>
      <c r="BK483" s="1244"/>
      <c r="BL483" s="1244"/>
      <c r="BM483" s="1244"/>
      <c r="BN483" s="1244"/>
      <c r="BO483" s="1231"/>
      <c r="BP483" s="1260"/>
      <c r="BQ483" s="1260"/>
      <c r="BR483" s="1260"/>
      <c r="BS483" s="1260"/>
      <c r="BT483" s="1260"/>
      <c r="BU483" s="1260"/>
      <c r="BV483" s="1260"/>
      <c r="BW483" s="1260"/>
      <c r="BX483" s="1231"/>
      <c r="BY483" s="784">
        <v>0.51736111111111105</v>
      </c>
      <c r="BZ483" s="785"/>
      <c r="CA483" s="785"/>
      <c r="CB483" s="1276"/>
      <c r="CC483" s="792">
        <v>22</v>
      </c>
      <c r="CD483" s="792"/>
      <c r="CE483" s="793"/>
      <c r="CF483" s="793"/>
      <c r="CG483" s="793"/>
      <c r="CH483" s="793"/>
      <c r="CI483" s="793"/>
      <c r="CJ483" s="793"/>
      <c r="CK483" s="1277"/>
      <c r="CL483" s="1276"/>
      <c r="CM483" s="1276"/>
      <c r="CN483" s="1276"/>
      <c r="CO483" s="1276"/>
      <c r="CP483" s="1276"/>
      <c r="CQ483" s="1276"/>
      <c r="CR483" s="1276"/>
      <c r="CS483" s="1276"/>
      <c r="CT483" s="1276"/>
      <c r="CU483" s="1276"/>
      <c r="CV483" s="1276"/>
      <c r="CW483" s="1276"/>
      <c r="CX483" s="1276"/>
      <c r="CY483" s="1276"/>
      <c r="CZ483" s="1276"/>
      <c r="DA483" s="1276"/>
      <c r="DB483" s="1276"/>
      <c r="DC483" s="1276"/>
      <c r="DD483" s="1276"/>
      <c r="DE483" s="1276"/>
      <c r="DF483" s="1276"/>
      <c r="DG483" s="1276"/>
      <c r="DH483" s="1276"/>
      <c r="DI483" s="1276"/>
      <c r="DJ483" s="1276"/>
      <c r="DK483" s="1276"/>
      <c r="DL483" s="1276"/>
      <c r="DM483" s="1276"/>
      <c r="DN483" s="1276"/>
      <c r="DO483" s="1276"/>
      <c r="DP483" s="1276"/>
      <c r="DQ483" s="1278"/>
    </row>
    <row r="484" spans="29:121" ht="20.25" customHeight="1" x14ac:dyDescent="0.3">
      <c r="AC484" s="1244"/>
      <c r="AD484" s="1244"/>
      <c r="AE484" s="1244"/>
      <c r="AF484" s="1231"/>
      <c r="AG484" s="1231"/>
      <c r="AH484" s="1231"/>
      <c r="AI484" s="1231"/>
      <c r="AJ484" s="1231"/>
      <c r="AK484" s="1231"/>
      <c r="AL484" s="1244"/>
      <c r="AM484" s="1244"/>
      <c r="AN484" s="1244"/>
      <c r="AO484" s="1244"/>
      <c r="AP484" s="1244"/>
      <c r="AQ484" s="1244"/>
      <c r="AR484" s="1244"/>
      <c r="AS484" s="1244"/>
      <c r="AT484" s="1244"/>
      <c r="AU484" s="1244"/>
      <c r="AV484" s="1244"/>
      <c r="AW484" s="1244"/>
      <c r="AX484" s="1244"/>
      <c r="AY484" s="1244"/>
      <c r="AZ484" s="1244"/>
      <c r="BA484" s="1244"/>
      <c r="BB484" s="1244"/>
      <c r="BC484" s="1244"/>
      <c r="BD484" s="1244"/>
      <c r="BE484" s="1244"/>
      <c r="BF484" s="1244"/>
      <c r="BG484" s="1244"/>
      <c r="BH484" s="1244"/>
      <c r="BI484" s="1244"/>
      <c r="BJ484" s="1244"/>
      <c r="BK484" s="1244"/>
      <c r="BL484" s="1244"/>
      <c r="BM484" s="1244"/>
      <c r="BN484" s="1244"/>
      <c r="BO484" s="1231"/>
      <c r="BP484" s="1260" t="s">
        <v>83</v>
      </c>
      <c r="BQ484" s="1260">
        <v>0.51736111111111105</v>
      </c>
      <c r="BR484" s="1260">
        <v>99</v>
      </c>
      <c r="BS484" s="1260" t="s">
        <v>45</v>
      </c>
      <c r="BT484" s="1260" t="s">
        <v>100</v>
      </c>
      <c r="BU484" s="1260" t="s">
        <v>104</v>
      </c>
      <c r="BV484" s="1260" t="s">
        <v>47</v>
      </c>
      <c r="BW484" s="1260" t="s">
        <v>105</v>
      </c>
      <c r="BX484" s="1231"/>
      <c r="BY484" s="1279"/>
      <c r="BZ484" s="1381" t="s">
        <v>83</v>
      </c>
      <c r="CA484" s="1381"/>
      <c r="CB484" s="1381"/>
      <c r="CC484" s="1363"/>
      <c r="CD484" s="1363"/>
      <c r="CE484" s="1280"/>
      <c r="CF484" s="1280"/>
      <c r="CG484" s="1280"/>
      <c r="CH484" s="1280"/>
      <c r="CI484" s="1280"/>
      <c r="CJ484" s="1280"/>
      <c r="CK484" s="1280"/>
      <c r="CL484" s="1280"/>
      <c r="CM484" s="1280"/>
      <c r="CN484" s="1280"/>
      <c r="CO484" s="1280"/>
      <c r="CP484" s="1280"/>
      <c r="CQ484" s="1280"/>
      <c r="CR484" s="1280"/>
      <c r="CS484" s="1364">
        <v>99</v>
      </c>
      <c r="CT484" s="1364"/>
      <c r="CU484" s="1380" t="s">
        <v>48</v>
      </c>
      <c r="CV484" s="1380"/>
      <c r="CW484" s="1380"/>
      <c r="CX484" s="1280"/>
      <c r="CY484" s="1280"/>
      <c r="CZ484" s="1280"/>
      <c r="DA484" s="1280"/>
      <c r="DB484" s="1280"/>
      <c r="DC484" s="1280"/>
      <c r="DD484" s="1280"/>
      <c r="DE484" s="1280"/>
      <c r="DF484" s="1280"/>
      <c r="DG484" s="1280"/>
      <c r="DH484" s="1280"/>
      <c r="DI484" s="1280"/>
      <c r="DJ484" s="1280"/>
      <c r="DK484" s="1281"/>
      <c r="DL484" s="1378" t="s">
        <v>49</v>
      </c>
      <c r="DM484" s="1378"/>
      <c r="DN484" s="1378"/>
      <c r="DO484" s="1379">
        <v>1</v>
      </c>
      <c r="DP484" s="1379"/>
      <c r="DQ484" s="1282"/>
    </row>
    <row r="485" spans="29:121" ht="20.25" customHeight="1" x14ac:dyDescent="0.3">
      <c r="AC485" s="1244"/>
      <c r="AD485" s="1244"/>
      <c r="AE485" s="1244"/>
      <c r="AF485" s="1231"/>
      <c r="AG485" s="1231"/>
      <c r="AH485" s="1231"/>
      <c r="AI485" s="1231"/>
      <c r="AJ485" s="1231"/>
      <c r="AK485" s="1231"/>
      <c r="AL485" s="1244"/>
      <c r="AM485" s="1244"/>
      <c r="AN485" s="1244"/>
      <c r="AO485" s="1244"/>
      <c r="AP485" s="1244"/>
      <c r="AQ485" s="1244"/>
      <c r="AR485" s="1244"/>
      <c r="AS485" s="1244"/>
      <c r="AT485" s="1244"/>
      <c r="AU485" s="1244"/>
      <c r="AV485" s="1244"/>
      <c r="AW485" s="1244"/>
      <c r="AX485" s="1244"/>
      <c r="AY485" s="1244"/>
      <c r="AZ485" s="1244"/>
      <c r="BA485" s="1244"/>
      <c r="BB485" s="1244"/>
      <c r="BC485" s="1244"/>
      <c r="BD485" s="1244"/>
      <c r="BE485" s="1244"/>
      <c r="BF485" s="1244"/>
      <c r="BG485" s="1244"/>
      <c r="BH485" s="1244"/>
      <c r="BI485" s="1244"/>
      <c r="BJ485" s="1244"/>
      <c r="BK485" s="1244"/>
      <c r="BL485" s="1244"/>
      <c r="BM485" s="1244"/>
      <c r="BN485" s="1244"/>
      <c r="BO485" s="1231"/>
      <c r="BP485" s="1260">
        <v>22</v>
      </c>
      <c r="BQ485" s="1260">
        <v>0</v>
      </c>
      <c r="BR485" s="1260" t="s">
        <v>50</v>
      </c>
      <c r="BS485" s="1260">
        <v>1</v>
      </c>
      <c r="BT485" s="1260">
        <v>0</v>
      </c>
      <c r="BU485" s="1260" t="s">
        <v>81</v>
      </c>
      <c r="BV485" s="1260">
        <v>0</v>
      </c>
      <c r="BW485" s="1260" t="s">
        <v>81</v>
      </c>
      <c r="BX485" s="1231"/>
      <c r="BY485" s="1279"/>
      <c r="BZ485" s="1283"/>
      <c r="CA485" s="1283"/>
      <c r="CB485" s="1283"/>
      <c r="CC485" s="1283"/>
      <c r="CD485" s="1280"/>
      <c r="CE485" s="1280"/>
      <c r="CF485" s="1280"/>
      <c r="CG485" s="1280"/>
      <c r="CH485" s="1280"/>
      <c r="CI485" s="1280"/>
      <c r="CJ485" s="1280"/>
      <c r="CK485" s="1280"/>
      <c r="CL485" s="1280"/>
      <c r="CM485" s="1280"/>
      <c r="CN485" s="1280"/>
      <c r="CO485" s="1280"/>
      <c r="CP485" s="1280"/>
      <c r="CQ485" s="1280"/>
      <c r="CR485" s="1280"/>
      <c r="CS485" s="1364"/>
      <c r="CT485" s="1364"/>
      <c r="CU485" s="1380"/>
      <c r="CV485" s="1380"/>
      <c r="CW485" s="1380"/>
      <c r="CX485" s="1280"/>
      <c r="CY485" s="1280"/>
      <c r="CZ485" s="1280"/>
      <c r="DA485" s="1280"/>
      <c r="DB485" s="1280"/>
      <c r="DC485" s="1280"/>
      <c r="DD485" s="1280"/>
      <c r="DE485" s="1280"/>
      <c r="DF485" s="1280"/>
      <c r="DG485" s="1280"/>
      <c r="DH485" s="1280"/>
      <c r="DI485" s="1280"/>
      <c r="DJ485" s="1280"/>
      <c r="DK485" s="1281"/>
      <c r="DL485" s="1378"/>
      <c r="DM485" s="1378"/>
      <c r="DN485" s="1378"/>
      <c r="DO485" s="1379"/>
      <c r="DP485" s="1379"/>
      <c r="DQ485" s="1282"/>
    </row>
    <row r="486" spans="29:121" ht="20.25" customHeight="1" x14ac:dyDescent="0.3">
      <c r="AC486" s="1244"/>
      <c r="AD486" s="1244"/>
      <c r="AE486" s="1244"/>
      <c r="AF486" s="1231"/>
      <c r="AG486" s="1231"/>
      <c r="AH486" s="1231"/>
      <c r="AI486" s="1231"/>
      <c r="AJ486" s="1231"/>
      <c r="AK486" s="1231"/>
      <c r="AL486" s="1244"/>
      <c r="AM486" s="1244"/>
      <c r="AN486" s="1244"/>
      <c r="AO486" s="1244"/>
      <c r="AP486" s="1244"/>
      <c r="AQ486" s="1244"/>
      <c r="AR486" s="1244"/>
      <c r="AS486" s="1244"/>
      <c r="AT486" s="1244"/>
      <c r="AU486" s="1244"/>
      <c r="AV486" s="1244"/>
      <c r="AW486" s="1244"/>
      <c r="AX486" s="1244"/>
      <c r="AY486" s="1244"/>
      <c r="AZ486" s="1244"/>
      <c r="BA486" s="1244"/>
      <c r="BB486" s="1244"/>
      <c r="BC486" s="1244"/>
      <c r="BD486" s="1244"/>
      <c r="BE486" s="1244"/>
      <c r="BF486" s="1244"/>
      <c r="BG486" s="1244"/>
      <c r="BH486" s="1244"/>
      <c r="BI486" s="1244"/>
      <c r="BJ486" s="1244"/>
      <c r="BK486" s="1244"/>
      <c r="BL486" s="1244"/>
      <c r="BM486" s="1244"/>
      <c r="BN486" s="1244"/>
      <c r="BO486" s="1231"/>
      <c r="BP486" s="1260"/>
      <c r="BQ486" s="1260"/>
      <c r="BR486" s="1260"/>
      <c r="BS486" s="1260"/>
      <c r="BT486" s="1260"/>
      <c r="BU486" s="1260"/>
      <c r="BV486" s="1260"/>
      <c r="BW486" s="1260"/>
      <c r="BX486" s="1231"/>
      <c r="BY486" s="1279"/>
      <c r="BZ486" s="1284"/>
      <c r="CA486" s="1284"/>
      <c r="CB486" s="1284"/>
      <c r="CC486" s="1284"/>
      <c r="CD486" s="1371" t="s">
        <v>52</v>
      </c>
      <c r="CE486" s="1371"/>
      <c r="CF486" s="1371" t="s">
        <v>104</v>
      </c>
      <c r="CG486" s="1371" t="s">
        <v>53</v>
      </c>
      <c r="CH486" s="1371" t="s">
        <v>81</v>
      </c>
      <c r="CI486" s="1371"/>
      <c r="CJ486" s="1326" t="s">
        <v>81</v>
      </c>
      <c r="CK486" s="1326"/>
      <c r="CL486" s="1326" t="s">
        <v>81</v>
      </c>
      <c r="CM486" s="1326"/>
      <c r="CN486" s="1326"/>
      <c r="CO486" s="1326"/>
      <c r="CP486" s="1326"/>
      <c r="CQ486" s="1326"/>
      <c r="CR486" s="1326"/>
      <c r="CS486" s="1326"/>
      <c r="CT486" s="1326"/>
      <c r="CU486" s="1284"/>
      <c r="CV486" s="1284"/>
      <c r="CW486" s="1284"/>
      <c r="CX486" s="1284"/>
      <c r="CY486" s="1284"/>
      <c r="CZ486" s="1371" t="s">
        <v>52</v>
      </c>
      <c r="DA486" s="1371"/>
      <c r="DB486" s="1371" t="s">
        <v>105</v>
      </c>
      <c r="DC486" s="1371" t="s">
        <v>53</v>
      </c>
      <c r="DD486" s="1371" t="s">
        <v>81</v>
      </c>
      <c r="DE486" s="1371"/>
      <c r="DF486" s="1326" t="s">
        <v>81</v>
      </c>
      <c r="DG486" s="1326"/>
      <c r="DH486" s="1326"/>
      <c r="DI486" s="1326"/>
      <c r="DJ486" s="1326"/>
      <c r="DK486" s="1326"/>
      <c r="DL486" s="1326"/>
      <c r="DM486" s="1326"/>
      <c r="DN486" s="1326"/>
      <c r="DO486" s="1326"/>
      <c r="DP486" s="1326"/>
      <c r="DQ486" s="1282"/>
    </row>
    <row r="487" spans="29:121" ht="20.25" customHeight="1" x14ac:dyDescent="0.3">
      <c r="AC487" s="1244"/>
      <c r="AD487" s="1244"/>
      <c r="AE487" s="1244"/>
      <c r="AF487" s="1231"/>
      <c r="AG487" s="1231"/>
      <c r="AH487" s="1231"/>
      <c r="AI487" s="1231"/>
      <c r="AJ487" s="1231"/>
      <c r="AK487" s="1231"/>
      <c r="AL487" s="1244"/>
      <c r="AM487" s="1244"/>
      <c r="AN487" s="1244"/>
      <c r="AO487" s="1244"/>
      <c r="AP487" s="1244"/>
      <c r="AQ487" s="1244"/>
      <c r="AR487" s="1244"/>
      <c r="AS487" s="1244"/>
      <c r="AT487" s="1244"/>
      <c r="AU487" s="1244"/>
      <c r="AV487" s="1244"/>
      <c r="AW487" s="1244"/>
      <c r="AX487" s="1244"/>
      <c r="AY487" s="1244"/>
      <c r="AZ487" s="1244"/>
      <c r="BA487" s="1244"/>
      <c r="BB487" s="1244"/>
      <c r="BC487" s="1244"/>
      <c r="BD487" s="1244"/>
      <c r="BE487" s="1244"/>
      <c r="BF487" s="1244"/>
      <c r="BG487" s="1244"/>
      <c r="BH487" s="1244"/>
      <c r="BI487" s="1244"/>
      <c r="BJ487" s="1244"/>
      <c r="BK487" s="1244"/>
      <c r="BL487" s="1244"/>
      <c r="BM487" s="1244"/>
      <c r="BN487" s="1244"/>
      <c r="BO487" s="1231"/>
      <c r="BP487" s="1260"/>
      <c r="BQ487" s="1260"/>
      <c r="BR487" s="1260"/>
      <c r="BS487" s="1260"/>
      <c r="BT487" s="1260"/>
      <c r="BU487" s="1260"/>
      <c r="BV487" s="1260"/>
      <c r="BW487" s="1260"/>
      <c r="BX487" s="1231"/>
      <c r="BY487" s="1279"/>
      <c r="BZ487" s="1284"/>
      <c r="CA487" s="1284"/>
      <c r="CB487" s="1284"/>
      <c r="CC487" s="1284"/>
      <c r="CD487" s="1284"/>
      <c r="CE487" s="1284"/>
      <c r="CF487" s="1284"/>
      <c r="CG487" s="1284"/>
      <c r="CH487" s="1284"/>
      <c r="CI487" s="1284"/>
      <c r="CJ487" s="1284"/>
      <c r="CK487" s="1284"/>
      <c r="CL487" s="1284"/>
      <c r="CM487" s="1284"/>
      <c r="CN487" s="1284"/>
      <c r="CO487" s="1284"/>
      <c r="CP487" s="1284"/>
      <c r="CQ487" s="1284"/>
      <c r="CR487" s="1284"/>
      <c r="CS487" s="1284"/>
      <c r="CT487" s="1284"/>
      <c r="CU487" s="1284"/>
      <c r="CV487" s="1284"/>
      <c r="CW487" s="1284"/>
      <c r="CX487" s="1284"/>
      <c r="CY487" s="1284"/>
      <c r="CZ487" s="1284"/>
      <c r="DA487" s="1284"/>
      <c r="DB487" s="1284"/>
      <c r="DC487" s="1284"/>
      <c r="DD487" s="1284"/>
      <c r="DE487" s="1284"/>
      <c r="DF487" s="1284"/>
      <c r="DG487" s="1284"/>
      <c r="DH487" s="1284"/>
      <c r="DI487" s="1284"/>
      <c r="DJ487" s="1284"/>
      <c r="DK487" s="1285"/>
      <c r="DL487" s="1285"/>
      <c r="DM487" s="1285"/>
      <c r="DN487" s="1285"/>
      <c r="DO487" s="1285"/>
      <c r="DP487" s="1285"/>
      <c r="DQ487" s="1282"/>
    </row>
    <row r="488" spans="29:121" ht="20.25" customHeight="1" x14ac:dyDescent="0.3">
      <c r="AC488" s="1244"/>
      <c r="AD488" s="1244"/>
      <c r="AE488" s="1244"/>
      <c r="AF488" s="1231"/>
      <c r="AG488" s="1231"/>
      <c r="AH488" s="1231"/>
      <c r="AI488" s="1231"/>
      <c r="AJ488" s="1231"/>
      <c r="AK488" s="1231"/>
      <c r="AL488" s="1244"/>
      <c r="AM488" s="1244"/>
      <c r="AN488" s="1244"/>
      <c r="AO488" s="1244"/>
      <c r="AP488" s="1244"/>
      <c r="AQ488" s="1244"/>
      <c r="AR488" s="1244"/>
      <c r="AS488" s="1244"/>
      <c r="AT488" s="1244"/>
      <c r="AU488" s="1244"/>
      <c r="AV488" s="1244"/>
      <c r="AW488" s="1244"/>
      <c r="AX488" s="1244"/>
      <c r="AY488" s="1244"/>
      <c r="AZ488" s="1244"/>
      <c r="BA488" s="1244"/>
      <c r="BB488" s="1244"/>
      <c r="BC488" s="1244"/>
      <c r="BD488" s="1244"/>
      <c r="BE488" s="1244"/>
      <c r="BF488" s="1244"/>
      <c r="BG488" s="1244"/>
      <c r="BH488" s="1244"/>
      <c r="BI488" s="1244"/>
      <c r="BJ488" s="1244"/>
      <c r="BK488" s="1244"/>
      <c r="BL488" s="1244"/>
      <c r="BM488" s="1244"/>
      <c r="BN488" s="1244"/>
      <c r="BO488" s="1231"/>
      <c r="BP488" s="1260"/>
      <c r="BQ488" s="1260"/>
      <c r="BR488" s="1260"/>
      <c r="BS488" s="1260"/>
      <c r="BT488" s="1260"/>
      <c r="BU488" s="1260"/>
      <c r="BV488" s="1260"/>
      <c r="BW488" s="1260"/>
      <c r="BX488" s="1231"/>
      <c r="BY488" s="1279"/>
      <c r="BZ488" s="1286" t="s">
        <v>56</v>
      </c>
      <c r="CA488" s="786" t="s">
        <v>104</v>
      </c>
      <c r="CB488" s="786"/>
      <c r="CC488" s="787" t="s">
        <v>81</v>
      </c>
      <c r="CD488" s="787"/>
      <c r="CE488" s="787"/>
      <c r="CF488" s="787"/>
      <c r="CG488" s="787"/>
      <c r="CH488" s="787"/>
      <c r="CI488" s="787"/>
      <c r="CJ488" s="787"/>
      <c r="CK488" s="788"/>
      <c r="CL488" s="1287" t="s">
        <v>47</v>
      </c>
      <c r="CM488" s="1327">
        <v>1</v>
      </c>
      <c r="CN488" s="1327">
        <v>2</v>
      </c>
      <c r="CO488" s="1327">
        <v>3</v>
      </c>
      <c r="CP488" s="1327">
        <v>4</v>
      </c>
      <c r="CQ488" s="1327">
        <v>5</v>
      </c>
      <c r="CR488" s="1327">
        <v>6</v>
      </c>
      <c r="CS488" s="1327">
        <v>7</v>
      </c>
      <c r="CT488" s="1327">
        <v>8</v>
      </c>
      <c r="CU488" s="1327">
        <v>9</v>
      </c>
      <c r="CV488" s="1327">
        <v>10</v>
      </c>
      <c r="CW488" s="1327">
        <v>11</v>
      </c>
      <c r="CX488" s="1327">
        <v>12</v>
      </c>
      <c r="CY488" s="1327">
        <v>13</v>
      </c>
      <c r="CZ488" s="1327">
        <v>14</v>
      </c>
      <c r="DA488" s="1327">
        <v>15</v>
      </c>
      <c r="DB488" s="1327">
        <v>16</v>
      </c>
      <c r="DC488" s="1327">
        <v>17</v>
      </c>
      <c r="DD488" s="1327">
        <v>18</v>
      </c>
      <c r="DE488" s="1327">
        <v>19</v>
      </c>
      <c r="DF488" s="1327">
        <v>20</v>
      </c>
      <c r="DG488" s="1327">
        <v>21</v>
      </c>
      <c r="DH488" s="1327">
        <v>22</v>
      </c>
      <c r="DI488" s="1327">
        <v>23</v>
      </c>
      <c r="DJ488" s="1327">
        <v>24</v>
      </c>
      <c r="DK488" s="1327">
        <v>25</v>
      </c>
      <c r="DL488" s="1327">
        <v>26</v>
      </c>
      <c r="DM488" s="1327">
        <v>27</v>
      </c>
      <c r="DN488" s="1327">
        <v>28</v>
      </c>
      <c r="DO488" s="1327">
        <v>29</v>
      </c>
      <c r="DP488" s="1327">
        <v>30</v>
      </c>
      <c r="DQ488" s="1282"/>
    </row>
    <row r="489" spans="29:121" ht="20.25" customHeight="1" x14ac:dyDescent="0.3">
      <c r="AC489" s="1244"/>
      <c r="AD489" s="1244"/>
      <c r="AE489" s="1244"/>
      <c r="AF489" s="1231"/>
      <c r="AG489" s="1231"/>
      <c r="AH489" s="1231"/>
      <c r="AI489" s="1231"/>
      <c r="AJ489" s="1231"/>
      <c r="AK489" s="1231"/>
      <c r="AL489" s="1244"/>
      <c r="AM489" s="1244"/>
      <c r="AN489" s="1244"/>
      <c r="AO489" s="1244"/>
      <c r="AP489" s="1244"/>
      <c r="AQ489" s="1244"/>
      <c r="AR489" s="1244"/>
      <c r="AS489" s="1244"/>
      <c r="AT489" s="1244"/>
      <c r="AU489" s="1244"/>
      <c r="AV489" s="1244"/>
      <c r="AW489" s="1244"/>
      <c r="AX489" s="1244"/>
      <c r="AY489" s="1244"/>
      <c r="AZ489" s="1244"/>
      <c r="BA489" s="1244"/>
      <c r="BB489" s="1244"/>
      <c r="BC489" s="1244"/>
      <c r="BD489" s="1244"/>
      <c r="BE489" s="1244"/>
      <c r="BF489" s="1244"/>
      <c r="BG489" s="1244"/>
      <c r="BH489" s="1244"/>
      <c r="BI489" s="1244"/>
      <c r="BJ489" s="1244"/>
      <c r="BK489" s="1244"/>
      <c r="BL489" s="1244"/>
      <c r="BM489" s="1244"/>
      <c r="BN489" s="1244"/>
      <c r="BO489" s="1231"/>
      <c r="BP489" s="1260"/>
      <c r="BQ489" s="1260"/>
      <c r="BR489" s="1260"/>
      <c r="BS489" s="1260"/>
      <c r="BT489" s="1260"/>
      <c r="BU489" s="1260"/>
      <c r="BV489" s="1260"/>
      <c r="BW489" s="1260"/>
      <c r="BX489" s="1231"/>
      <c r="BY489" s="1279"/>
      <c r="BZ489" s="1288"/>
      <c r="CA489" s="1289"/>
      <c r="CB489" s="1296"/>
      <c r="CC489" s="1290"/>
      <c r="CD489" s="1290"/>
      <c r="CE489" s="1290"/>
      <c r="CF489" s="1290"/>
      <c r="CG489" s="1290"/>
      <c r="CH489" s="1290"/>
      <c r="CI489" s="1290"/>
      <c r="CJ489" s="1290"/>
      <c r="CK489" s="1290"/>
      <c r="CL489" s="1290"/>
      <c r="CM489" s="1290"/>
      <c r="CN489" s="1290"/>
      <c r="CO489" s="1290"/>
      <c r="CP489" s="1290"/>
      <c r="CQ489" s="1290"/>
      <c r="CR489" s="1290"/>
      <c r="CS489" s="1290"/>
      <c r="CT489" s="1290"/>
      <c r="CU489" s="1290"/>
      <c r="CV489" s="1290"/>
      <c r="CW489" s="1290"/>
      <c r="CX489" s="1290"/>
      <c r="CY489" s="1290"/>
      <c r="CZ489" s="1290"/>
      <c r="DA489" s="1290"/>
      <c r="DB489" s="1290"/>
      <c r="DC489" s="1290"/>
      <c r="DD489" s="1290"/>
      <c r="DE489" s="1290"/>
      <c r="DF489" s="1290"/>
      <c r="DG489" s="1290"/>
      <c r="DH489" s="1290"/>
      <c r="DI489" s="1290"/>
      <c r="DJ489" s="1290"/>
      <c r="DK489" s="1291"/>
      <c r="DL489" s="1291"/>
      <c r="DM489" s="1291"/>
      <c r="DN489" s="1291"/>
      <c r="DO489" s="1291"/>
      <c r="DP489" s="1291"/>
      <c r="DQ489" s="1282"/>
    </row>
    <row r="490" spans="29:121" ht="20.25" customHeight="1" x14ac:dyDescent="0.3">
      <c r="AC490" s="1244"/>
      <c r="AD490" s="1244"/>
      <c r="AE490" s="1244"/>
      <c r="AF490" s="1231"/>
      <c r="AG490" s="1231"/>
      <c r="AH490" s="1231"/>
      <c r="AI490" s="1231"/>
      <c r="AJ490" s="1231"/>
      <c r="AK490" s="1231"/>
      <c r="AL490" s="1244"/>
      <c r="AM490" s="1244"/>
      <c r="AN490" s="1244"/>
      <c r="AO490" s="1244"/>
      <c r="AP490" s="1244"/>
      <c r="AQ490" s="1244"/>
      <c r="AR490" s="1244"/>
      <c r="AS490" s="1244"/>
      <c r="AT490" s="1244"/>
      <c r="AU490" s="1244"/>
      <c r="AV490" s="1244"/>
      <c r="AW490" s="1244"/>
      <c r="AX490" s="1244"/>
      <c r="AY490" s="1244"/>
      <c r="AZ490" s="1244"/>
      <c r="BA490" s="1244"/>
      <c r="BB490" s="1244"/>
      <c r="BC490" s="1244"/>
      <c r="BD490" s="1244"/>
      <c r="BE490" s="1244"/>
      <c r="BF490" s="1244"/>
      <c r="BG490" s="1244"/>
      <c r="BH490" s="1244"/>
      <c r="BI490" s="1244"/>
      <c r="BJ490" s="1244"/>
      <c r="BK490" s="1244"/>
      <c r="BL490" s="1244"/>
      <c r="BM490" s="1244"/>
      <c r="BN490" s="1244"/>
      <c r="BO490" s="1231"/>
      <c r="BP490" s="1260"/>
      <c r="BQ490" s="1260"/>
      <c r="BR490" s="1260"/>
      <c r="BS490" s="1260"/>
      <c r="BT490" s="1260"/>
      <c r="BU490" s="1260"/>
      <c r="BV490" s="1260"/>
      <c r="BW490" s="1260"/>
      <c r="BX490" s="1231"/>
      <c r="BY490" s="1279"/>
      <c r="BZ490" s="1292" t="s">
        <v>56</v>
      </c>
      <c r="CA490" s="789" t="s">
        <v>105</v>
      </c>
      <c r="CB490" s="789"/>
      <c r="CC490" s="790" t="s">
        <v>81</v>
      </c>
      <c r="CD490" s="790"/>
      <c r="CE490" s="790"/>
      <c r="CF490" s="790"/>
      <c r="CG490" s="790"/>
      <c r="CH490" s="790"/>
      <c r="CI490" s="790"/>
      <c r="CJ490" s="790"/>
      <c r="CK490" s="791"/>
      <c r="CL490" s="1287" t="s">
        <v>47</v>
      </c>
      <c r="CM490" s="1327">
        <v>1</v>
      </c>
      <c r="CN490" s="1327">
        <v>2</v>
      </c>
      <c r="CO490" s="1327">
        <v>3</v>
      </c>
      <c r="CP490" s="1327">
        <v>4</v>
      </c>
      <c r="CQ490" s="1327">
        <v>5</v>
      </c>
      <c r="CR490" s="1327">
        <v>6</v>
      </c>
      <c r="CS490" s="1327">
        <v>7</v>
      </c>
      <c r="CT490" s="1327">
        <v>8</v>
      </c>
      <c r="CU490" s="1327">
        <v>9</v>
      </c>
      <c r="CV490" s="1327">
        <v>10</v>
      </c>
      <c r="CW490" s="1327">
        <v>11</v>
      </c>
      <c r="CX490" s="1327">
        <v>12</v>
      </c>
      <c r="CY490" s="1327">
        <v>13</v>
      </c>
      <c r="CZ490" s="1327">
        <v>14</v>
      </c>
      <c r="DA490" s="1327">
        <v>15</v>
      </c>
      <c r="DB490" s="1327">
        <v>16</v>
      </c>
      <c r="DC490" s="1327">
        <v>17</v>
      </c>
      <c r="DD490" s="1327">
        <v>18</v>
      </c>
      <c r="DE490" s="1327">
        <v>19</v>
      </c>
      <c r="DF490" s="1327">
        <v>20</v>
      </c>
      <c r="DG490" s="1327">
        <v>21</v>
      </c>
      <c r="DH490" s="1327">
        <v>22</v>
      </c>
      <c r="DI490" s="1327">
        <v>23</v>
      </c>
      <c r="DJ490" s="1327">
        <v>24</v>
      </c>
      <c r="DK490" s="1327">
        <v>25</v>
      </c>
      <c r="DL490" s="1327">
        <v>26</v>
      </c>
      <c r="DM490" s="1327">
        <v>27</v>
      </c>
      <c r="DN490" s="1327">
        <v>28</v>
      </c>
      <c r="DO490" s="1327">
        <v>29</v>
      </c>
      <c r="DP490" s="1327">
        <v>30</v>
      </c>
      <c r="DQ490" s="1282"/>
    </row>
    <row r="491" spans="29:121" ht="20.25" customHeight="1" thickBot="1" x14ac:dyDescent="0.35">
      <c r="AC491" s="1244"/>
      <c r="AD491" s="1244"/>
      <c r="AE491" s="1244"/>
      <c r="AF491" s="1231"/>
      <c r="AG491" s="1231"/>
      <c r="AH491" s="1231"/>
      <c r="AI491" s="1231"/>
      <c r="AJ491" s="1231"/>
      <c r="AK491" s="1231"/>
      <c r="AL491" s="1244"/>
      <c r="AM491" s="1244"/>
      <c r="AN491" s="1244"/>
      <c r="AO491" s="1244"/>
      <c r="AP491" s="1244"/>
      <c r="AQ491" s="1244"/>
      <c r="AR491" s="1244"/>
      <c r="AS491" s="1244"/>
      <c r="AT491" s="1244"/>
      <c r="AU491" s="1244"/>
      <c r="AV491" s="1244"/>
      <c r="AW491" s="1244"/>
      <c r="AX491" s="1244"/>
      <c r="AY491" s="1244"/>
      <c r="AZ491" s="1244"/>
      <c r="BA491" s="1244"/>
      <c r="BB491" s="1244"/>
      <c r="BC491" s="1244"/>
      <c r="BD491" s="1244"/>
      <c r="BE491" s="1244"/>
      <c r="BF491" s="1244"/>
      <c r="BG491" s="1244"/>
      <c r="BH491" s="1244"/>
      <c r="BI491" s="1244"/>
      <c r="BJ491" s="1244"/>
      <c r="BK491" s="1244"/>
      <c r="BL491" s="1244"/>
      <c r="BM491" s="1244"/>
      <c r="BN491" s="1244"/>
      <c r="BO491" s="1231"/>
      <c r="BP491" s="1260"/>
      <c r="BQ491" s="1260"/>
      <c r="BR491" s="1260"/>
      <c r="BS491" s="1260"/>
      <c r="BT491" s="1260"/>
      <c r="BU491" s="1260"/>
      <c r="BV491" s="1260"/>
      <c r="BW491" s="1260"/>
      <c r="BX491" s="1231"/>
      <c r="BY491" s="1293"/>
      <c r="BZ491" s="1294"/>
      <c r="CA491" s="1294"/>
      <c r="CB491" s="1294"/>
      <c r="CC491" s="1294"/>
      <c r="CD491" s="1294"/>
      <c r="CE491" s="1294"/>
      <c r="CF491" s="1294"/>
      <c r="CG491" s="1294"/>
      <c r="CH491" s="1294"/>
      <c r="CI491" s="1294"/>
      <c r="CJ491" s="1294"/>
      <c r="CK491" s="1294"/>
      <c r="CL491" s="1294"/>
      <c r="CM491" s="1294"/>
      <c r="CN491" s="1294"/>
      <c r="CO491" s="1294"/>
      <c r="CP491" s="1294"/>
      <c r="CQ491" s="1294"/>
      <c r="CR491" s="1294"/>
      <c r="CS491" s="1294"/>
      <c r="CT491" s="1294"/>
      <c r="CU491" s="1294"/>
      <c r="CV491" s="1294"/>
      <c r="CW491" s="1294"/>
      <c r="CX491" s="1294"/>
      <c r="CY491" s="1294"/>
      <c r="CZ491" s="1294"/>
      <c r="DA491" s="1294"/>
      <c r="DB491" s="1294"/>
      <c r="DC491" s="1294"/>
      <c r="DD491" s="1294"/>
      <c r="DE491" s="1294"/>
      <c r="DF491" s="1294"/>
      <c r="DG491" s="1294"/>
      <c r="DH491" s="1294"/>
      <c r="DI491" s="1294"/>
      <c r="DJ491" s="1294"/>
      <c r="DK491" s="1294"/>
      <c r="DL491" s="1294"/>
      <c r="DM491" s="1294"/>
      <c r="DN491" s="1294"/>
      <c r="DO491" s="1294"/>
      <c r="DP491" s="1294"/>
      <c r="DQ491" s="1295"/>
    </row>
    <row r="492" spans="29:121" ht="20.25" customHeight="1" thickTop="1" x14ac:dyDescent="0.3">
      <c r="AC492" s="1244"/>
      <c r="AD492" s="1244"/>
      <c r="AE492" s="1244"/>
      <c r="AF492" s="1231"/>
      <c r="AG492" s="1231"/>
      <c r="AH492" s="1231"/>
      <c r="AI492" s="1231"/>
      <c r="AJ492" s="1231"/>
      <c r="AK492" s="1231"/>
      <c r="AL492" s="1244"/>
      <c r="AM492" s="1244"/>
      <c r="AN492" s="1244"/>
      <c r="AO492" s="1244"/>
      <c r="AP492" s="1244"/>
      <c r="AQ492" s="1244"/>
      <c r="AR492" s="1244"/>
      <c r="AS492" s="1244"/>
      <c r="AT492" s="1244"/>
      <c r="AU492" s="1244"/>
      <c r="AV492" s="1244"/>
      <c r="AW492" s="1244"/>
      <c r="AX492" s="1244"/>
      <c r="AY492" s="1244"/>
      <c r="AZ492" s="1244"/>
      <c r="BA492" s="1244"/>
      <c r="BB492" s="1244"/>
      <c r="BC492" s="1244"/>
      <c r="BD492" s="1244"/>
      <c r="BE492" s="1244"/>
      <c r="BF492" s="1244"/>
      <c r="BG492" s="1244"/>
      <c r="BH492" s="1244"/>
      <c r="BI492" s="1244"/>
      <c r="BJ492" s="1244"/>
      <c r="BK492" s="1244"/>
      <c r="BL492" s="1244"/>
      <c r="BM492" s="1244"/>
      <c r="BN492" s="1244"/>
      <c r="BO492" s="1231"/>
      <c r="BP492" s="1260"/>
      <c r="BQ492" s="1260"/>
      <c r="BR492" s="1260"/>
      <c r="BS492" s="1260"/>
      <c r="BT492" s="1260"/>
      <c r="BU492" s="1260"/>
      <c r="BV492" s="1260"/>
      <c r="BW492" s="1260"/>
      <c r="BX492" s="1231"/>
      <c r="BY492" s="784">
        <v>0.52430555555555547</v>
      </c>
      <c r="BZ492" s="785"/>
      <c r="CA492" s="785"/>
      <c r="CB492" s="1276"/>
      <c r="CC492" s="792">
        <v>23</v>
      </c>
      <c r="CD492" s="792"/>
      <c r="CE492" s="793"/>
      <c r="CF492" s="793"/>
      <c r="CG492" s="793"/>
      <c r="CH492" s="793"/>
      <c r="CI492" s="793"/>
      <c r="CJ492" s="793"/>
      <c r="CK492" s="1277"/>
      <c r="CL492" s="1276"/>
      <c r="CM492" s="1276"/>
      <c r="CN492" s="1276"/>
      <c r="CO492" s="1276"/>
      <c r="CP492" s="1276"/>
      <c r="CQ492" s="1276"/>
      <c r="CR492" s="1276"/>
      <c r="CS492" s="1276"/>
      <c r="CT492" s="1276"/>
      <c r="CU492" s="1276"/>
      <c r="CV492" s="1276"/>
      <c r="CW492" s="1276"/>
      <c r="CX492" s="1276"/>
      <c r="CY492" s="1276"/>
      <c r="CZ492" s="1276"/>
      <c r="DA492" s="1276"/>
      <c r="DB492" s="1276"/>
      <c r="DC492" s="1276"/>
      <c r="DD492" s="1276"/>
      <c r="DE492" s="1276"/>
      <c r="DF492" s="1276"/>
      <c r="DG492" s="1276"/>
      <c r="DH492" s="1276"/>
      <c r="DI492" s="1276"/>
      <c r="DJ492" s="1276"/>
      <c r="DK492" s="1276"/>
      <c r="DL492" s="1276"/>
      <c r="DM492" s="1276"/>
      <c r="DN492" s="1276"/>
      <c r="DO492" s="1276"/>
      <c r="DP492" s="1276"/>
      <c r="DQ492" s="1278"/>
    </row>
    <row r="493" spans="29:121" ht="20.25" customHeight="1" x14ac:dyDescent="0.3">
      <c r="AC493" s="1244"/>
      <c r="AD493" s="1244"/>
      <c r="AE493" s="1244"/>
      <c r="AF493" s="1231"/>
      <c r="AG493" s="1231"/>
      <c r="AH493" s="1231"/>
      <c r="AI493" s="1231"/>
      <c r="AJ493" s="1231"/>
      <c r="AK493" s="1231"/>
      <c r="AL493" s="1244"/>
      <c r="AM493" s="1244"/>
      <c r="AN493" s="1244"/>
      <c r="AO493" s="1244"/>
      <c r="AP493" s="1244"/>
      <c r="AQ493" s="1244"/>
      <c r="AR493" s="1244"/>
      <c r="AS493" s="1244"/>
      <c r="AT493" s="1244"/>
      <c r="AU493" s="1244"/>
      <c r="AV493" s="1244"/>
      <c r="AW493" s="1244"/>
      <c r="AX493" s="1244"/>
      <c r="AY493" s="1244"/>
      <c r="AZ493" s="1244"/>
      <c r="BA493" s="1244"/>
      <c r="BB493" s="1244"/>
      <c r="BC493" s="1244"/>
      <c r="BD493" s="1244"/>
      <c r="BE493" s="1244"/>
      <c r="BF493" s="1244"/>
      <c r="BG493" s="1244"/>
      <c r="BH493" s="1244"/>
      <c r="BI493" s="1244"/>
      <c r="BJ493" s="1244"/>
      <c r="BK493" s="1244"/>
      <c r="BL493" s="1244"/>
      <c r="BM493" s="1244"/>
      <c r="BN493" s="1244"/>
      <c r="BO493" s="1231"/>
      <c r="BP493" s="1260" t="s">
        <v>83</v>
      </c>
      <c r="BQ493" s="1260">
        <v>0.52430555555555547</v>
      </c>
      <c r="BR493" s="1260">
        <v>100</v>
      </c>
      <c r="BS493" s="1260" t="s">
        <v>45</v>
      </c>
      <c r="BT493" s="1260" t="s">
        <v>110</v>
      </c>
      <c r="BU493" s="1260" t="s">
        <v>108</v>
      </c>
      <c r="BV493" s="1260" t="s">
        <v>47</v>
      </c>
      <c r="BW493" s="1260" t="s">
        <v>109</v>
      </c>
      <c r="BX493" s="1231"/>
      <c r="BY493" s="1279"/>
      <c r="BZ493" s="1381" t="s">
        <v>83</v>
      </c>
      <c r="CA493" s="1381"/>
      <c r="CB493" s="1381"/>
      <c r="CC493" s="1363"/>
      <c r="CD493" s="1363"/>
      <c r="CE493" s="1280"/>
      <c r="CF493" s="1280"/>
      <c r="CG493" s="1280"/>
      <c r="CH493" s="1280"/>
      <c r="CI493" s="1280"/>
      <c r="CJ493" s="1280"/>
      <c r="CK493" s="1280"/>
      <c r="CL493" s="1280"/>
      <c r="CM493" s="1280"/>
      <c r="CN493" s="1280"/>
      <c r="CO493" s="1280"/>
      <c r="CP493" s="1280"/>
      <c r="CQ493" s="1280"/>
      <c r="CR493" s="1280"/>
      <c r="CS493" s="1364">
        <v>100</v>
      </c>
      <c r="CT493" s="1364"/>
      <c r="CU493" s="1380" t="s">
        <v>48</v>
      </c>
      <c r="CV493" s="1380"/>
      <c r="CW493" s="1380"/>
      <c r="CX493" s="1280"/>
      <c r="CY493" s="1280"/>
      <c r="CZ493" s="1280"/>
      <c r="DA493" s="1280"/>
      <c r="DB493" s="1280"/>
      <c r="DC493" s="1280"/>
      <c r="DD493" s="1280"/>
      <c r="DE493" s="1280"/>
      <c r="DF493" s="1280"/>
      <c r="DG493" s="1280"/>
      <c r="DH493" s="1280"/>
      <c r="DI493" s="1280"/>
      <c r="DJ493" s="1280"/>
      <c r="DK493" s="1281"/>
      <c r="DL493" s="1378" t="s">
        <v>49</v>
      </c>
      <c r="DM493" s="1378"/>
      <c r="DN493" s="1378"/>
      <c r="DO493" s="1379">
        <v>4</v>
      </c>
      <c r="DP493" s="1379"/>
      <c r="DQ493" s="1282"/>
    </row>
    <row r="494" spans="29:121" ht="20.25" customHeight="1" x14ac:dyDescent="0.3">
      <c r="AC494" s="1231"/>
      <c r="AD494" s="1231"/>
      <c r="AE494" s="1244"/>
      <c r="AF494" s="1231"/>
      <c r="AG494" s="1231"/>
      <c r="AH494" s="1231"/>
      <c r="AI494" s="1231"/>
      <c r="AJ494" s="1231"/>
      <c r="AK494" s="1231"/>
      <c r="AL494" s="1244"/>
      <c r="AM494" s="1244"/>
      <c r="AN494" s="1244"/>
      <c r="AO494" s="1244"/>
      <c r="AP494" s="1244"/>
      <c r="AQ494" s="1244"/>
      <c r="AR494" s="1244"/>
      <c r="AS494" s="1244"/>
      <c r="AT494" s="1244"/>
      <c r="AU494" s="1244"/>
      <c r="AV494" s="1244"/>
      <c r="AW494" s="1244"/>
      <c r="AX494" s="1244"/>
      <c r="AY494" s="1244"/>
      <c r="AZ494" s="1244"/>
      <c r="BA494" s="1244"/>
      <c r="BB494" s="1244"/>
      <c r="BC494" s="1244"/>
      <c r="BD494" s="1244"/>
      <c r="BE494" s="1244"/>
      <c r="BF494" s="1244"/>
      <c r="BG494" s="1244"/>
      <c r="BH494" s="1244"/>
      <c r="BI494" s="1244"/>
      <c r="BJ494" s="1244"/>
      <c r="BK494" s="1244"/>
      <c r="BL494" s="1244"/>
      <c r="BM494" s="1244"/>
      <c r="BN494" s="1244"/>
      <c r="BO494" s="1231"/>
      <c r="BP494" s="1260">
        <v>23</v>
      </c>
      <c r="BQ494" s="1260">
        <v>0</v>
      </c>
      <c r="BR494" s="1260" t="s">
        <v>50</v>
      </c>
      <c r="BS494" s="1260">
        <v>4</v>
      </c>
      <c r="BT494" s="1260">
        <v>0</v>
      </c>
      <c r="BU494" s="1260" t="s">
        <v>81</v>
      </c>
      <c r="BV494" s="1260">
        <v>0</v>
      </c>
      <c r="BW494" s="1260" t="s">
        <v>81</v>
      </c>
      <c r="BX494" s="1231"/>
      <c r="BY494" s="1279"/>
      <c r="BZ494" s="1283"/>
      <c r="CA494" s="1283"/>
      <c r="CB494" s="1283"/>
      <c r="CC494" s="1283"/>
      <c r="CD494" s="1280"/>
      <c r="CE494" s="1280"/>
      <c r="CF494" s="1280"/>
      <c r="CG494" s="1280"/>
      <c r="CH494" s="1280"/>
      <c r="CI494" s="1280"/>
      <c r="CJ494" s="1280"/>
      <c r="CK494" s="1280"/>
      <c r="CL494" s="1280"/>
      <c r="CM494" s="1280"/>
      <c r="CN494" s="1280"/>
      <c r="CO494" s="1280"/>
      <c r="CP494" s="1280"/>
      <c r="CQ494" s="1280"/>
      <c r="CR494" s="1280"/>
      <c r="CS494" s="1364"/>
      <c r="CT494" s="1364"/>
      <c r="CU494" s="1380"/>
      <c r="CV494" s="1380"/>
      <c r="CW494" s="1380"/>
      <c r="CX494" s="1280"/>
      <c r="CY494" s="1280"/>
      <c r="CZ494" s="1280"/>
      <c r="DA494" s="1280"/>
      <c r="DB494" s="1280"/>
      <c r="DC494" s="1280"/>
      <c r="DD494" s="1280"/>
      <c r="DE494" s="1280"/>
      <c r="DF494" s="1280"/>
      <c r="DG494" s="1280"/>
      <c r="DH494" s="1280"/>
      <c r="DI494" s="1280"/>
      <c r="DJ494" s="1280"/>
      <c r="DK494" s="1281"/>
      <c r="DL494" s="1378"/>
      <c r="DM494" s="1378"/>
      <c r="DN494" s="1378"/>
      <c r="DO494" s="1379"/>
      <c r="DP494" s="1379"/>
      <c r="DQ494" s="1282"/>
    </row>
    <row r="495" spans="29:121" ht="20.25" customHeight="1" x14ac:dyDescent="0.3">
      <c r="AC495" s="1231"/>
      <c r="AD495" s="1231"/>
      <c r="AE495" s="1244"/>
      <c r="AF495" s="1231"/>
      <c r="AG495" s="1231"/>
      <c r="AH495" s="1231"/>
      <c r="AI495" s="1231"/>
      <c r="AJ495" s="1231"/>
      <c r="AK495" s="1231"/>
      <c r="AL495" s="1244"/>
      <c r="AM495" s="1244"/>
      <c r="AN495" s="1244"/>
      <c r="AO495" s="1244"/>
      <c r="AP495" s="1244"/>
      <c r="AQ495" s="1244"/>
      <c r="AR495" s="1244"/>
      <c r="AS495" s="1244"/>
      <c r="AT495" s="1244"/>
      <c r="AU495" s="1244"/>
      <c r="AV495" s="1244"/>
      <c r="AW495" s="1244"/>
      <c r="AX495" s="1244"/>
      <c r="AY495" s="1244"/>
      <c r="AZ495" s="1244"/>
      <c r="BA495" s="1244"/>
      <c r="BB495" s="1244"/>
      <c r="BC495" s="1244"/>
      <c r="BD495" s="1244"/>
      <c r="BE495" s="1244"/>
      <c r="BF495" s="1244"/>
      <c r="BG495" s="1244"/>
      <c r="BH495" s="1244"/>
      <c r="BI495" s="1244"/>
      <c r="BJ495" s="1244"/>
      <c r="BK495" s="1244"/>
      <c r="BL495" s="1244"/>
      <c r="BM495" s="1244"/>
      <c r="BN495" s="1244"/>
      <c r="BO495" s="1231"/>
      <c r="BP495" s="1260"/>
      <c r="BQ495" s="1260"/>
      <c r="BR495" s="1260"/>
      <c r="BS495" s="1260"/>
      <c r="BT495" s="1260"/>
      <c r="BU495" s="1260"/>
      <c r="BV495" s="1260"/>
      <c r="BW495" s="1260"/>
      <c r="BX495" s="1231"/>
      <c r="BY495" s="1279"/>
      <c r="BZ495" s="1284"/>
      <c r="CA495" s="1284"/>
      <c r="CB495" s="1284"/>
      <c r="CC495" s="1284"/>
      <c r="CD495" s="1371" t="s">
        <v>52</v>
      </c>
      <c r="CE495" s="1371"/>
      <c r="CF495" s="1371" t="s">
        <v>108</v>
      </c>
      <c r="CG495" s="1371" t="s">
        <v>53</v>
      </c>
      <c r="CH495" s="1371" t="s">
        <v>81</v>
      </c>
      <c r="CI495" s="1371"/>
      <c r="CJ495" s="1326" t="s">
        <v>81</v>
      </c>
      <c r="CK495" s="1326"/>
      <c r="CL495" s="1326" t="s">
        <v>81</v>
      </c>
      <c r="CM495" s="1326"/>
      <c r="CN495" s="1326"/>
      <c r="CO495" s="1326"/>
      <c r="CP495" s="1326"/>
      <c r="CQ495" s="1326"/>
      <c r="CR495" s="1326"/>
      <c r="CS495" s="1326"/>
      <c r="CT495" s="1326"/>
      <c r="CU495" s="1284"/>
      <c r="CV495" s="1284"/>
      <c r="CW495" s="1284"/>
      <c r="CX495" s="1284"/>
      <c r="CY495" s="1284"/>
      <c r="CZ495" s="1371" t="s">
        <v>52</v>
      </c>
      <c r="DA495" s="1371"/>
      <c r="DB495" s="1371" t="s">
        <v>109</v>
      </c>
      <c r="DC495" s="1371" t="s">
        <v>53</v>
      </c>
      <c r="DD495" s="1371" t="s">
        <v>81</v>
      </c>
      <c r="DE495" s="1371"/>
      <c r="DF495" s="1326" t="s">
        <v>81</v>
      </c>
      <c r="DG495" s="1326"/>
      <c r="DH495" s="1326"/>
      <c r="DI495" s="1326"/>
      <c r="DJ495" s="1326"/>
      <c r="DK495" s="1326"/>
      <c r="DL495" s="1326"/>
      <c r="DM495" s="1326"/>
      <c r="DN495" s="1326"/>
      <c r="DO495" s="1326"/>
      <c r="DP495" s="1326"/>
      <c r="DQ495" s="1282"/>
    </row>
    <row r="496" spans="29:121" ht="20.25" customHeight="1" x14ac:dyDescent="0.3">
      <c r="AC496" s="1231"/>
      <c r="AD496" s="1231"/>
      <c r="AE496" s="1244"/>
      <c r="AF496" s="1231"/>
      <c r="AG496" s="1231"/>
      <c r="AH496" s="1231"/>
      <c r="AI496" s="1231"/>
      <c r="AJ496" s="1231"/>
      <c r="AK496" s="1231"/>
      <c r="AL496" s="1244"/>
      <c r="AM496" s="1244"/>
      <c r="AN496" s="1244"/>
      <c r="AO496" s="1244"/>
      <c r="AP496" s="1244"/>
      <c r="AQ496" s="1244"/>
      <c r="AR496" s="1244"/>
      <c r="AS496" s="1244"/>
      <c r="AT496" s="1244"/>
      <c r="AU496" s="1244"/>
      <c r="AV496" s="1244"/>
      <c r="AW496" s="1244"/>
      <c r="AX496" s="1244"/>
      <c r="AY496" s="1244"/>
      <c r="AZ496" s="1244"/>
      <c r="BA496" s="1244"/>
      <c r="BB496" s="1244"/>
      <c r="BC496" s="1244"/>
      <c r="BD496" s="1244"/>
      <c r="BE496" s="1244"/>
      <c r="BF496" s="1244"/>
      <c r="BG496" s="1244"/>
      <c r="BH496" s="1244"/>
      <c r="BI496" s="1244"/>
      <c r="BJ496" s="1244"/>
      <c r="BK496" s="1244"/>
      <c r="BL496" s="1244"/>
      <c r="BM496" s="1244"/>
      <c r="BN496" s="1244"/>
      <c r="BO496" s="1231"/>
      <c r="BP496" s="1260"/>
      <c r="BQ496" s="1260"/>
      <c r="BR496" s="1260"/>
      <c r="BS496" s="1260"/>
      <c r="BT496" s="1260"/>
      <c r="BU496" s="1260"/>
      <c r="BV496" s="1260"/>
      <c r="BW496" s="1260"/>
      <c r="BX496" s="1231"/>
      <c r="BY496" s="1279"/>
      <c r="BZ496" s="1284"/>
      <c r="CA496" s="1284"/>
      <c r="CB496" s="1284"/>
      <c r="CC496" s="1284"/>
      <c r="CD496" s="1284"/>
      <c r="CE496" s="1284"/>
      <c r="CF496" s="1284"/>
      <c r="CG496" s="1284"/>
      <c r="CH496" s="1284"/>
      <c r="CI496" s="1284"/>
      <c r="CJ496" s="1284"/>
      <c r="CK496" s="1284"/>
      <c r="CL496" s="1284"/>
      <c r="CM496" s="1284"/>
      <c r="CN496" s="1284"/>
      <c r="CO496" s="1284"/>
      <c r="CP496" s="1284"/>
      <c r="CQ496" s="1284"/>
      <c r="CR496" s="1284"/>
      <c r="CS496" s="1284"/>
      <c r="CT496" s="1284"/>
      <c r="CU496" s="1284"/>
      <c r="CV496" s="1284"/>
      <c r="CW496" s="1284"/>
      <c r="CX496" s="1284"/>
      <c r="CY496" s="1284"/>
      <c r="CZ496" s="1284"/>
      <c r="DA496" s="1284"/>
      <c r="DB496" s="1284"/>
      <c r="DC496" s="1284"/>
      <c r="DD496" s="1284"/>
      <c r="DE496" s="1284"/>
      <c r="DF496" s="1284"/>
      <c r="DG496" s="1284"/>
      <c r="DH496" s="1284"/>
      <c r="DI496" s="1284"/>
      <c r="DJ496" s="1284"/>
      <c r="DK496" s="1285"/>
      <c r="DL496" s="1285"/>
      <c r="DM496" s="1285"/>
      <c r="DN496" s="1285"/>
      <c r="DO496" s="1285"/>
      <c r="DP496" s="1285"/>
      <c r="DQ496" s="1282"/>
    </row>
    <row r="497" spans="31:121" ht="20.25" customHeight="1" x14ac:dyDescent="0.3">
      <c r="AE497" s="1244"/>
      <c r="AF497" s="1231"/>
      <c r="AG497" s="1231"/>
      <c r="AH497" s="1231"/>
      <c r="AI497" s="1231"/>
      <c r="AJ497" s="1231"/>
      <c r="AK497" s="1231"/>
      <c r="AL497" s="1244"/>
      <c r="AM497" s="1244"/>
      <c r="AN497" s="1244"/>
      <c r="AO497" s="1244"/>
      <c r="AP497" s="1244"/>
      <c r="AQ497" s="1244"/>
      <c r="AR497" s="1244"/>
      <c r="AS497" s="1244"/>
      <c r="AT497" s="1244"/>
      <c r="AU497" s="1244"/>
      <c r="AV497" s="1244"/>
      <c r="AW497" s="1244"/>
      <c r="AX497" s="1244"/>
      <c r="AY497" s="1244"/>
      <c r="AZ497" s="1244"/>
      <c r="BA497" s="1244"/>
      <c r="BB497" s="1244"/>
      <c r="BC497" s="1244"/>
      <c r="BD497" s="1244"/>
      <c r="BE497" s="1244"/>
      <c r="BF497" s="1244"/>
      <c r="BG497" s="1244"/>
      <c r="BH497" s="1244"/>
      <c r="BI497" s="1244"/>
      <c r="BJ497" s="1244"/>
      <c r="BK497" s="1244"/>
      <c r="BL497" s="1244"/>
      <c r="BM497" s="1244"/>
      <c r="BN497" s="1244"/>
      <c r="BO497" s="1231"/>
      <c r="BP497" s="1260"/>
      <c r="BQ497" s="1260"/>
      <c r="BR497" s="1260"/>
      <c r="BS497" s="1260"/>
      <c r="BT497" s="1260"/>
      <c r="BU497" s="1260"/>
      <c r="BV497" s="1260"/>
      <c r="BW497" s="1260"/>
      <c r="BX497" s="1231"/>
      <c r="BY497" s="1279"/>
      <c r="BZ497" s="1286" t="s">
        <v>56</v>
      </c>
      <c r="CA497" s="786" t="s">
        <v>108</v>
      </c>
      <c r="CB497" s="786"/>
      <c r="CC497" s="787" t="s">
        <v>81</v>
      </c>
      <c r="CD497" s="787"/>
      <c r="CE497" s="787"/>
      <c r="CF497" s="787"/>
      <c r="CG497" s="787"/>
      <c r="CH497" s="787"/>
      <c r="CI497" s="787"/>
      <c r="CJ497" s="787"/>
      <c r="CK497" s="788"/>
      <c r="CL497" s="1287" t="s">
        <v>47</v>
      </c>
      <c r="CM497" s="1327">
        <v>1</v>
      </c>
      <c r="CN497" s="1327">
        <v>2</v>
      </c>
      <c r="CO497" s="1327">
        <v>3</v>
      </c>
      <c r="CP497" s="1327">
        <v>4</v>
      </c>
      <c r="CQ497" s="1327">
        <v>5</v>
      </c>
      <c r="CR497" s="1327">
        <v>6</v>
      </c>
      <c r="CS497" s="1327">
        <v>7</v>
      </c>
      <c r="CT497" s="1327">
        <v>8</v>
      </c>
      <c r="CU497" s="1327">
        <v>9</v>
      </c>
      <c r="CV497" s="1327">
        <v>10</v>
      </c>
      <c r="CW497" s="1327">
        <v>11</v>
      </c>
      <c r="CX497" s="1327">
        <v>12</v>
      </c>
      <c r="CY497" s="1327">
        <v>13</v>
      </c>
      <c r="CZ497" s="1327">
        <v>14</v>
      </c>
      <c r="DA497" s="1327">
        <v>15</v>
      </c>
      <c r="DB497" s="1327">
        <v>16</v>
      </c>
      <c r="DC497" s="1327">
        <v>17</v>
      </c>
      <c r="DD497" s="1327">
        <v>18</v>
      </c>
      <c r="DE497" s="1327">
        <v>19</v>
      </c>
      <c r="DF497" s="1327">
        <v>20</v>
      </c>
      <c r="DG497" s="1327">
        <v>21</v>
      </c>
      <c r="DH497" s="1327">
        <v>22</v>
      </c>
      <c r="DI497" s="1327">
        <v>23</v>
      </c>
      <c r="DJ497" s="1327">
        <v>24</v>
      </c>
      <c r="DK497" s="1327">
        <v>25</v>
      </c>
      <c r="DL497" s="1327">
        <v>26</v>
      </c>
      <c r="DM497" s="1327">
        <v>27</v>
      </c>
      <c r="DN497" s="1327">
        <v>28</v>
      </c>
      <c r="DO497" s="1327">
        <v>29</v>
      </c>
      <c r="DP497" s="1327">
        <v>30</v>
      </c>
      <c r="DQ497" s="1282"/>
    </row>
    <row r="498" spans="31:121" ht="20.25" customHeight="1" x14ac:dyDescent="0.3">
      <c r="AE498" s="1244"/>
      <c r="AF498" s="1231"/>
      <c r="AG498" s="1231"/>
      <c r="AH498" s="1231"/>
      <c r="AI498" s="1231"/>
      <c r="AJ498" s="1231"/>
      <c r="AK498" s="1231"/>
      <c r="AL498" s="1244"/>
      <c r="AM498" s="1244"/>
      <c r="AN498" s="1244"/>
      <c r="AO498" s="1244"/>
      <c r="AP498" s="1244"/>
      <c r="AQ498" s="1244"/>
      <c r="AR498" s="1244"/>
      <c r="AS498" s="1244"/>
      <c r="AT498" s="1244"/>
      <c r="AU498" s="1244"/>
      <c r="AV498" s="1244"/>
      <c r="AW498" s="1244"/>
      <c r="AX498" s="1244"/>
      <c r="AY498" s="1244"/>
      <c r="AZ498" s="1244"/>
      <c r="BA498" s="1244"/>
      <c r="BB498" s="1244"/>
      <c r="BC498" s="1244"/>
      <c r="BD498" s="1244"/>
      <c r="BE498" s="1244"/>
      <c r="BF498" s="1244"/>
      <c r="BG498" s="1244"/>
      <c r="BH498" s="1244"/>
      <c r="BI498" s="1244"/>
      <c r="BJ498" s="1244"/>
      <c r="BK498" s="1244"/>
      <c r="BL498" s="1244"/>
      <c r="BM498" s="1244"/>
      <c r="BN498" s="1244"/>
      <c r="BO498" s="1231"/>
      <c r="BP498" s="1260"/>
      <c r="BQ498" s="1260"/>
      <c r="BR498" s="1260"/>
      <c r="BS498" s="1260"/>
      <c r="BT498" s="1260"/>
      <c r="BU498" s="1260"/>
      <c r="BV498" s="1260"/>
      <c r="BW498" s="1260"/>
      <c r="BX498" s="1231"/>
      <c r="BY498" s="1279"/>
      <c r="BZ498" s="1288"/>
      <c r="CA498" s="1289"/>
      <c r="CB498" s="1296"/>
      <c r="CC498" s="1290"/>
      <c r="CD498" s="1290"/>
      <c r="CE498" s="1290"/>
      <c r="CF498" s="1290"/>
      <c r="CG498" s="1290"/>
      <c r="CH498" s="1290"/>
      <c r="CI498" s="1290"/>
      <c r="CJ498" s="1290"/>
      <c r="CK498" s="1290"/>
      <c r="CL498" s="1290"/>
      <c r="CM498" s="1290"/>
      <c r="CN498" s="1290"/>
      <c r="CO498" s="1290"/>
      <c r="CP498" s="1290"/>
      <c r="CQ498" s="1290"/>
      <c r="CR498" s="1290"/>
      <c r="CS498" s="1290"/>
      <c r="CT498" s="1290"/>
      <c r="CU498" s="1290"/>
      <c r="CV498" s="1290"/>
      <c r="CW498" s="1290"/>
      <c r="CX498" s="1290"/>
      <c r="CY498" s="1290"/>
      <c r="CZ498" s="1290"/>
      <c r="DA498" s="1290"/>
      <c r="DB498" s="1290"/>
      <c r="DC498" s="1290"/>
      <c r="DD498" s="1290"/>
      <c r="DE498" s="1290"/>
      <c r="DF498" s="1290"/>
      <c r="DG498" s="1290"/>
      <c r="DH498" s="1290"/>
      <c r="DI498" s="1290"/>
      <c r="DJ498" s="1290"/>
      <c r="DK498" s="1291"/>
      <c r="DL498" s="1291"/>
      <c r="DM498" s="1291"/>
      <c r="DN498" s="1291"/>
      <c r="DO498" s="1291"/>
      <c r="DP498" s="1291"/>
      <c r="DQ498" s="1282"/>
    </row>
    <row r="499" spans="31:121" ht="20.25" customHeight="1" x14ac:dyDescent="0.3">
      <c r="AE499" s="1231"/>
      <c r="AF499" s="1231"/>
      <c r="AG499" s="1231"/>
      <c r="AH499" s="1231"/>
      <c r="AI499" s="1231"/>
      <c r="AJ499" s="1231"/>
      <c r="AK499" s="1231"/>
      <c r="AL499" s="1244"/>
      <c r="AM499" s="1244"/>
      <c r="AN499" s="1244"/>
      <c r="AO499" s="1244"/>
      <c r="AP499" s="1244"/>
      <c r="AQ499" s="1244"/>
      <c r="AR499" s="1244"/>
      <c r="AS499" s="1244"/>
      <c r="AT499" s="1244"/>
      <c r="AU499" s="1244"/>
      <c r="AV499" s="1244"/>
      <c r="AW499" s="1244"/>
      <c r="AX499" s="1244"/>
      <c r="AY499" s="1244"/>
      <c r="AZ499" s="1244"/>
      <c r="BA499" s="1244"/>
      <c r="BB499" s="1244"/>
      <c r="BC499" s="1244"/>
      <c r="BD499" s="1244"/>
      <c r="BE499" s="1244"/>
      <c r="BF499" s="1244"/>
      <c r="BG499" s="1244"/>
      <c r="BH499" s="1244"/>
      <c r="BI499" s="1244"/>
      <c r="BJ499" s="1244"/>
      <c r="BK499" s="1244"/>
      <c r="BL499" s="1244"/>
      <c r="BM499" s="1244"/>
      <c r="BN499" s="1244"/>
      <c r="BO499" s="1231"/>
      <c r="BP499" s="1260"/>
      <c r="BQ499" s="1260"/>
      <c r="BR499" s="1260"/>
      <c r="BS499" s="1260"/>
      <c r="BT499" s="1260"/>
      <c r="BU499" s="1260"/>
      <c r="BV499" s="1260"/>
      <c r="BW499" s="1260"/>
      <c r="BX499" s="1231"/>
      <c r="BY499" s="1279"/>
      <c r="BZ499" s="1292" t="s">
        <v>56</v>
      </c>
      <c r="CA499" s="789" t="s">
        <v>109</v>
      </c>
      <c r="CB499" s="789"/>
      <c r="CC499" s="790" t="s">
        <v>81</v>
      </c>
      <c r="CD499" s="790"/>
      <c r="CE499" s="790"/>
      <c r="CF499" s="790"/>
      <c r="CG499" s="790"/>
      <c r="CH499" s="790"/>
      <c r="CI499" s="790"/>
      <c r="CJ499" s="790"/>
      <c r="CK499" s="791"/>
      <c r="CL499" s="1287" t="s">
        <v>47</v>
      </c>
      <c r="CM499" s="1327">
        <v>1</v>
      </c>
      <c r="CN499" s="1327">
        <v>2</v>
      </c>
      <c r="CO499" s="1327">
        <v>3</v>
      </c>
      <c r="CP499" s="1327">
        <v>4</v>
      </c>
      <c r="CQ499" s="1327">
        <v>5</v>
      </c>
      <c r="CR499" s="1327">
        <v>6</v>
      </c>
      <c r="CS499" s="1327">
        <v>7</v>
      </c>
      <c r="CT499" s="1327">
        <v>8</v>
      </c>
      <c r="CU499" s="1327">
        <v>9</v>
      </c>
      <c r="CV499" s="1327">
        <v>10</v>
      </c>
      <c r="CW499" s="1327">
        <v>11</v>
      </c>
      <c r="CX499" s="1327">
        <v>12</v>
      </c>
      <c r="CY499" s="1327">
        <v>13</v>
      </c>
      <c r="CZ499" s="1327">
        <v>14</v>
      </c>
      <c r="DA499" s="1327">
        <v>15</v>
      </c>
      <c r="DB499" s="1327">
        <v>16</v>
      </c>
      <c r="DC499" s="1327">
        <v>17</v>
      </c>
      <c r="DD499" s="1327">
        <v>18</v>
      </c>
      <c r="DE499" s="1327">
        <v>19</v>
      </c>
      <c r="DF499" s="1327">
        <v>20</v>
      </c>
      <c r="DG499" s="1327">
        <v>21</v>
      </c>
      <c r="DH499" s="1327">
        <v>22</v>
      </c>
      <c r="DI499" s="1327">
        <v>23</v>
      </c>
      <c r="DJ499" s="1327">
        <v>24</v>
      </c>
      <c r="DK499" s="1327">
        <v>25</v>
      </c>
      <c r="DL499" s="1327">
        <v>26</v>
      </c>
      <c r="DM499" s="1327">
        <v>27</v>
      </c>
      <c r="DN499" s="1327">
        <v>28</v>
      </c>
      <c r="DO499" s="1327">
        <v>29</v>
      </c>
      <c r="DP499" s="1327">
        <v>30</v>
      </c>
      <c r="DQ499" s="1282"/>
    </row>
    <row r="500" spans="31:121" ht="20.25" customHeight="1" thickBot="1" x14ac:dyDescent="0.35">
      <c r="AE500" s="1231"/>
      <c r="AF500" s="1231"/>
      <c r="AG500" s="1231"/>
      <c r="AH500" s="1231"/>
      <c r="AI500" s="1231"/>
      <c r="AJ500" s="1231"/>
      <c r="AK500" s="1231"/>
      <c r="AL500" s="1244"/>
      <c r="AM500" s="1244"/>
      <c r="AN500" s="1244"/>
      <c r="AO500" s="1244"/>
      <c r="AP500" s="1244"/>
      <c r="AQ500" s="1244"/>
      <c r="AR500" s="1244"/>
      <c r="AS500" s="1244"/>
      <c r="AT500" s="1244"/>
      <c r="AU500" s="1244"/>
      <c r="AV500" s="1244"/>
      <c r="AW500" s="1244"/>
      <c r="AX500" s="1244"/>
      <c r="AY500" s="1244"/>
      <c r="AZ500" s="1244"/>
      <c r="BA500" s="1244"/>
      <c r="BB500" s="1244"/>
      <c r="BC500" s="1244"/>
      <c r="BD500" s="1244"/>
      <c r="BE500" s="1244"/>
      <c r="BF500" s="1244"/>
      <c r="BG500" s="1244"/>
      <c r="BH500" s="1244"/>
      <c r="BI500" s="1244"/>
      <c r="BJ500" s="1244"/>
      <c r="BK500" s="1244"/>
      <c r="BL500" s="1244"/>
      <c r="BM500" s="1244"/>
      <c r="BN500" s="1244"/>
      <c r="BO500" s="1231"/>
      <c r="BP500" s="1260"/>
      <c r="BQ500" s="1260"/>
      <c r="BR500" s="1260"/>
      <c r="BS500" s="1260"/>
      <c r="BT500" s="1260"/>
      <c r="BU500" s="1260"/>
      <c r="BV500" s="1260"/>
      <c r="BW500" s="1260"/>
      <c r="BX500" s="1231"/>
      <c r="BY500" s="1293"/>
      <c r="BZ500" s="1294"/>
      <c r="CA500" s="1294"/>
      <c r="CB500" s="1294"/>
      <c r="CC500" s="1294"/>
      <c r="CD500" s="1294"/>
      <c r="CE500" s="1294"/>
      <c r="CF500" s="1294"/>
      <c r="CG500" s="1294"/>
      <c r="CH500" s="1294"/>
      <c r="CI500" s="1294"/>
      <c r="CJ500" s="1294"/>
      <c r="CK500" s="1294"/>
      <c r="CL500" s="1294"/>
      <c r="CM500" s="1294"/>
      <c r="CN500" s="1294"/>
      <c r="CO500" s="1294"/>
      <c r="CP500" s="1294"/>
      <c r="CQ500" s="1294"/>
      <c r="CR500" s="1294"/>
      <c r="CS500" s="1294"/>
      <c r="CT500" s="1294"/>
      <c r="CU500" s="1294"/>
      <c r="CV500" s="1294"/>
      <c r="CW500" s="1294"/>
      <c r="CX500" s="1294"/>
      <c r="CY500" s="1294"/>
      <c r="CZ500" s="1294"/>
      <c r="DA500" s="1294"/>
      <c r="DB500" s="1294"/>
      <c r="DC500" s="1294"/>
      <c r="DD500" s="1294"/>
      <c r="DE500" s="1294"/>
      <c r="DF500" s="1294"/>
      <c r="DG500" s="1294"/>
      <c r="DH500" s="1294"/>
      <c r="DI500" s="1294"/>
      <c r="DJ500" s="1294"/>
      <c r="DK500" s="1294"/>
      <c r="DL500" s="1294"/>
      <c r="DM500" s="1294"/>
      <c r="DN500" s="1294"/>
      <c r="DO500" s="1294"/>
      <c r="DP500" s="1294"/>
      <c r="DQ500" s="1295"/>
    </row>
    <row r="501" spans="31:121" ht="20.25" customHeight="1" thickTop="1" x14ac:dyDescent="0.3">
      <c r="AE501" s="1231"/>
      <c r="AF501" s="1231"/>
      <c r="AG501" s="1231"/>
      <c r="AH501" s="1231"/>
      <c r="AI501" s="1231"/>
      <c r="AJ501" s="1231"/>
      <c r="AK501" s="1231"/>
      <c r="AL501" s="1244"/>
      <c r="AM501" s="1244"/>
      <c r="AN501" s="1244"/>
      <c r="AO501" s="1244"/>
      <c r="AP501" s="1244"/>
      <c r="AQ501" s="1244"/>
      <c r="AR501" s="1244"/>
      <c r="AS501" s="1244"/>
      <c r="AT501" s="1244"/>
      <c r="AU501" s="1244"/>
      <c r="AV501" s="1244"/>
      <c r="AW501" s="1244"/>
      <c r="AX501" s="1244"/>
      <c r="AY501" s="1244"/>
      <c r="AZ501" s="1244"/>
      <c r="BA501" s="1244"/>
      <c r="BB501" s="1244"/>
      <c r="BC501" s="1244"/>
      <c r="BD501" s="1244"/>
      <c r="BE501" s="1244"/>
      <c r="BF501" s="1244"/>
      <c r="BG501" s="1244"/>
      <c r="BH501" s="1244"/>
      <c r="BI501" s="1244"/>
      <c r="BJ501" s="1244"/>
      <c r="BK501" s="1244"/>
      <c r="BL501" s="1244"/>
      <c r="BM501" s="1231"/>
      <c r="BN501" s="1231"/>
      <c r="BO501" s="1231"/>
      <c r="BP501" s="1260"/>
      <c r="BQ501" s="1260"/>
      <c r="BR501" s="1260"/>
      <c r="BS501" s="1260"/>
      <c r="BT501" s="1260"/>
      <c r="BU501" s="1260"/>
      <c r="BV501" s="1260"/>
      <c r="BW501" s="1260"/>
      <c r="BX501" s="1231"/>
      <c r="BY501" s="784">
        <v>0.52430555555555547</v>
      </c>
      <c r="BZ501" s="785"/>
      <c r="CA501" s="785"/>
      <c r="CB501" s="1276"/>
      <c r="CC501" s="792">
        <v>23</v>
      </c>
      <c r="CD501" s="792"/>
      <c r="CE501" s="793"/>
      <c r="CF501" s="793"/>
      <c r="CG501" s="793"/>
      <c r="CH501" s="793"/>
      <c r="CI501" s="793"/>
      <c r="CJ501" s="793"/>
      <c r="CK501" s="1277"/>
      <c r="CL501" s="1276"/>
      <c r="CM501" s="1276"/>
      <c r="CN501" s="1276"/>
      <c r="CO501" s="1276"/>
      <c r="CP501" s="1276"/>
      <c r="CQ501" s="1276"/>
      <c r="CR501" s="1276"/>
      <c r="CS501" s="1276"/>
      <c r="CT501" s="1276"/>
      <c r="CU501" s="1276"/>
      <c r="CV501" s="1276"/>
      <c r="CW501" s="1276"/>
      <c r="CX501" s="1276"/>
      <c r="CY501" s="1276"/>
      <c r="CZ501" s="1276"/>
      <c r="DA501" s="1276"/>
      <c r="DB501" s="1276"/>
      <c r="DC501" s="1276"/>
      <c r="DD501" s="1276"/>
      <c r="DE501" s="1276"/>
      <c r="DF501" s="1276"/>
      <c r="DG501" s="1276"/>
      <c r="DH501" s="1276"/>
      <c r="DI501" s="1276"/>
      <c r="DJ501" s="1276"/>
      <c r="DK501" s="1276"/>
      <c r="DL501" s="1276"/>
      <c r="DM501" s="1276"/>
      <c r="DN501" s="1276"/>
      <c r="DO501" s="1276"/>
      <c r="DP501" s="1276"/>
      <c r="DQ501" s="1278"/>
    </row>
    <row r="502" spans="31:121" ht="20.25" customHeight="1" x14ac:dyDescent="0.3">
      <c r="AE502" s="1231"/>
      <c r="AF502" s="1231"/>
      <c r="AG502" s="1231"/>
      <c r="AH502" s="1231"/>
      <c r="AI502" s="1231"/>
      <c r="AJ502" s="1231"/>
      <c r="AK502" s="1231"/>
      <c r="AL502" s="1244"/>
      <c r="AM502" s="1244"/>
      <c r="AN502" s="1244"/>
      <c r="AO502" s="1244"/>
      <c r="AP502" s="1244"/>
      <c r="AQ502" s="1244"/>
      <c r="AR502" s="1244"/>
      <c r="AS502" s="1244"/>
      <c r="AT502" s="1244"/>
      <c r="AU502" s="1244"/>
      <c r="AV502" s="1244"/>
      <c r="AW502" s="1244"/>
      <c r="AX502" s="1244"/>
      <c r="AY502" s="1244"/>
      <c r="AZ502" s="1244"/>
      <c r="BA502" s="1244"/>
      <c r="BB502" s="1244"/>
      <c r="BC502" s="1244"/>
      <c r="BD502" s="1244"/>
      <c r="BE502" s="1244"/>
      <c r="BF502" s="1244"/>
      <c r="BG502" s="1244"/>
      <c r="BH502" s="1244"/>
      <c r="BI502" s="1244"/>
      <c r="BJ502" s="1244"/>
      <c r="BK502" s="1244"/>
      <c r="BL502" s="1244"/>
      <c r="BM502" s="1231"/>
      <c r="BN502" s="1231"/>
      <c r="BO502" s="1231"/>
      <c r="BP502" s="1260" t="s">
        <v>83</v>
      </c>
      <c r="BQ502" s="1260">
        <v>0.52430555555555547</v>
      </c>
      <c r="BR502" s="1260">
        <v>101</v>
      </c>
      <c r="BS502" s="1260" t="s">
        <v>45</v>
      </c>
      <c r="BT502" s="1260" t="s">
        <v>111</v>
      </c>
      <c r="BU502" s="1260" t="s">
        <v>118</v>
      </c>
      <c r="BV502" s="1260" t="s">
        <v>47</v>
      </c>
      <c r="BW502" s="1260" t="s">
        <v>119</v>
      </c>
      <c r="BX502" s="1231"/>
      <c r="BY502" s="1279"/>
      <c r="BZ502" s="1381" t="s">
        <v>83</v>
      </c>
      <c r="CA502" s="1381"/>
      <c r="CB502" s="1381"/>
      <c r="CC502" s="1363"/>
      <c r="CD502" s="1363"/>
      <c r="CE502" s="1280"/>
      <c r="CF502" s="1280"/>
      <c r="CG502" s="1280"/>
      <c r="CH502" s="1280"/>
      <c r="CI502" s="1280"/>
      <c r="CJ502" s="1280"/>
      <c r="CK502" s="1280"/>
      <c r="CL502" s="1280"/>
      <c r="CM502" s="1280"/>
      <c r="CN502" s="1280"/>
      <c r="CO502" s="1280"/>
      <c r="CP502" s="1280"/>
      <c r="CQ502" s="1280"/>
      <c r="CR502" s="1280"/>
      <c r="CS502" s="1364">
        <v>101</v>
      </c>
      <c r="CT502" s="1364"/>
      <c r="CU502" s="1380" t="s">
        <v>48</v>
      </c>
      <c r="CV502" s="1380"/>
      <c r="CW502" s="1380"/>
      <c r="CX502" s="1280"/>
      <c r="CY502" s="1280"/>
      <c r="CZ502" s="1280"/>
      <c r="DA502" s="1280"/>
      <c r="DB502" s="1280"/>
      <c r="DC502" s="1280"/>
      <c r="DD502" s="1280"/>
      <c r="DE502" s="1280"/>
      <c r="DF502" s="1280"/>
      <c r="DG502" s="1280"/>
      <c r="DH502" s="1280"/>
      <c r="DI502" s="1280"/>
      <c r="DJ502" s="1280"/>
      <c r="DK502" s="1281"/>
      <c r="DL502" s="1378" t="s">
        <v>49</v>
      </c>
      <c r="DM502" s="1378"/>
      <c r="DN502" s="1378"/>
      <c r="DO502" s="1379">
        <v>3</v>
      </c>
      <c r="DP502" s="1379"/>
      <c r="DQ502" s="1282"/>
    </row>
    <row r="503" spans="31:121" ht="20.25" customHeight="1" x14ac:dyDescent="0.3">
      <c r="AE503" s="1231"/>
      <c r="AF503" s="1231"/>
      <c r="AG503" s="1231"/>
      <c r="AH503" s="1231"/>
      <c r="AI503" s="1231"/>
      <c r="AJ503" s="1231"/>
      <c r="AK503" s="1231"/>
      <c r="AL503" s="1244"/>
      <c r="AM503" s="1244"/>
      <c r="AN503" s="1244"/>
      <c r="AO503" s="1244"/>
      <c r="AP503" s="1244"/>
      <c r="AQ503" s="1244"/>
      <c r="AR503" s="1244"/>
      <c r="AS503" s="1244"/>
      <c r="AT503" s="1244"/>
      <c r="AU503" s="1244"/>
      <c r="AV503" s="1244"/>
      <c r="AW503" s="1244"/>
      <c r="AX503" s="1244"/>
      <c r="AY503" s="1244"/>
      <c r="AZ503" s="1244"/>
      <c r="BA503" s="1244"/>
      <c r="BB503" s="1244"/>
      <c r="BC503" s="1244"/>
      <c r="BD503" s="1244"/>
      <c r="BE503" s="1244"/>
      <c r="BF503" s="1244"/>
      <c r="BG503" s="1244"/>
      <c r="BH503" s="1244"/>
      <c r="BI503" s="1244"/>
      <c r="BJ503" s="1244"/>
      <c r="BK503" s="1244"/>
      <c r="BL503" s="1244"/>
      <c r="BM503" s="1231"/>
      <c r="BN503" s="1231"/>
      <c r="BO503" s="1231"/>
      <c r="BP503" s="1260">
        <v>23</v>
      </c>
      <c r="BQ503" s="1260">
        <v>0</v>
      </c>
      <c r="BR503" s="1260" t="s">
        <v>50</v>
      </c>
      <c r="BS503" s="1260">
        <v>3</v>
      </c>
      <c r="BT503" s="1260">
        <v>0</v>
      </c>
      <c r="BU503" s="1260" t="s">
        <v>81</v>
      </c>
      <c r="BV503" s="1260">
        <v>0</v>
      </c>
      <c r="BW503" s="1260" t="s">
        <v>81</v>
      </c>
      <c r="BX503" s="1231"/>
      <c r="BY503" s="1279"/>
      <c r="BZ503" s="1283"/>
      <c r="CA503" s="1283"/>
      <c r="CB503" s="1283"/>
      <c r="CC503" s="1283"/>
      <c r="CD503" s="1280"/>
      <c r="CE503" s="1280"/>
      <c r="CF503" s="1280"/>
      <c r="CG503" s="1280"/>
      <c r="CH503" s="1280"/>
      <c r="CI503" s="1280"/>
      <c r="CJ503" s="1280"/>
      <c r="CK503" s="1280"/>
      <c r="CL503" s="1280"/>
      <c r="CM503" s="1280"/>
      <c r="CN503" s="1280"/>
      <c r="CO503" s="1280"/>
      <c r="CP503" s="1280"/>
      <c r="CQ503" s="1280"/>
      <c r="CR503" s="1280"/>
      <c r="CS503" s="1364"/>
      <c r="CT503" s="1364"/>
      <c r="CU503" s="1380"/>
      <c r="CV503" s="1380"/>
      <c r="CW503" s="1380"/>
      <c r="CX503" s="1280"/>
      <c r="CY503" s="1280"/>
      <c r="CZ503" s="1280"/>
      <c r="DA503" s="1280"/>
      <c r="DB503" s="1280"/>
      <c r="DC503" s="1280"/>
      <c r="DD503" s="1280"/>
      <c r="DE503" s="1280"/>
      <c r="DF503" s="1280"/>
      <c r="DG503" s="1280"/>
      <c r="DH503" s="1280"/>
      <c r="DI503" s="1280"/>
      <c r="DJ503" s="1280"/>
      <c r="DK503" s="1281"/>
      <c r="DL503" s="1378"/>
      <c r="DM503" s="1378"/>
      <c r="DN503" s="1378"/>
      <c r="DO503" s="1379"/>
      <c r="DP503" s="1379"/>
      <c r="DQ503" s="1282"/>
    </row>
    <row r="504" spans="31:121" ht="20.25" customHeight="1" x14ac:dyDescent="0.3">
      <c r="AE504" s="1231"/>
      <c r="AF504" s="1231"/>
      <c r="AG504" s="1231"/>
      <c r="AH504" s="1231"/>
      <c r="AI504" s="1231"/>
      <c r="AJ504" s="1231"/>
      <c r="AK504" s="1231"/>
      <c r="AL504" s="1244"/>
      <c r="AM504" s="1244"/>
      <c r="AN504" s="1244"/>
      <c r="AO504" s="1244"/>
      <c r="AP504" s="1244"/>
      <c r="AQ504" s="1244"/>
      <c r="AR504" s="1244"/>
      <c r="AS504" s="1244"/>
      <c r="AT504" s="1244"/>
      <c r="AU504" s="1244"/>
      <c r="AV504" s="1244"/>
      <c r="AW504" s="1244"/>
      <c r="AX504" s="1244"/>
      <c r="AY504" s="1244"/>
      <c r="AZ504" s="1244"/>
      <c r="BA504" s="1244"/>
      <c r="BB504" s="1244"/>
      <c r="BC504" s="1244"/>
      <c r="BD504" s="1244"/>
      <c r="BE504" s="1244"/>
      <c r="BF504" s="1244"/>
      <c r="BG504" s="1244"/>
      <c r="BH504" s="1244"/>
      <c r="BI504" s="1244"/>
      <c r="BJ504" s="1244"/>
      <c r="BK504" s="1244"/>
      <c r="BL504" s="1244"/>
      <c r="BM504" s="1231"/>
      <c r="BN504" s="1231"/>
      <c r="BO504" s="1231"/>
      <c r="BP504" s="1260"/>
      <c r="BQ504" s="1260"/>
      <c r="BR504" s="1260"/>
      <c r="BS504" s="1260"/>
      <c r="BT504" s="1260"/>
      <c r="BU504" s="1260"/>
      <c r="BV504" s="1260"/>
      <c r="BW504" s="1260"/>
      <c r="BX504" s="1231"/>
      <c r="BY504" s="1279"/>
      <c r="BZ504" s="1284"/>
      <c r="CA504" s="1284"/>
      <c r="CB504" s="1284"/>
      <c r="CC504" s="1284"/>
      <c r="CD504" s="1371" t="s">
        <v>52</v>
      </c>
      <c r="CE504" s="1371"/>
      <c r="CF504" s="1371" t="s">
        <v>118</v>
      </c>
      <c r="CG504" s="1371" t="s">
        <v>53</v>
      </c>
      <c r="CH504" s="1371" t="s">
        <v>81</v>
      </c>
      <c r="CI504" s="1371"/>
      <c r="CJ504" s="1326" t="s">
        <v>81</v>
      </c>
      <c r="CK504" s="1326"/>
      <c r="CL504" s="1326" t="s">
        <v>81</v>
      </c>
      <c r="CM504" s="1326"/>
      <c r="CN504" s="1326"/>
      <c r="CO504" s="1326"/>
      <c r="CP504" s="1326"/>
      <c r="CQ504" s="1326"/>
      <c r="CR504" s="1326"/>
      <c r="CS504" s="1326"/>
      <c r="CT504" s="1326"/>
      <c r="CU504" s="1284"/>
      <c r="CV504" s="1284"/>
      <c r="CW504" s="1284"/>
      <c r="CX504" s="1284"/>
      <c r="CY504" s="1284"/>
      <c r="CZ504" s="1371" t="s">
        <v>52</v>
      </c>
      <c r="DA504" s="1371"/>
      <c r="DB504" s="1371" t="s">
        <v>119</v>
      </c>
      <c r="DC504" s="1371" t="s">
        <v>53</v>
      </c>
      <c r="DD504" s="1371" t="s">
        <v>81</v>
      </c>
      <c r="DE504" s="1371"/>
      <c r="DF504" s="1326" t="s">
        <v>81</v>
      </c>
      <c r="DG504" s="1326"/>
      <c r="DH504" s="1326"/>
      <c r="DI504" s="1326"/>
      <c r="DJ504" s="1326"/>
      <c r="DK504" s="1326"/>
      <c r="DL504" s="1326"/>
      <c r="DM504" s="1326"/>
      <c r="DN504" s="1326"/>
      <c r="DO504" s="1326"/>
      <c r="DP504" s="1326"/>
      <c r="DQ504" s="1282"/>
    </row>
    <row r="505" spans="31:121" ht="20.25" customHeight="1" x14ac:dyDescent="0.3">
      <c r="AE505" s="1231"/>
      <c r="AF505" s="1231"/>
      <c r="AG505" s="1231"/>
      <c r="AH505" s="1231"/>
      <c r="AI505" s="1231"/>
      <c r="AJ505" s="1231"/>
      <c r="AK505" s="1231"/>
      <c r="AL505" s="1244"/>
      <c r="AM505" s="1244"/>
      <c r="AN505" s="1244"/>
      <c r="AO505" s="1244"/>
      <c r="AP505" s="1244"/>
      <c r="AQ505" s="1244"/>
      <c r="AR505" s="1244"/>
      <c r="AS505" s="1244"/>
      <c r="AT505" s="1244"/>
      <c r="AU505" s="1244"/>
      <c r="AV505" s="1244"/>
      <c r="AW505" s="1244"/>
      <c r="AX505" s="1244"/>
      <c r="AY505" s="1244"/>
      <c r="AZ505" s="1244"/>
      <c r="BA505" s="1244"/>
      <c r="BB505" s="1244"/>
      <c r="BC505" s="1244"/>
      <c r="BD505" s="1244"/>
      <c r="BE505" s="1244"/>
      <c r="BF505" s="1244"/>
      <c r="BG505" s="1244"/>
      <c r="BH505" s="1244"/>
      <c r="BI505" s="1244"/>
      <c r="BJ505" s="1244"/>
      <c r="BK505" s="1244"/>
      <c r="BL505" s="1244"/>
      <c r="BM505" s="1231"/>
      <c r="BN505" s="1231"/>
      <c r="BO505" s="1231"/>
      <c r="BP505" s="1260"/>
      <c r="BQ505" s="1260"/>
      <c r="BR505" s="1260"/>
      <c r="BS505" s="1260"/>
      <c r="BT505" s="1260"/>
      <c r="BU505" s="1260"/>
      <c r="BV505" s="1260"/>
      <c r="BW505" s="1260"/>
      <c r="BX505" s="1231"/>
      <c r="BY505" s="1279"/>
      <c r="BZ505" s="1284"/>
      <c r="CA505" s="1284"/>
      <c r="CB505" s="1284"/>
      <c r="CC505" s="1284"/>
      <c r="CD505" s="1284"/>
      <c r="CE505" s="1284"/>
      <c r="CF505" s="1284"/>
      <c r="CG505" s="1284"/>
      <c r="CH505" s="1284"/>
      <c r="CI505" s="1284"/>
      <c r="CJ505" s="1284"/>
      <c r="CK505" s="1284"/>
      <c r="CL505" s="1284"/>
      <c r="CM505" s="1284"/>
      <c r="CN505" s="1284"/>
      <c r="CO505" s="1284"/>
      <c r="CP505" s="1284"/>
      <c r="CQ505" s="1284"/>
      <c r="CR505" s="1284"/>
      <c r="CS505" s="1284"/>
      <c r="CT505" s="1284"/>
      <c r="CU505" s="1284"/>
      <c r="CV505" s="1284"/>
      <c r="CW505" s="1284"/>
      <c r="CX505" s="1284"/>
      <c r="CY505" s="1284"/>
      <c r="CZ505" s="1284"/>
      <c r="DA505" s="1284"/>
      <c r="DB505" s="1284"/>
      <c r="DC505" s="1284"/>
      <c r="DD505" s="1284"/>
      <c r="DE505" s="1284"/>
      <c r="DF505" s="1284"/>
      <c r="DG505" s="1284"/>
      <c r="DH505" s="1284"/>
      <c r="DI505" s="1284"/>
      <c r="DJ505" s="1284"/>
      <c r="DK505" s="1285"/>
      <c r="DL505" s="1285"/>
      <c r="DM505" s="1285"/>
      <c r="DN505" s="1285"/>
      <c r="DO505" s="1285"/>
      <c r="DP505" s="1285"/>
      <c r="DQ505" s="1282"/>
    </row>
    <row r="506" spans="31:121" ht="20.25" customHeight="1" x14ac:dyDescent="0.3">
      <c r="AE506" s="1231"/>
      <c r="AF506" s="1231"/>
      <c r="AG506" s="1231"/>
      <c r="AH506" s="1231"/>
      <c r="AI506" s="1231"/>
      <c r="AJ506" s="1231"/>
      <c r="AK506" s="1231"/>
      <c r="AL506" s="1244"/>
      <c r="AM506" s="1244"/>
      <c r="AN506" s="1244"/>
      <c r="AO506" s="1244"/>
      <c r="AP506" s="1244"/>
      <c r="AQ506" s="1244"/>
      <c r="AR506" s="1244"/>
      <c r="AS506" s="1244"/>
      <c r="AT506" s="1244"/>
      <c r="AU506" s="1244"/>
      <c r="AV506" s="1244"/>
      <c r="AW506" s="1244"/>
      <c r="AX506" s="1244"/>
      <c r="AY506" s="1244"/>
      <c r="AZ506" s="1244"/>
      <c r="BA506" s="1244"/>
      <c r="BB506" s="1244"/>
      <c r="BC506" s="1244"/>
      <c r="BD506" s="1244"/>
      <c r="BE506" s="1244"/>
      <c r="BF506" s="1244"/>
      <c r="BG506" s="1244"/>
      <c r="BH506" s="1244"/>
      <c r="BI506" s="1244"/>
      <c r="BJ506" s="1244"/>
      <c r="BK506" s="1244"/>
      <c r="BL506" s="1244"/>
      <c r="BM506" s="1231"/>
      <c r="BN506" s="1231"/>
      <c r="BO506" s="1231"/>
      <c r="BP506" s="1260"/>
      <c r="BQ506" s="1260"/>
      <c r="BR506" s="1260"/>
      <c r="BS506" s="1260"/>
      <c r="BT506" s="1260"/>
      <c r="BU506" s="1260"/>
      <c r="BV506" s="1260"/>
      <c r="BW506" s="1260"/>
      <c r="BX506" s="1231"/>
      <c r="BY506" s="1279"/>
      <c r="BZ506" s="1286" t="s">
        <v>56</v>
      </c>
      <c r="CA506" s="786" t="s">
        <v>118</v>
      </c>
      <c r="CB506" s="786"/>
      <c r="CC506" s="787" t="s">
        <v>81</v>
      </c>
      <c r="CD506" s="787"/>
      <c r="CE506" s="787"/>
      <c r="CF506" s="787"/>
      <c r="CG506" s="787"/>
      <c r="CH506" s="787"/>
      <c r="CI506" s="787"/>
      <c r="CJ506" s="787"/>
      <c r="CK506" s="788"/>
      <c r="CL506" s="1287" t="s">
        <v>47</v>
      </c>
      <c r="CM506" s="1327">
        <v>1</v>
      </c>
      <c r="CN506" s="1327">
        <v>2</v>
      </c>
      <c r="CO506" s="1327">
        <v>3</v>
      </c>
      <c r="CP506" s="1327">
        <v>4</v>
      </c>
      <c r="CQ506" s="1327">
        <v>5</v>
      </c>
      <c r="CR506" s="1327">
        <v>6</v>
      </c>
      <c r="CS506" s="1327">
        <v>7</v>
      </c>
      <c r="CT506" s="1327">
        <v>8</v>
      </c>
      <c r="CU506" s="1327">
        <v>9</v>
      </c>
      <c r="CV506" s="1327">
        <v>10</v>
      </c>
      <c r="CW506" s="1327">
        <v>11</v>
      </c>
      <c r="CX506" s="1327">
        <v>12</v>
      </c>
      <c r="CY506" s="1327">
        <v>13</v>
      </c>
      <c r="CZ506" s="1327">
        <v>14</v>
      </c>
      <c r="DA506" s="1327">
        <v>15</v>
      </c>
      <c r="DB506" s="1327">
        <v>16</v>
      </c>
      <c r="DC506" s="1327">
        <v>17</v>
      </c>
      <c r="DD506" s="1327">
        <v>18</v>
      </c>
      <c r="DE506" s="1327">
        <v>19</v>
      </c>
      <c r="DF506" s="1327">
        <v>20</v>
      </c>
      <c r="DG506" s="1327">
        <v>21</v>
      </c>
      <c r="DH506" s="1327">
        <v>22</v>
      </c>
      <c r="DI506" s="1327">
        <v>23</v>
      </c>
      <c r="DJ506" s="1327">
        <v>24</v>
      </c>
      <c r="DK506" s="1327">
        <v>25</v>
      </c>
      <c r="DL506" s="1327">
        <v>26</v>
      </c>
      <c r="DM506" s="1327">
        <v>27</v>
      </c>
      <c r="DN506" s="1327">
        <v>28</v>
      </c>
      <c r="DO506" s="1327">
        <v>29</v>
      </c>
      <c r="DP506" s="1327">
        <v>30</v>
      </c>
      <c r="DQ506" s="1282"/>
    </row>
    <row r="507" spans="31:121" ht="20.25" customHeight="1" x14ac:dyDescent="0.3">
      <c r="AE507" s="1231"/>
      <c r="AF507" s="1231"/>
      <c r="AG507" s="1231"/>
      <c r="AH507" s="1231"/>
      <c r="AI507" s="1231"/>
      <c r="AJ507" s="1231"/>
      <c r="AK507" s="1231"/>
      <c r="AL507" s="1244"/>
      <c r="AM507" s="1244"/>
      <c r="AN507" s="1244"/>
      <c r="AO507" s="1244"/>
      <c r="AP507" s="1244"/>
      <c r="AQ507" s="1244"/>
      <c r="AR507" s="1244"/>
      <c r="AS507" s="1244"/>
      <c r="AT507" s="1244"/>
      <c r="AU507" s="1244"/>
      <c r="AV507" s="1244"/>
      <c r="AW507" s="1244"/>
      <c r="AX507" s="1244"/>
      <c r="AY507" s="1244"/>
      <c r="AZ507" s="1244"/>
      <c r="BA507" s="1244"/>
      <c r="BB507" s="1244"/>
      <c r="BC507" s="1244"/>
      <c r="BD507" s="1244"/>
      <c r="BE507" s="1244"/>
      <c r="BF507" s="1244"/>
      <c r="BG507" s="1244"/>
      <c r="BH507" s="1244"/>
      <c r="BI507" s="1244"/>
      <c r="BJ507" s="1244"/>
      <c r="BK507" s="1244"/>
      <c r="BL507" s="1244"/>
      <c r="BM507" s="1231"/>
      <c r="BN507" s="1231"/>
      <c r="BO507" s="1231"/>
      <c r="BP507" s="1260"/>
      <c r="BQ507" s="1260"/>
      <c r="BR507" s="1260"/>
      <c r="BS507" s="1260"/>
      <c r="BT507" s="1260"/>
      <c r="BU507" s="1260"/>
      <c r="BV507" s="1260"/>
      <c r="BW507" s="1260"/>
      <c r="BX507" s="1231"/>
      <c r="BY507" s="1279"/>
      <c r="BZ507" s="1288"/>
      <c r="CA507" s="1289"/>
      <c r="CB507" s="1296"/>
      <c r="CC507" s="1290"/>
      <c r="CD507" s="1290"/>
      <c r="CE507" s="1290"/>
      <c r="CF507" s="1290"/>
      <c r="CG507" s="1290"/>
      <c r="CH507" s="1290"/>
      <c r="CI507" s="1290"/>
      <c r="CJ507" s="1290"/>
      <c r="CK507" s="1290"/>
      <c r="CL507" s="1290"/>
      <c r="CM507" s="1290"/>
      <c r="CN507" s="1290"/>
      <c r="CO507" s="1290"/>
      <c r="CP507" s="1290"/>
      <c r="CQ507" s="1290"/>
      <c r="CR507" s="1290"/>
      <c r="CS507" s="1290"/>
      <c r="CT507" s="1290"/>
      <c r="CU507" s="1290"/>
      <c r="CV507" s="1290"/>
      <c r="CW507" s="1290"/>
      <c r="CX507" s="1290"/>
      <c r="CY507" s="1290"/>
      <c r="CZ507" s="1290"/>
      <c r="DA507" s="1290"/>
      <c r="DB507" s="1290"/>
      <c r="DC507" s="1290"/>
      <c r="DD507" s="1290"/>
      <c r="DE507" s="1290"/>
      <c r="DF507" s="1290"/>
      <c r="DG507" s="1290"/>
      <c r="DH507" s="1290"/>
      <c r="DI507" s="1290"/>
      <c r="DJ507" s="1290"/>
      <c r="DK507" s="1291"/>
      <c r="DL507" s="1291"/>
      <c r="DM507" s="1291"/>
      <c r="DN507" s="1291"/>
      <c r="DO507" s="1291"/>
      <c r="DP507" s="1291"/>
      <c r="DQ507" s="1282"/>
    </row>
    <row r="508" spans="31:121" ht="20.25" customHeight="1" x14ac:dyDescent="0.3">
      <c r="AE508" s="1231"/>
      <c r="AF508" s="1231"/>
      <c r="AG508" s="1231"/>
      <c r="AH508" s="1231"/>
      <c r="AI508" s="1231"/>
      <c r="AJ508" s="1231"/>
      <c r="AK508" s="1231"/>
      <c r="AL508" s="1244"/>
      <c r="AM508" s="1244"/>
      <c r="AN508" s="1244"/>
      <c r="AO508" s="1244"/>
      <c r="AP508" s="1244"/>
      <c r="AQ508" s="1244"/>
      <c r="AR508" s="1244"/>
      <c r="AS508" s="1244"/>
      <c r="AT508" s="1244"/>
      <c r="AU508" s="1244"/>
      <c r="AV508" s="1244"/>
      <c r="AW508" s="1244"/>
      <c r="AX508" s="1244"/>
      <c r="AY508" s="1244"/>
      <c r="AZ508" s="1244"/>
      <c r="BA508" s="1244"/>
      <c r="BB508" s="1244"/>
      <c r="BC508" s="1244"/>
      <c r="BD508" s="1244"/>
      <c r="BE508" s="1244"/>
      <c r="BF508" s="1244"/>
      <c r="BG508" s="1244"/>
      <c r="BH508" s="1244"/>
      <c r="BI508" s="1244"/>
      <c r="BJ508" s="1244"/>
      <c r="BK508" s="1244"/>
      <c r="BL508" s="1244"/>
      <c r="BM508" s="1231"/>
      <c r="BN508" s="1231"/>
      <c r="BO508" s="1231"/>
      <c r="BP508" s="1260"/>
      <c r="BQ508" s="1260"/>
      <c r="BR508" s="1260"/>
      <c r="BS508" s="1260"/>
      <c r="BT508" s="1260"/>
      <c r="BU508" s="1260"/>
      <c r="BV508" s="1260"/>
      <c r="BW508" s="1260"/>
      <c r="BX508" s="1231"/>
      <c r="BY508" s="1279"/>
      <c r="BZ508" s="1292" t="s">
        <v>56</v>
      </c>
      <c r="CA508" s="789" t="s">
        <v>119</v>
      </c>
      <c r="CB508" s="789"/>
      <c r="CC508" s="790" t="s">
        <v>81</v>
      </c>
      <c r="CD508" s="790"/>
      <c r="CE508" s="790"/>
      <c r="CF508" s="790"/>
      <c r="CG508" s="790"/>
      <c r="CH508" s="790"/>
      <c r="CI508" s="790"/>
      <c r="CJ508" s="790"/>
      <c r="CK508" s="791"/>
      <c r="CL508" s="1287" t="s">
        <v>47</v>
      </c>
      <c r="CM508" s="1327">
        <v>1</v>
      </c>
      <c r="CN508" s="1327">
        <v>2</v>
      </c>
      <c r="CO508" s="1327">
        <v>3</v>
      </c>
      <c r="CP508" s="1327">
        <v>4</v>
      </c>
      <c r="CQ508" s="1327">
        <v>5</v>
      </c>
      <c r="CR508" s="1327">
        <v>6</v>
      </c>
      <c r="CS508" s="1327">
        <v>7</v>
      </c>
      <c r="CT508" s="1327">
        <v>8</v>
      </c>
      <c r="CU508" s="1327">
        <v>9</v>
      </c>
      <c r="CV508" s="1327">
        <v>10</v>
      </c>
      <c r="CW508" s="1327">
        <v>11</v>
      </c>
      <c r="CX508" s="1327">
        <v>12</v>
      </c>
      <c r="CY508" s="1327">
        <v>13</v>
      </c>
      <c r="CZ508" s="1327">
        <v>14</v>
      </c>
      <c r="DA508" s="1327">
        <v>15</v>
      </c>
      <c r="DB508" s="1327">
        <v>16</v>
      </c>
      <c r="DC508" s="1327">
        <v>17</v>
      </c>
      <c r="DD508" s="1327">
        <v>18</v>
      </c>
      <c r="DE508" s="1327">
        <v>19</v>
      </c>
      <c r="DF508" s="1327">
        <v>20</v>
      </c>
      <c r="DG508" s="1327">
        <v>21</v>
      </c>
      <c r="DH508" s="1327">
        <v>22</v>
      </c>
      <c r="DI508" s="1327">
        <v>23</v>
      </c>
      <c r="DJ508" s="1327">
        <v>24</v>
      </c>
      <c r="DK508" s="1327">
        <v>25</v>
      </c>
      <c r="DL508" s="1327">
        <v>26</v>
      </c>
      <c r="DM508" s="1327">
        <v>27</v>
      </c>
      <c r="DN508" s="1327">
        <v>28</v>
      </c>
      <c r="DO508" s="1327">
        <v>29</v>
      </c>
      <c r="DP508" s="1327">
        <v>30</v>
      </c>
      <c r="DQ508" s="1282"/>
    </row>
    <row r="509" spans="31:121" ht="20.25" customHeight="1" thickBot="1" x14ac:dyDescent="0.35">
      <c r="AE509" s="1231"/>
      <c r="AF509" s="1231"/>
      <c r="AG509" s="1231"/>
      <c r="AH509" s="1231"/>
      <c r="AI509" s="1231"/>
      <c r="AJ509" s="1231"/>
      <c r="AK509" s="1231"/>
      <c r="AL509" s="1244"/>
      <c r="AM509" s="1244"/>
      <c r="AN509" s="1244"/>
      <c r="AO509" s="1244"/>
      <c r="AP509" s="1244"/>
      <c r="AQ509" s="1244"/>
      <c r="AR509" s="1244"/>
      <c r="AS509" s="1244"/>
      <c r="AT509" s="1244"/>
      <c r="AU509" s="1244"/>
      <c r="AV509" s="1244"/>
      <c r="AW509" s="1244"/>
      <c r="AX509" s="1244"/>
      <c r="AY509" s="1244"/>
      <c r="AZ509" s="1244"/>
      <c r="BA509" s="1244"/>
      <c r="BB509" s="1244"/>
      <c r="BC509" s="1244"/>
      <c r="BD509" s="1244"/>
      <c r="BE509" s="1244"/>
      <c r="BF509" s="1231"/>
      <c r="BG509" s="1231"/>
      <c r="BH509" s="1231"/>
      <c r="BI509" s="1231"/>
      <c r="BJ509" s="1231"/>
      <c r="BK509" s="1231"/>
      <c r="BL509" s="1231"/>
      <c r="BM509" s="1231"/>
      <c r="BN509" s="1231"/>
      <c r="BO509" s="1231"/>
      <c r="BP509" s="1260"/>
      <c r="BQ509" s="1260"/>
      <c r="BR509" s="1260"/>
      <c r="BS509" s="1260"/>
      <c r="BT509" s="1260"/>
      <c r="BU509" s="1260"/>
      <c r="BV509" s="1260"/>
      <c r="BW509" s="1260"/>
      <c r="BX509" s="1231"/>
      <c r="BY509" s="1293"/>
      <c r="BZ509" s="1294"/>
      <c r="CA509" s="1294"/>
      <c r="CB509" s="1294"/>
      <c r="CC509" s="1294"/>
      <c r="CD509" s="1294"/>
      <c r="CE509" s="1294"/>
      <c r="CF509" s="1294"/>
      <c r="CG509" s="1294"/>
      <c r="CH509" s="1294"/>
      <c r="CI509" s="1294"/>
      <c r="CJ509" s="1294"/>
      <c r="CK509" s="1294"/>
      <c r="CL509" s="1294"/>
      <c r="CM509" s="1294"/>
      <c r="CN509" s="1294"/>
      <c r="CO509" s="1294"/>
      <c r="CP509" s="1294"/>
      <c r="CQ509" s="1294"/>
      <c r="CR509" s="1294"/>
      <c r="CS509" s="1294"/>
      <c r="CT509" s="1294"/>
      <c r="CU509" s="1294"/>
      <c r="CV509" s="1294"/>
      <c r="CW509" s="1294"/>
      <c r="CX509" s="1294"/>
      <c r="CY509" s="1294"/>
      <c r="CZ509" s="1294"/>
      <c r="DA509" s="1294"/>
      <c r="DB509" s="1294"/>
      <c r="DC509" s="1294"/>
      <c r="DD509" s="1294"/>
      <c r="DE509" s="1294"/>
      <c r="DF509" s="1294"/>
      <c r="DG509" s="1294"/>
      <c r="DH509" s="1294"/>
      <c r="DI509" s="1294"/>
      <c r="DJ509" s="1294"/>
      <c r="DK509" s="1294"/>
      <c r="DL509" s="1294"/>
      <c r="DM509" s="1294"/>
      <c r="DN509" s="1294"/>
      <c r="DO509" s="1294"/>
      <c r="DP509" s="1294"/>
      <c r="DQ509" s="1295"/>
    </row>
    <row r="510" spans="31:121" ht="20.25" customHeight="1" thickTop="1" x14ac:dyDescent="0.3">
      <c r="AE510" s="1231"/>
      <c r="AF510" s="1231"/>
      <c r="AG510" s="1231"/>
      <c r="AH510" s="1231"/>
      <c r="AI510" s="1231"/>
      <c r="AJ510" s="1231"/>
      <c r="AK510" s="1231"/>
      <c r="AL510" s="1231"/>
      <c r="AM510" s="1231"/>
      <c r="AN510" s="1231"/>
      <c r="AO510" s="1231"/>
      <c r="AP510" s="1231"/>
      <c r="AQ510" s="1231"/>
      <c r="AR510" s="1231"/>
      <c r="AS510" s="1231"/>
      <c r="AT510" s="1231"/>
      <c r="AU510" s="1231"/>
      <c r="AV510" s="1231"/>
      <c r="AW510" s="1231"/>
      <c r="AX510" s="1231"/>
      <c r="AY510" s="1231"/>
      <c r="AZ510" s="1231"/>
      <c r="BA510" s="1231"/>
      <c r="BB510" s="1231"/>
      <c r="BC510" s="1231"/>
      <c r="BD510" s="1231"/>
      <c r="BE510" s="1231"/>
      <c r="BF510" s="1231"/>
      <c r="BG510" s="1231"/>
      <c r="BH510" s="1231"/>
      <c r="BI510" s="1231"/>
      <c r="BJ510" s="1231"/>
      <c r="BK510" s="1231"/>
      <c r="BL510" s="1231"/>
      <c r="BM510" s="1231"/>
      <c r="BN510" s="1231"/>
      <c r="BO510" s="1231"/>
      <c r="BP510" s="1260"/>
      <c r="BQ510" s="1260"/>
      <c r="BR510" s="1260"/>
      <c r="BS510" s="1260"/>
      <c r="BT510" s="1260"/>
      <c r="BU510" s="1260"/>
      <c r="BV510" s="1260"/>
      <c r="BW510" s="1260"/>
      <c r="BX510" s="1231"/>
      <c r="BY510" s="784">
        <v>0.52430555555555547</v>
      </c>
      <c r="BZ510" s="785"/>
      <c r="CA510" s="785"/>
      <c r="CB510" s="1276"/>
      <c r="CC510" s="792">
        <v>23</v>
      </c>
      <c r="CD510" s="792"/>
      <c r="CE510" s="793"/>
      <c r="CF510" s="793"/>
      <c r="CG510" s="793"/>
      <c r="CH510" s="793"/>
      <c r="CI510" s="793"/>
      <c r="CJ510" s="793"/>
      <c r="CK510" s="1277"/>
      <c r="CL510" s="1276"/>
      <c r="CM510" s="1276"/>
      <c r="CN510" s="1276"/>
      <c r="CO510" s="1276"/>
      <c r="CP510" s="1276"/>
      <c r="CQ510" s="1276"/>
      <c r="CR510" s="1276"/>
      <c r="CS510" s="1276"/>
      <c r="CT510" s="1276"/>
      <c r="CU510" s="1276"/>
      <c r="CV510" s="1276"/>
      <c r="CW510" s="1276"/>
      <c r="CX510" s="1276"/>
      <c r="CY510" s="1276"/>
      <c r="CZ510" s="1276"/>
      <c r="DA510" s="1276"/>
      <c r="DB510" s="1276"/>
      <c r="DC510" s="1276"/>
      <c r="DD510" s="1276"/>
      <c r="DE510" s="1276"/>
      <c r="DF510" s="1276"/>
      <c r="DG510" s="1276"/>
      <c r="DH510" s="1276"/>
      <c r="DI510" s="1276"/>
      <c r="DJ510" s="1276"/>
      <c r="DK510" s="1276"/>
      <c r="DL510" s="1276"/>
      <c r="DM510" s="1276"/>
      <c r="DN510" s="1276"/>
      <c r="DO510" s="1276"/>
      <c r="DP510" s="1276"/>
      <c r="DQ510" s="1278"/>
    </row>
    <row r="511" spans="31:121" ht="20.25" customHeight="1" x14ac:dyDescent="0.3">
      <c r="AE511" s="1231"/>
      <c r="AF511" s="1231"/>
      <c r="AG511" s="1231"/>
      <c r="AH511" s="1231"/>
      <c r="AI511" s="1231"/>
      <c r="AJ511" s="1231"/>
      <c r="AK511" s="1231"/>
      <c r="AL511" s="1231"/>
      <c r="AM511" s="1231"/>
      <c r="AN511" s="1231"/>
      <c r="AO511" s="1231"/>
      <c r="AP511" s="1231"/>
      <c r="AQ511" s="1231"/>
      <c r="AR511" s="1231"/>
      <c r="AS511" s="1231"/>
      <c r="AT511" s="1231"/>
      <c r="AU511" s="1231"/>
      <c r="AV511" s="1231"/>
      <c r="AW511" s="1231"/>
      <c r="AX511" s="1231"/>
      <c r="AY511" s="1231"/>
      <c r="AZ511" s="1231"/>
      <c r="BA511" s="1231"/>
      <c r="BB511" s="1231"/>
      <c r="BC511" s="1231"/>
      <c r="BD511" s="1231"/>
      <c r="BE511" s="1231"/>
      <c r="BF511" s="1231"/>
      <c r="BG511" s="1231"/>
      <c r="BH511" s="1231"/>
      <c r="BI511" s="1231"/>
      <c r="BJ511" s="1231"/>
      <c r="BK511" s="1231"/>
      <c r="BL511" s="1231"/>
      <c r="BM511" s="1231"/>
      <c r="BN511" s="1231"/>
      <c r="BO511" s="1231"/>
      <c r="BP511" s="1260" t="s">
        <v>83</v>
      </c>
      <c r="BQ511" s="1260">
        <v>0.52430555555555547</v>
      </c>
      <c r="BR511" s="1260">
        <v>102</v>
      </c>
      <c r="BS511" s="1260" t="s">
        <v>45</v>
      </c>
      <c r="BT511" s="1260" t="s">
        <v>112</v>
      </c>
      <c r="BU511" s="1260" t="s">
        <v>120</v>
      </c>
      <c r="BV511" s="1260" t="s">
        <v>47</v>
      </c>
      <c r="BW511" s="1260" t="s">
        <v>121</v>
      </c>
      <c r="BX511" s="1231"/>
      <c r="BY511" s="1279"/>
      <c r="BZ511" s="1381" t="s">
        <v>83</v>
      </c>
      <c r="CA511" s="1381"/>
      <c r="CB511" s="1381"/>
      <c r="CC511" s="1363"/>
      <c r="CD511" s="1363"/>
      <c r="CE511" s="1280"/>
      <c r="CF511" s="1280"/>
      <c r="CG511" s="1280"/>
      <c r="CH511" s="1280"/>
      <c r="CI511" s="1280"/>
      <c r="CJ511" s="1280"/>
      <c r="CK511" s="1280"/>
      <c r="CL511" s="1280"/>
      <c r="CM511" s="1280"/>
      <c r="CN511" s="1280"/>
      <c r="CO511" s="1280"/>
      <c r="CP511" s="1280"/>
      <c r="CQ511" s="1280"/>
      <c r="CR511" s="1280"/>
      <c r="CS511" s="1364">
        <v>102</v>
      </c>
      <c r="CT511" s="1364"/>
      <c r="CU511" s="1380" t="s">
        <v>48</v>
      </c>
      <c r="CV511" s="1380"/>
      <c r="CW511" s="1380"/>
      <c r="CX511" s="1280"/>
      <c r="CY511" s="1280"/>
      <c r="CZ511" s="1280"/>
      <c r="DA511" s="1280"/>
      <c r="DB511" s="1280"/>
      <c r="DC511" s="1280"/>
      <c r="DD511" s="1280"/>
      <c r="DE511" s="1280"/>
      <c r="DF511" s="1280"/>
      <c r="DG511" s="1280"/>
      <c r="DH511" s="1280"/>
      <c r="DI511" s="1280"/>
      <c r="DJ511" s="1280"/>
      <c r="DK511" s="1281"/>
      <c r="DL511" s="1378" t="s">
        <v>49</v>
      </c>
      <c r="DM511" s="1378"/>
      <c r="DN511" s="1378"/>
      <c r="DO511" s="1379">
        <v>2</v>
      </c>
      <c r="DP511" s="1379"/>
      <c r="DQ511" s="1282"/>
    </row>
    <row r="512" spans="31:121" ht="20.25" customHeight="1" x14ac:dyDescent="0.3">
      <c r="AE512" s="1231"/>
      <c r="AF512" s="1231"/>
      <c r="AG512" s="1231"/>
      <c r="AH512" s="1231"/>
      <c r="AI512" s="1231"/>
      <c r="AJ512" s="1231"/>
      <c r="AK512" s="1231"/>
      <c r="AL512" s="1231"/>
      <c r="AM512" s="1231"/>
      <c r="AN512" s="1231"/>
      <c r="AO512" s="1231"/>
      <c r="AP512" s="1231"/>
      <c r="AQ512" s="1231"/>
      <c r="AR512" s="1231"/>
      <c r="AS512" s="1231"/>
      <c r="AT512" s="1231"/>
      <c r="AU512" s="1231"/>
      <c r="AV512" s="1231"/>
      <c r="AW512" s="1231"/>
      <c r="AX512" s="1231"/>
      <c r="AY512" s="1231"/>
      <c r="AZ512" s="1231"/>
      <c r="BA512" s="1231"/>
      <c r="BB512" s="1231"/>
      <c r="BC512" s="1231"/>
      <c r="BD512" s="1231"/>
      <c r="BE512" s="1231"/>
      <c r="BF512" s="1231"/>
      <c r="BG512" s="1231"/>
      <c r="BH512" s="1231"/>
      <c r="BI512" s="1231"/>
      <c r="BJ512" s="1231"/>
      <c r="BK512" s="1231"/>
      <c r="BL512" s="1231"/>
      <c r="BM512" s="1231"/>
      <c r="BN512" s="1231"/>
      <c r="BO512" s="1231"/>
      <c r="BP512" s="1260">
        <v>23</v>
      </c>
      <c r="BQ512" s="1260">
        <v>0</v>
      </c>
      <c r="BR512" s="1260" t="s">
        <v>50</v>
      </c>
      <c r="BS512" s="1260">
        <v>2</v>
      </c>
      <c r="BT512" s="1260">
        <v>0</v>
      </c>
      <c r="BU512" s="1260" t="s">
        <v>81</v>
      </c>
      <c r="BV512" s="1260">
        <v>0</v>
      </c>
      <c r="BW512" s="1260" t="s">
        <v>81</v>
      </c>
      <c r="BX512" s="1231"/>
      <c r="BY512" s="1279"/>
      <c r="BZ512" s="1283"/>
      <c r="CA512" s="1283"/>
      <c r="CB512" s="1283"/>
      <c r="CC512" s="1283"/>
      <c r="CD512" s="1280"/>
      <c r="CE512" s="1280"/>
      <c r="CF512" s="1280"/>
      <c r="CG512" s="1280"/>
      <c r="CH512" s="1280"/>
      <c r="CI512" s="1280"/>
      <c r="CJ512" s="1280"/>
      <c r="CK512" s="1280"/>
      <c r="CL512" s="1280"/>
      <c r="CM512" s="1280"/>
      <c r="CN512" s="1280"/>
      <c r="CO512" s="1280"/>
      <c r="CP512" s="1280"/>
      <c r="CQ512" s="1280"/>
      <c r="CR512" s="1280"/>
      <c r="CS512" s="1364"/>
      <c r="CT512" s="1364"/>
      <c r="CU512" s="1380"/>
      <c r="CV512" s="1380"/>
      <c r="CW512" s="1380"/>
      <c r="CX512" s="1280"/>
      <c r="CY512" s="1280"/>
      <c r="CZ512" s="1280"/>
      <c r="DA512" s="1280"/>
      <c r="DB512" s="1280"/>
      <c r="DC512" s="1280"/>
      <c r="DD512" s="1280"/>
      <c r="DE512" s="1280"/>
      <c r="DF512" s="1280"/>
      <c r="DG512" s="1280"/>
      <c r="DH512" s="1280"/>
      <c r="DI512" s="1280"/>
      <c r="DJ512" s="1280"/>
      <c r="DK512" s="1281"/>
      <c r="DL512" s="1378"/>
      <c r="DM512" s="1378"/>
      <c r="DN512" s="1378"/>
      <c r="DO512" s="1379"/>
      <c r="DP512" s="1379"/>
      <c r="DQ512" s="1282"/>
    </row>
    <row r="513" spans="68:121" ht="20.25" customHeight="1" x14ac:dyDescent="0.3">
      <c r="BP513" s="1260"/>
      <c r="BQ513" s="1260"/>
      <c r="BR513" s="1260"/>
      <c r="BS513" s="1260"/>
      <c r="BT513" s="1260"/>
      <c r="BU513" s="1260"/>
      <c r="BV513" s="1260"/>
      <c r="BW513" s="1260"/>
      <c r="BX513" s="1231"/>
      <c r="BY513" s="1279"/>
      <c r="BZ513" s="1284"/>
      <c r="CA513" s="1284"/>
      <c r="CB513" s="1284"/>
      <c r="CC513" s="1284"/>
      <c r="CD513" s="1371" t="s">
        <v>52</v>
      </c>
      <c r="CE513" s="1371"/>
      <c r="CF513" s="1371" t="s">
        <v>120</v>
      </c>
      <c r="CG513" s="1371" t="s">
        <v>53</v>
      </c>
      <c r="CH513" s="1371" t="s">
        <v>81</v>
      </c>
      <c r="CI513" s="1371"/>
      <c r="CJ513" s="1326" t="s">
        <v>81</v>
      </c>
      <c r="CK513" s="1326"/>
      <c r="CL513" s="1326" t="s">
        <v>81</v>
      </c>
      <c r="CM513" s="1326"/>
      <c r="CN513" s="1326"/>
      <c r="CO513" s="1326"/>
      <c r="CP513" s="1326"/>
      <c r="CQ513" s="1326"/>
      <c r="CR513" s="1326"/>
      <c r="CS513" s="1326"/>
      <c r="CT513" s="1326"/>
      <c r="CU513" s="1284"/>
      <c r="CV513" s="1284"/>
      <c r="CW513" s="1284"/>
      <c r="CX513" s="1284"/>
      <c r="CY513" s="1284"/>
      <c r="CZ513" s="1371" t="s">
        <v>52</v>
      </c>
      <c r="DA513" s="1371"/>
      <c r="DB513" s="1371" t="s">
        <v>121</v>
      </c>
      <c r="DC513" s="1371" t="s">
        <v>53</v>
      </c>
      <c r="DD513" s="1371" t="s">
        <v>81</v>
      </c>
      <c r="DE513" s="1371"/>
      <c r="DF513" s="1326" t="s">
        <v>81</v>
      </c>
      <c r="DG513" s="1326"/>
      <c r="DH513" s="1326"/>
      <c r="DI513" s="1326"/>
      <c r="DJ513" s="1326"/>
      <c r="DK513" s="1326"/>
      <c r="DL513" s="1326"/>
      <c r="DM513" s="1326"/>
      <c r="DN513" s="1326"/>
      <c r="DO513" s="1326"/>
      <c r="DP513" s="1326"/>
      <c r="DQ513" s="1282"/>
    </row>
    <row r="514" spans="68:121" ht="20.25" customHeight="1" x14ac:dyDescent="0.3">
      <c r="BP514" s="1260"/>
      <c r="BQ514" s="1260"/>
      <c r="BR514" s="1260"/>
      <c r="BS514" s="1260"/>
      <c r="BT514" s="1260"/>
      <c r="BU514" s="1260"/>
      <c r="BV514" s="1260"/>
      <c r="BW514" s="1260"/>
      <c r="BX514" s="1231"/>
      <c r="BY514" s="1279"/>
      <c r="BZ514" s="1284"/>
      <c r="CA514" s="1284"/>
      <c r="CB514" s="1284"/>
      <c r="CC514" s="1284"/>
      <c r="CD514" s="1284"/>
      <c r="CE514" s="1284"/>
      <c r="CF514" s="1284"/>
      <c r="CG514" s="1284"/>
      <c r="CH514" s="1284"/>
      <c r="CI514" s="1284"/>
      <c r="CJ514" s="1284"/>
      <c r="CK514" s="1284"/>
      <c r="CL514" s="1284"/>
      <c r="CM514" s="1284"/>
      <c r="CN514" s="1284"/>
      <c r="CO514" s="1284"/>
      <c r="CP514" s="1284"/>
      <c r="CQ514" s="1284"/>
      <c r="CR514" s="1284"/>
      <c r="CS514" s="1284"/>
      <c r="CT514" s="1284"/>
      <c r="CU514" s="1284"/>
      <c r="CV514" s="1284"/>
      <c r="CW514" s="1284"/>
      <c r="CX514" s="1284"/>
      <c r="CY514" s="1284"/>
      <c r="CZ514" s="1284"/>
      <c r="DA514" s="1284"/>
      <c r="DB514" s="1284"/>
      <c r="DC514" s="1284"/>
      <c r="DD514" s="1284"/>
      <c r="DE514" s="1284"/>
      <c r="DF514" s="1284"/>
      <c r="DG514" s="1284"/>
      <c r="DH514" s="1284"/>
      <c r="DI514" s="1284"/>
      <c r="DJ514" s="1284"/>
      <c r="DK514" s="1285"/>
      <c r="DL514" s="1285"/>
      <c r="DM514" s="1285"/>
      <c r="DN514" s="1285"/>
      <c r="DO514" s="1285"/>
      <c r="DP514" s="1285"/>
      <c r="DQ514" s="1282"/>
    </row>
    <row r="515" spans="68:121" ht="20.25" customHeight="1" x14ac:dyDescent="0.3">
      <c r="BP515" s="1260"/>
      <c r="BQ515" s="1260"/>
      <c r="BR515" s="1260"/>
      <c r="BS515" s="1260"/>
      <c r="BT515" s="1260"/>
      <c r="BU515" s="1260"/>
      <c r="BV515" s="1260"/>
      <c r="BW515" s="1260"/>
      <c r="BX515" s="1231"/>
      <c r="BY515" s="1279"/>
      <c r="BZ515" s="1286" t="s">
        <v>56</v>
      </c>
      <c r="CA515" s="786" t="s">
        <v>120</v>
      </c>
      <c r="CB515" s="786"/>
      <c r="CC515" s="787" t="s">
        <v>81</v>
      </c>
      <c r="CD515" s="787"/>
      <c r="CE515" s="787"/>
      <c r="CF515" s="787"/>
      <c r="CG515" s="787"/>
      <c r="CH515" s="787"/>
      <c r="CI515" s="787"/>
      <c r="CJ515" s="787"/>
      <c r="CK515" s="788"/>
      <c r="CL515" s="1287" t="s">
        <v>47</v>
      </c>
      <c r="CM515" s="1327">
        <v>1</v>
      </c>
      <c r="CN515" s="1327">
        <v>2</v>
      </c>
      <c r="CO515" s="1327">
        <v>3</v>
      </c>
      <c r="CP515" s="1327">
        <v>4</v>
      </c>
      <c r="CQ515" s="1327">
        <v>5</v>
      </c>
      <c r="CR515" s="1327">
        <v>6</v>
      </c>
      <c r="CS515" s="1327">
        <v>7</v>
      </c>
      <c r="CT515" s="1327">
        <v>8</v>
      </c>
      <c r="CU515" s="1327">
        <v>9</v>
      </c>
      <c r="CV515" s="1327">
        <v>10</v>
      </c>
      <c r="CW515" s="1327">
        <v>11</v>
      </c>
      <c r="CX515" s="1327">
        <v>12</v>
      </c>
      <c r="CY515" s="1327">
        <v>13</v>
      </c>
      <c r="CZ515" s="1327">
        <v>14</v>
      </c>
      <c r="DA515" s="1327">
        <v>15</v>
      </c>
      <c r="DB515" s="1327">
        <v>16</v>
      </c>
      <c r="DC515" s="1327">
        <v>17</v>
      </c>
      <c r="DD515" s="1327">
        <v>18</v>
      </c>
      <c r="DE515" s="1327">
        <v>19</v>
      </c>
      <c r="DF515" s="1327">
        <v>20</v>
      </c>
      <c r="DG515" s="1327">
        <v>21</v>
      </c>
      <c r="DH515" s="1327">
        <v>22</v>
      </c>
      <c r="DI515" s="1327">
        <v>23</v>
      </c>
      <c r="DJ515" s="1327">
        <v>24</v>
      </c>
      <c r="DK515" s="1327">
        <v>25</v>
      </c>
      <c r="DL515" s="1327">
        <v>26</v>
      </c>
      <c r="DM515" s="1327">
        <v>27</v>
      </c>
      <c r="DN515" s="1327">
        <v>28</v>
      </c>
      <c r="DO515" s="1327">
        <v>29</v>
      </c>
      <c r="DP515" s="1327">
        <v>30</v>
      </c>
      <c r="DQ515" s="1282"/>
    </row>
    <row r="516" spans="68:121" ht="20.25" customHeight="1" x14ac:dyDescent="0.3">
      <c r="BP516" s="1260"/>
      <c r="BQ516" s="1260"/>
      <c r="BR516" s="1260"/>
      <c r="BS516" s="1260"/>
      <c r="BT516" s="1260"/>
      <c r="BU516" s="1260"/>
      <c r="BV516" s="1260"/>
      <c r="BW516" s="1260"/>
      <c r="BX516" s="1231"/>
      <c r="BY516" s="1279"/>
      <c r="BZ516" s="1288"/>
      <c r="CA516" s="1289"/>
      <c r="CB516" s="1296"/>
      <c r="CC516" s="1290"/>
      <c r="CD516" s="1290"/>
      <c r="CE516" s="1290"/>
      <c r="CF516" s="1290"/>
      <c r="CG516" s="1290"/>
      <c r="CH516" s="1290"/>
      <c r="CI516" s="1290"/>
      <c r="CJ516" s="1290"/>
      <c r="CK516" s="1290"/>
      <c r="CL516" s="1290"/>
      <c r="CM516" s="1290"/>
      <c r="CN516" s="1290"/>
      <c r="CO516" s="1290"/>
      <c r="CP516" s="1290"/>
      <c r="CQ516" s="1290"/>
      <c r="CR516" s="1290"/>
      <c r="CS516" s="1290"/>
      <c r="CT516" s="1290"/>
      <c r="CU516" s="1290"/>
      <c r="CV516" s="1290"/>
      <c r="CW516" s="1290"/>
      <c r="CX516" s="1290"/>
      <c r="CY516" s="1290"/>
      <c r="CZ516" s="1290"/>
      <c r="DA516" s="1290"/>
      <c r="DB516" s="1290"/>
      <c r="DC516" s="1290"/>
      <c r="DD516" s="1290"/>
      <c r="DE516" s="1290"/>
      <c r="DF516" s="1290"/>
      <c r="DG516" s="1290"/>
      <c r="DH516" s="1290"/>
      <c r="DI516" s="1290"/>
      <c r="DJ516" s="1290"/>
      <c r="DK516" s="1291"/>
      <c r="DL516" s="1291"/>
      <c r="DM516" s="1291"/>
      <c r="DN516" s="1291"/>
      <c r="DO516" s="1291"/>
      <c r="DP516" s="1291"/>
      <c r="DQ516" s="1282"/>
    </row>
    <row r="517" spans="68:121" ht="20.25" customHeight="1" x14ac:dyDescent="0.3">
      <c r="BP517" s="1260"/>
      <c r="BQ517" s="1260"/>
      <c r="BR517" s="1260"/>
      <c r="BS517" s="1260"/>
      <c r="BT517" s="1260"/>
      <c r="BU517" s="1260"/>
      <c r="BV517" s="1260"/>
      <c r="BW517" s="1260"/>
      <c r="BX517" s="1231"/>
      <c r="BY517" s="1279"/>
      <c r="BZ517" s="1292" t="s">
        <v>56</v>
      </c>
      <c r="CA517" s="789" t="s">
        <v>121</v>
      </c>
      <c r="CB517" s="789"/>
      <c r="CC517" s="790" t="s">
        <v>81</v>
      </c>
      <c r="CD517" s="790"/>
      <c r="CE517" s="790"/>
      <c r="CF517" s="790"/>
      <c r="CG517" s="790"/>
      <c r="CH517" s="790"/>
      <c r="CI517" s="790"/>
      <c r="CJ517" s="790"/>
      <c r="CK517" s="791"/>
      <c r="CL517" s="1287" t="s">
        <v>47</v>
      </c>
      <c r="CM517" s="1327">
        <v>1</v>
      </c>
      <c r="CN517" s="1327">
        <v>2</v>
      </c>
      <c r="CO517" s="1327">
        <v>3</v>
      </c>
      <c r="CP517" s="1327">
        <v>4</v>
      </c>
      <c r="CQ517" s="1327">
        <v>5</v>
      </c>
      <c r="CR517" s="1327">
        <v>6</v>
      </c>
      <c r="CS517" s="1327">
        <v>7</v>
      </c>
      <c r="CT517" s="1327">
        <v>8</v>
      </c>
      <c r="CU517" s="1327">
        <v>9</v>
      </c>
      <c r="CV517" s="1327">
        <v>10</v>
      </c>
      <c r="CW517" s="1327">
        <v>11</v>
      </c>
      <c r="CX517" s="1327">
        <v>12</v>
      </c>
      <c r="CY517" s="1327">
        <v>13</v>
      </c>
      <c r="CZ517" s="1327">
        <v>14</v>
      </c>
      <c r="DA517" s="1327">
        <v>15</v>
      </c>
      <c r="DB517" s="1327">
        <v>16</v>
      </c>
      <c r="DC517" s="1327">
        <v>17</v>
      </c>
      <c r="DD517" s="1327">
        <v>18</v>
      </c>
      <c r="DE517" s="1327">
        <v>19</v>
      </c>
      <c r="DF517" s="1327">
        <v>20</v>
      </c>
      <c r="DG517" s="1327">
        <v>21</v>
      </c>
      <c r="DH517" s="1327">
        <v>22</v>
      </c>
      <c r="DI517" s="1327">
        <v>23</v>
      </c>
      <c r="DJ517" s="1327">
        <v>24</v>
      </c>
      <c r="DK517" s="1327">
        <v>25</v>
      </c>
      <c r="DL517" s="1327">
        <v>26</v>
      </c>
      <c r="DM517" s="1327">
        <v>27</v>
      </c>
      <c r="DN517" s="1327">
        <v>28</v>
      </c>
      <c r="DO517" s="1327">
        <v>29</v>
      </c>
      <c r="DP517" s="1327">
        <v>30</v>
      </c>
      <c r="DQ517" s="1282"/>
    </row>
    <row r="518" spans="68:121" ht="20.25" customHeight="1" thickBot="1" x14ac:dyDescent="0.35">
      <c r="BP518" s="1260"/>
      <c r="BQ518" s="1260"/>
      <c r="BR518" s="1260"/>
      <c r="BS518" s="1260"/>
      <c r="BT518" s="1260"/>
      <c r="BU518" s="1260"/>
      <c r="BV518" s="1260"/>
      <c r="BW518" s="1260"/>
      <c r="BX518" s="1231"/>
      <c r="BY518" s="1293"/>
      <c r="BZ518" s="1294"/>
      <c r="CA518" s="1294"/>
      <c r="CB518" s="1294"/>
      <c r="CC518" s="1294"/>
      <c r="CD518" s="1294"/>
      <c r="CE518" s="1294"/>
      <c r="CF518" s="1294"/>
      <c r="CG518" s="1294"/>
      <c r="CH518" s="1294"/>
      <c r="CI518" s="1294"/>
      <c r="CJ518" s="1294"/>
      <c r="CK518" s="1294"/>
      <c r="CL518" s="1294"/>
      <c r="CM518" s="1294"/>
      <c r="CN518" s="1294"/>
      <c r="CO518" s="1294"/>
      <c r="CP518" s="1294"/>
      <c r="CQ518" s="1294"/>
      <c r="CR518" s="1294"/>
      <c r="CS518" s="1294"/>
      <c r="CT518" s="1294"/>
      <c r="CU518" s="1294"/>
      <c r="CV518" s="1294"/>
      <c r="CW518" s="1294"/>
      <c r="CX518" s="1294"/>
      <c r="CY518" s="1294"/>
      <c r="CZ518" s="1294"/>
      <c r="DA518" s="1294"/>
      <c r="DB518" s="1294"/>
      <c r="DC518" s="1294"/>
      <c r="DD518" s="1294"/>
      <c r="DE518" s="1294"/>
      <c r="DF518" s="1294"/>
      <c r="DG518" s="1294"/>
      <c r="DH518" s="1294"/>
      <c r="DI518" s="1294"/>
      <c r="DJ518" s="1294"/>
      <c r="DK518" s="1294"/>
      <c r="DL518" s="1294"/>
      <c r="DM518" s="1294"/>
      <c r="DN518" s="1294"/>
      <c r="DO518" s="1294"/>
      <c r="DP518" s="1294"/>
      <c r="DQ518" s="1295"/>
    </row>
    <row r="519" spans="68:121" ht="20.25" customHeight="1" thickTop="1" x14ac:dyDescent="0.3">
      <c r="BP519" s="1260"/>
      <c r="BQ519" s="1260"/>
      <c r="BR519" s="1260"/>
      <c r="BS519" s="1260"/>
      <c r="BT519" s="1260"/>
      <c r="BU519" s="1260"/>
      <c r="BV519" s="1260"/>
      <c r="BW519" s="1260"/>
      <c r="BX519" s="1231"/>
      <c r="BY519" s="784">
        <v>0.52430555555555547</v>
      </c>
      <c r="BZ519" s="785"/>
      <c r="CA519" s="785"/>
      <c r="CB519" s="1276"/>
      <c r="CC519" s="792">
        <v>23</v>
      </c>
      <c r="CD519" s="792"/>
      <c r="CE519" s="793"/>
      <c r="CF519" s="793"/>
      <c r="CG519" s="793"/>
      <c r="CH519" s="793"/>
      <c r="CI519" s="793"/>
      <c r="CJ519" s="793"/>
      <c r="CK519" s="1277"/>
      <c r="CL519" s="1276"/>
      <c r="CM519" s="1276"/>
      <c r="CN519" s="1276"/>
      <c r="CO519" s="1276"/>
      <c r="CP519" s="1276"/>
      <c r="CQ519" s="1276"/>
      <c r="CR519" s="1276"/>
      <c r="CS519" s="1276"/>
      <c r="CT519" s="1276"/>
      <c r="CU519" s="1276"/>
      <c r="CV519" s="1276"/>
      <c r="CW519" s="1276"/>
      <c r="CX519" s="1276"/>
      <c r="CY519" s="1276"/>
      <c r="CZ519" s="1276"/>
      <c r="DA519" s="1276"/>
      <c r="DB519" s="1276"/>
      <c r="DC519" s="1276"/>
      <c r="DD519" s="1276"/>
      <c r="DE519" s="1276"/>
      <c r="DF519" s="1276"/>
      <c r="DG519" s="1276"/>
      <c r="DH519" s="1276"/>
      <c r="DI519" s="1276"/>
      <c r="DJ519" s="1276"/>
      <c r="DK519" s="1276"/>
      <c r="DL519" s="1276"/>
      <c r="DM519" s="1276"/>
      <c r="DN519" s="1276"/>
      <c r="DO519" s="1276"/>
      <c r="DP519" s="1276"/>
      <c r="DQ519" s="1278"/>
    </row>
    <row r="520" spans="68:121" ht="20.25" customHeight="1" x14ac:dyDescent="0.3">
      <c r="BP520" s="1260" t="s">
        <v>83</v>
      </c>
      <c r="BQ520" s="1260">
        <v>0.52430555555555547</v>
      </c>
      <c r="BR520" s="1260">
        <v>103</v>
      </c>
      <c r="BS520" s="1260" t="s">
        <v>45</v>
      </c>
      <c r="BT520" s="1260" t="s">
        <v>113</v>
      </c>
      <c r="BU520" s="1260" t="s">
        <v>122</v>
      </c>
      <c r="BV520" s="1260" t="s">
        <v>47</v>
      </c>
      <c r="BW520" s="1260" t="s">
        <v>123</v>
      </c>
      <c r="BX520" s="1231"/>
      <c r="BY520" s="1279"/>
      <c r="BZ520" s="1381" t="s">
        <v>83</v>
      </c>
      <c r="CA520" s="1381"/>
      <c r="CB520" s="1381"/>
      <c r="CC520" s="1363"/>
      <c r="CD520" s="1363"/>
      <c r="CE520" s="1280"/>
      <c r="CF520" s="1280"/>
      <c r="CG520" s="1280"/>
      <c r="CH520" s="1280"/>
      <c r="CI520" s="1280"/>
      <c r="CJ520" s="1280"/>
      <c r="CK520" s="1280"/>
      <c r="CL520" s="1280"/>
      <c r="CM520" s="1280"/>
      <c r="CN520" s="1280"/>
      <c r="CO520" s="1280"/>
      <c r="CP520" s="1280"/>
      <c r="CQ520" s="1280"/>
      <c r="CR520" s="1280"/>
      <c r="CS520" s="1364">
        <v>103</v>
      </c>
      <c r="CT520" s="1364"/>
      <c r="CU520" s="1380" t="s">
        <v>48</v>
      </c>
      <c r="CV520" s="1380"/>
      <c r="CW520" s="1380"/>
      <c r="CX520" s="1280"/>
      <c r="CY520" s="1280"/>
      <c r="CZ520" s="1280"/>
      <c r="DA520" s="1280"/>
      <c r="DB520" s="1280"/>
      <c r="DC520" s="1280"/>
      <c r="DD520" s="1280"/>
      <c r="DE520" s="1280"/>
      <c r="DF520" s="1280"/>
      <c r="DG520" s="1280"/>
      <c r="DH520" s="1280"/>
      <c r="DI520" s="1280"/>
      <c r="DJ520" s="1280"/>
      <c r="DK520" s="1281"/>
      <c r="DL520" s="1378" t="s">
        <v>49</v>
      </c>
      <c r="DM520" s="1378"/>
      <c r="DN520" s="1378"/>
      <c r="DO520" s="1379">
        <v>1</v>
      </c>
      <c r="DP520" s="1379"/>
      <c r="DQ520" s="1282"/>
    </row>
    <row r="521" spans="68:121" ht="20.25" customHeight="1" x14ac:dyDescent="0.3">
      <c r="BP521" s="1260">
        <v>23</v>
      </c>
      <c r="BQ521" s="1260">
        <v>0</v>
      </c>
      <c r="BR521" s="1260" t="s">
        <v>50</v>
      </c>
      <c r="BS521" s="1260">
        <v>1</v>
      </c>
      <c r="BT521" s="1260">
        <v>0</v>
      </c>
      <c r="BU521" s="1260" t="s">
        <v>81</v>
      </c>
      <c r="BV521" s="1260">
        <v>0</v>
      </c>
      <c r="BW521" s="1260" t="s">
        <v>81</v>
      </c>
      <c r="BX521" s="1231"/>
      <c r="BY521" s="1279"/>
      <c r="BZ521" s="1283"/>
      <c r="CA521" s="1283"/>
      <c r="CB521" s="1283"/>
      <c r="CC521" s="1283"/>
      <c r="CD521" s="1280"/>
      <c r="CE521" s="1280"/>
      <c r="CF521" s="1280"/>
      <c r="CG521" s="1280"/>
      <c r="CH521" s="1280"/>
      <c r="CI521" s="1280"/>
      <c r="CJ521" s="1280"/>
      <c r="CK521" s="1280"/>
      <c r="CL521" s="1280"/>
      <c r="CM521" s="1280"/>
      <c r="CN521" s="1280"/>
      <c r="CO521" s="1280"/>
      <c r="CP521" s="1280"/>
      <c r="CQ521" s="1280"/>
      <c r="CR521" s="1280"/>
      <c r="CS521" s="1364"/>
      <c r="CT521" s="1364"/>
      <c r="CU521" s="1380"/>
      <c r="CV521" s="1380"/>
      <c r="CW521" s="1380"/>
      <c r="CX521" s="1280"/>
      <c r="CY521" s="1280"/>
      <c r="CZ521" s="1280"/>
      <c r="DA521" s="1280"/>
      <c r="DB521" s="1280"/>
      <c r="DC521" s="1280"/>
      <c r="DD521" s="1280"/>
      <c r="DE521" s="1280"/>
      <c r="DF521" s="1280"/>
      <c r="DG521" s="1280"/>
      <c r="DH521" s="1280"/>
      <c r="DI521" s="1280"/>
      <c r="DJ521" s="1280"/>
      <c r="DK521" s="1281"/>
      <c r="DL521" s="1378"/>
      <c r="DM521" s="1378"/>
      <c r="DN521" s="1378"/>
      <c r="DO521" s="1379"/>
      <c r="DP521" s="1379"/>
      <c r="DQ521" s="1282"/>
    </row>
    <row r="522" spans="68:121" ht="20.25" customHeight="1" x14ac:dyDescent="0.3">
      <c r="BP522" s="1260"/>
      <c r="BQ522" s="1260"/>
      <c r="BR522" s="1260"/>
      <c r="BS522" s="1260"/>
      <c r="BT522" s="1260"/>
      <c r="BU522" s="1260"/>
      <c r="BV522" s="1260"/>
      <c r="BW522" s="1260"/>
      <c r="BX522" s="1231"/>
      <c r="BY522" s="1279"/>
      <c r="BZ522" s="1284"/>
      <c r="CA522" s="1284"/>
      <c r="CB522" s="1284"/>
      <c r="CC522" s="1284"/>
      <c r="CD522" s="1371" t="s">
        <v>52</v>
      </c>
      <c r="CE522" s="1371"/>
      <c r="CF522" s="1371" t="s">
        <v>122</v>
      </c>
      <c r="CG522" s="1371" t="s">
        <v>53</v>
      </c>
      <c r="CH522" s="1371" t="s">
        <v>81</v>
      </c>
      <c r="CI522" s="1371"/>
      <c r="CJ522" s="1326" t="s">
        <v>81</v>
      </c>
      <c r="CK522" s="1326"/>
      <c r="CL522" s="1326" t="s">
        <v>81</v>
      </c>
      <c r="CM522" s="1326"/>
      <c r="CN522" s="1326"/>
      <c r="CO522" s="1326"/>
      <c r="CP522" s="1326"/>
      <c r="CQ522" s="1326"/>
      <c r="CR522" s="1326"/>
      <c r="CS522" s="1326"/>
      <c r="CT522" s="1326"/>
      <c r="CU522" s="1284"/>
      <c r="CV522" s="1284"/>
      <c r="CW522" s="1284"/>
      <c r="CX522" s="1284"/>
      <c r="CY522" s="1284"/>
      <c r="CZ522" s="1371" t="s">
        <v>52</v>
      </c>
      <c r="DA522" s="1371"/>
      <c r="DB522" s="1371" t="s">
        <v>123</v>
      </c>
      <c r="DC522" s="1371" t="s">
        <v>53</v>
      </c>
      <c r="DD522" s="1371" t="s">
        <v>81</v>
      </c>
      <c r="DE522" s="1371"/>
      <c r="DF522" s="1326" t="s">
        <v>81</v>
      </c>
      <c r="DG522" s="1326"/>
      <c r="DH522" s="1326"/>
      <c r="DI522" s="1326"/>
      <c r="DJ522" s="1326"/>
      <c r="DK522" s="1326"/>
      <c r="DL522" s="1326"/>
      <c r="DM522" s="1326"/>
      <c r="DN522" s="1326"/>
      <c r="DO522" s="1326"/>
      <c r="DP522" s="1326"/>
      <c r="DQ522" s="1282"/>
    </row>
    <row r="523" spans="68:121" ht="20.25" customHeight="1" x14ac:dyDescent="0.3">
      <c r="BP523" s="1260"/>
      <c r="BQ523" s="1260"/>
      <c r="BR523" s="1260"/>
      <c r="BS523" s="1260"/>
      <c r="BT523" s="1260"/>
      <c r="BU523" s="1260"/>
      <c r="BV523" s="1260"/>
      <c r="BW523" s="1260"/>
      <c r="BX523" s="1231"/>
      <c r="BY523" s="1279"/>
      <c r="BZ523" s="1284"/>
      <c r="CA523" s="1284"/>
      <c r="CB523" s="1284"/>
      <c r="CC523" s="1284"/>
      <c r="CD523" s="1284"/>
      <c r="CE523" s="1284"/>
      <c r="CF523" s="1284"/>
      <c r="CG523" s="1284"/>
      <c r="CH523" s="1284"/>
      <c r="CI523" s="1284"/>
      <c r="CJ523" s="1284"/>
      <c r="CK523" s="1284"/>
      <c r="CL523" s="1284"/>
      <c r="CM523" s="1284"/>
      <c r="CN523" s="1284"/>
      <c r="CO523" s="1284"/>
      <c r="CP523" s="1284"/>
      <c r="CQ523" s="1284"/>
      <c r="CR523" s="1284"/>
      <c r="CS523" s="1284"/>
      <c r="CT523" s="1284"/>
      <c r="CU523" s="1284"/>
      <c r="CV523" s="1284"/>
      <c r="CW523" s="1284"/>
      <c r="CX523" s="1284"/>
      <c r="CY523" s="1284"/>
      <c r="CZ523" s="1284"/>
      <c r="DA523" s="1284"/>
      <c r="DB523" s="1284"/>
      <c r="DC523" s="1284"/>
      <c r="DD523" s="1284"/>
      <c r="DE523" s="1284"/>
      <c r="DF523" s="1284"/>
      <c r="DG523" s="1284"/>
      <c r="DH523" s="1284"/>
      <c r="DI523" s="1284"/>
      <c r="DJ523" s="1284"/>
      <c r="DK523" s="1285"/>
      <c r="DL523" s="1285"/>
      <c r="DM523" s="1285"/>
      <c r="DN523" s="1285"/>
      <c r="DO523" s="1285"/>
      <c r="DP523" s="1285"/>
      <c r="DQ523" s="1282"/>
    </row>
    <row r="524" spans="68:121" ht="20.25" customHeight="1" x14ac:dyDescent="0.3">
      <c r="BP524" s="1260"/>
      <c r="BQ524" s="1260"/>
      <c r="BR524" s="1260"/>
      <c r="BS524" s="1260"/>
      <c r="BT524" s="1260"/>
      <c r="BU524" s="1260"/>
      <c r="BV524" s="1260"/>
      <c r="BW524" s="1260"/>
      <c r="BX524" s="1231"/>
      <c r="BY524" s="1279"/>
      <c r="BZ524" s="1286" t="s">
        <v>56</v>
      </c>
      <c r="CA524" s="786" t="s">
        <v>122</v>
      </c>
      <c r="CB524" s="786"/>
      <c r="CC524" s="787" t="s">
        <v>81</v>
      </c>
      <c r="CD524" s="787"/>
      <c r="CE524" s="787"/>
      <c r="CF524" s="787"/>
      <c r="CG524" s="787"/>
      <c r="CH524" s="787"/>
      <c r="CI524" s="787"/>
      <c r="CJ524" s="787"/>
      <c r="CK524" s="788"/>
      <c r="CL524" s="1287" t="s">
        <v>47</v>
      </c>
      <c r="CM524" s="1327">
        <v>1</v>
      </c>
      <c r="CN524" s="1327">
        <v>2</v>
      </c>
      <c r="CO524" s="1327">
        <v>3</v>
      </c>
      <c r="CP524" s="1327">
        <v>4</v>
      </c>
      <c r="CQ524" s="1327">
        <v>5</v>
      </c>
      <c r="CR524" s="1327">
        <v>6</v>
      </c>
      <c r="CS524" s="1327">
        <v>7</v>
      </c>
      <c r="CT524" s="1327">
        <v>8</v>
      </c>
      <c r="CU524" s="1327">
        <v>9</v>
      </c>
      <c r="CV524" s="1327">
        <v>10</v>
      </c>
      <c r="CW524" s="1327">
        <v>11</v>
      </c>
      <c r="CX524" s="1327">
        <v>12</v>
      </c>
      <c r="CY524" s="1327">
        <v>13</v>
      </c>
      <c r="CZ524" s="1327">
        <v>14</v>
      </c>
      <c r="DA524" s="1327">
        <v>15</v>
      </c>
      <c r="DB524" s="1327">
        <v>16</v>
      </c>
      <c r="DC524" s="1327">
        <v>17</v>
      </c>
      <c r="DD524" s="1327">
        <v>18</v>
      </c>
      <c r="DE524" s="1327">
        <v>19</v>
      </c>
      <c r="DF524" s="1327">
        <v>20</v>
      </c>
      <c r="DG524" s="1327">
        <v>21</v>
      </c>
      <c r="DH524" s="1327">
        <v>22</v>
      </c>
      <c r="DI524" s="1327">
        <v>23</v>
      </c>
      <c r="DJ524" s="1327">
        <v>24</v>
      </c>
      <c r="DK524" s="1327">
        <v>25</v>
      </c>
      <c r="DL524" s="1327">
        <v>26</v>
      </c>
      <c r="DM524" s="1327">
        <v>27</v>
      </c>
      <c r="DN524" s="1327">
        <v>28</v>
      </c>
      <c r="DO524" s="1327">
        <v>29</v>
      </c>
      <c r="DP524" s="1327">
        <v>30</v>
      </c>
      <c r="DQ524" s="1282"/>
    </row>
    <row r="525" spans="68:121" ht="20.25" customHeight="1" x14ac:dyDescent="0.3">
      <c r="BP525" s="1260"/>
      <c r="BQ525" s="1260"/>
      <c r="BR525" s="1260"/>
      <c r="BS525" s="1260"/>
      <c r="BT525" s="1260"/>
      <c r="BU525" s="1260"/>
      <c r="BV525" s="1260"/>
      <c r="BW525" s="1260"/>
      <c r="BX525" s="1231"/>
      <c r="BY525" s="1279"/>
      <c r="BZ525" s="1288"/>
      <c r="CA525" s="1289"/>
      <c r="CB525" s="1296"/>
      <c r="CC525" s="1290"/>
      <c r="CD525" s="1290"/>
      <c r="CE525" s="1290"/>
      <c r="CF525" s="1290"/>
      <c r="CG525" s="1290"/>
      <c r="CH525" s="1290"/>
      <c r="CI525" s="1290"/>
      <c r="CJ525" s="1290"/>
      <c r="CK525" s="1290"/>
      <c r="CL525" s="1290"/>
      <c r="CM525" s="1290"/>
      <c r="CN525" s="1290"/>
      <c r="CO525" s="1290"/>
      <c r="CP525" s="1290"/>
      <c r="CQ525" s="1290"/>
      <c r="CR525" s="1290"/>
      <c r="CS525" s="1290"/>
      <c r="CT525" s="1290"/>
      <c r="CU525" s="1290"/>
      <c r="CV525" s="1290"/>
      <c r="CW525" s="1290"/>
      <c r="CX525" s="1290"/>
      <c r="CY525" s="1290"/>
      <c r="CZ525" s="1290"/>
      <c r="DA525" s="1290"/>
      <c r="DB525" s="1290"/>
      <c r="DC525" s="1290"/>
      <c r="DD525" s="1290"/>
      <c r="DE525" s="1290"/>
      <c r="DF525" s="1290"/>
      <c r="DG525" s="1290"/>
      <c r="DH525" s="1290"/>
      <c r="DI525" s="1290"/>
      <c r="DJ525" s="1290"/>
      <c r="DK525" s="1291"/>
      <c r="DL525" s="1291"/>
      <c r="DM525" s="1291"/>
      <c r="DN525" s="1291"/>
      <c r="DO525" s="1291"/>
      <c r="DP525" s="1291"/>
      <c r="DQ525" s="1282"/>
    </row>
    <row r="526" spans="68:121" ht="20.25" customHeight="1" x14ac:dyDescent="0.3">
      <c r="BP526" s="1260"/>
      <c r="BQ526" s="1260"/>
      <c r="BR526" s="1260"/>
      <c r="BS526" s="1260"/>
      <c r="BT526" s="1260"/>
      <c r="BU526" s="1260"/>
      <c r="BV526" s="1260"/>
      <c r="BW526" s="1260"/>
      <c r="BX526" s="1231"/>
      <c r="BY526" s="1279"/>
      <c r="BZ526" s="1292" t="s">
        <v>56</v>
      </c>
      <c r="CA526" s="789" t="s">
        <v>123</v>
      </c>
      <c r="CB526" s="789"/>
      <c r="CC526" s="790" t="s">
        <v>81</v>
      </c>
      <c r="CD526" s="790"/>
      <c r="CE526" s="790"/>
      <c r="CF526" s="790"/>
      <c r="CG526" s="790"/>
      <c r="CH526" s="790"/>
      <c r="CI526" s="790"/>
      <c r="CJ526" s="790"/>
      <c r="CK526" s="791"/>
      <c r="CL526" s="1287" t="s">
        <v>47</v>
      </c>
      <c r="CM526" s="1327">
        <v>1</v>
      </c>
      <c r="CN526" s="1327">
        <v>2</v>
      </c>
      <c r="CO526" s="1327">
        <v>3</v>
      </c>
      <c r="CP526" s="1327">
        <v>4</v>
      </c>
      <c r="CQ526" s="1327">
        <v>5</v>
      </c>
      <c r="CR526" s="1327">
        <v>6</v>
      </c>
      <c r="CS526" s="1327">
        <v>7</v>
      </c>
      <c r="CT526" s="1327">
        <v>8</v>
      </c>
      <c r="CU526" s="1327">
        <v>9</v>
      </c>
      <c r="CV526" s="1327">
        <v>10</v>
      </c>
      <c r="CW526" s="1327">
        <v>11</v>
      </c>
      <c r="CX526" s="1327">
        <v>12</v>
      </c>
      <c r="CY526" s="1327">
        <v>13</v>
      </c>
      <c r="CZ526" s="1327">
        <v>14</v>
      </c>
      <c r="DA526" s="1327">
        <v>15</v>
      </c>
      <c r="DB526" s="1327">
        <v>16</v>
      </c>
      <c r="DC526" s="1327">
        <v>17</v>
      </c>
      <c r="DD526" s="1327">
        <v>18</v>
      </c>
      <c r="DE526" s="1327">
        <v>19</v>
      </c>
      <c r="DF526" s="1327">
        <v>20</v>
      </c>
      <c r="DG526" s="1327">
        <v>21</v>
      </c>
      <c r="DH526" s="1327">
        <v>22</v>
      </c>
      <c r="DI526" s="1327">
        <v>23</v>
      </c>
      <c r="DJ526" s="1327">
        <v>24</v>
      </c>
      <c r="DK526" s="1327">
        <v>25</v>
      </c>
      <c r="DL526" s="1327">
        <v>26</v>
      </c>
      <c r="DM526" s="1327">
        <v>27</v>
      </c>
      <c r="DN526" s="1327">
        <v>28</v>
      </c>
      <c r="DO526" s="1327">
        <v>29</v>
      </c>
      <c r="DP526" s="1327">
        <v>30</v>
      </c>
      <c r="DQ526" s="1282"/>
    </row>
    <row r="527" spans="68:121" ht="20.25" customHeight="1" thickBot="1" x14ac:dyDescent="0.35">
      <c r="BP527" s="1260"/>
      <c r="BQ527" s="1260"/>
      <c r="BR527" s="1260"/>
      <c r="BS527" s="1260"/>
      <c r="BT527" s="1260"/>
      <c r="BU527" s="1260"/>
      <c r="BV527" s="1260"/>
      <c r="BW527" s="1260"/>
      <c r="BX527" s="1231"/>
      <c r="BY527" s="1293"/>
      <c r="BZ527" s="1294"/>
      <c r="CA527" s="1294"/>
      <c r="CB527" s="1294"/>
      <c r="CC527" s="1294"/>
      <c r="CD527" s="1294"/>
      <c r="CE527" s="1294"/>
      <c r="CF527" s="1294"/>
      <c r="CG527" s="1294"/>
      <c r="CH527" s="1294"/>
      <c r="CI527" s="1294"/>
      <c r="CJ527" s="1294"/>
      <c r="CK527" s="1294"/>
      <c r="CL527" s="1294"/>
      <c r="CM527" s="1294"/>
      <c r="CN527" s="1294"/>
      <c r="CO527" s="1294"/>
      <c r="CP527" s="1294"/>
      <c r="CQ527" s="1294"/>
      <c r="CR527" s="1294"/>
      <c r="CS527" s="1294"/>
      <c r="CT527" s="1294"/>
      <c r="CU527" s="1294"/>
      <c r="CV527" s="1294"/>
      <c r="CW527" s="1294"/>
      <c r="CX527" s="1294"/>
      <c r="CY527" s="1294"/>
      <c r="CZ527" s="1294"/>
      <c r="DA527" s="1294"/>
      <c r="DB527" s="1294"/>
      <c r="DC527" s="1294"/>
      <c r="DD527" s="1294"/>
      <c r="DE527" s="1294"/>
      <c r="DF527" s="1294"/>
      <c r="DG527" s="1294"/>
      <c r="DH527" s="1294"/>
      <c r="DI527" s="1294"/>
      <c r="DJ527" s="1294"/>
      <c r="DK527" s="1294"/>
      <c r="DL527" s="1294"/>
      <c r="DM527" s="1294"/>
      <c r="DN527" s="1294"/>
      <c r="DO527" s="1294"/>
      <c r="DP527" s="1294"/>
      <c r="DQ527" s="1295"/>
    </row>
    <row r="528" spans="68:121" ht="20.25" customHeight="1" thickTop="1" x14ac:dyDescent="0.3">
      <c r="BP528" s="1260"/>
      <c r="BQ528" s="1260"/>
      <c r="BR528" s="1260"/>
      <c r="BS528" s="1260"/>
      <c r="BT528" s="1260"/>
      <c r="BU528" s="1260"/>
      <c r="BV528" s="1260"/>
      <c r="BW528" s="1260"/>
      <c r="BX528" s="1231"/>
      <c r="BY528" s="784">
        <v>0.36458333333333331</v>
      </c>
      <c r="BZ528" s="785"/>
      <c r="CA528" s="785"/>
      <c r="CB528" s="1299"/>
      <c r="CC528" s="1299"/>
      <c r="CD528" s="1299"/>
      <c r="CE528" s="1369" t="s">
        <v>46</v>
      </c>
      <c r="CF528" s="1369"/>
      <c r="CG528" s="1369"/>
      <c r="CH528" s="1369"/>
      <c r="CI528" s="1369"/>
      <c r="CJ528" s="1300" t="s">
        <v>39</v>
      </c>
      <c r="CK528" s="1299"/>
      <c r="CL528" s="1299"/>
      <c r="CM528" s="1299"/>
      <c r="CN528" s="1299"/>
      <c r="CO528" s="1299"/>
      <c r="CP528" s="1299"/>
      <c r="CQ528" s="1299"/>
      <c r="CR528" s="1299"/>
      <c r="CS528" s="1299"/>
      <c r="CT528" s="1299"/>
      <c r="CU528" s="1299"/>
      <c r="CV528" s="1299"/>
      <c r="CW528" s="1299"/>
      <c r="CX528" s="1299"/>
      <c r="CY528" s="1299"/>
      <c r="CZ528" s="1299"/>
      <c r="DA528" s="1299"/>
      <c r="DB528" s="1299"/>
      <c r="DC528" s="1299"/>
      <c r="DD528" s="1299"/>
      <c r="DE528" s="1299"/>
      <c r="DF528" s="1299"/>
      <c r="DG528" s="1299"/>
      <c r="DH528" s="1299"/>
      <c r="DI528" s="1299"/>
      <c r="DJ528" s="1299"/>
      <c r="DK528" s="1299"/>
      <c r="DL528" s="1299"/>
      <c r="DM528" s="1299"/>
      <c r="DN528" s="1299"/>
      <c r="DO528" s="1299"/>
      <c r="DP528" s="1299"/>
      <c r="DQ528" s="1301"/>
    </row>
    <row r="529" spans="68:121" ht="20.25" customHeight="1" x14ac:dyDescent="0.3">
      <c r="BP529" s="1260" t="s">
        <v>44</v>
      </c>
      <c r="BQ529" s="1260">
        <v>0.36458333333333331</v>
      </c>
      <c r="BR529" s="1260">
        <v>2</v>
      </c>
      <c r="BS529" s="1260" t="s">
        <v>45</v>
      </c>
      <c r="BT529" s="1260" t="s">
        <v>46</v>
      </c>
      <c r="BU529" s="1260">
        <v>7</v>
      </c>
      <c r="BV529" s="1260" t="s">
        <v>47</v>
      </c>
      <c r="BW529" s="1260">
        <v>17</v>
      </c>
      <c r="BX529" s="1231"/>
      <c r="BY529" s="1302"/>
      <c r="BZ529" s="1366" t="s">
        <v>44</v>
      </c>
      <c r="CA529" s="1366"/>
      <c r="CB529" s="1366"/>
      <c r="CC529" s="1366"/>
      <c r="CD529" s="1303"/>
      <c r="CE529" s="1303"/>
      <c r="CF529" s="1303"/>
      <c r="CG529" s="1303"/>
      <c r="CH529" s="1303"/>
      <c r="CI529" s="1303"/>
      <c r="CJ529" s="1303"/>
      <c r="CK529" s="1303"/>
      <c r="CL529" s="1303"/>
      <c r="CM529" s="1303"/>
      <c r="CN529" s="1303"/>
      <c r="CO529" s="1303"/>
      <c r="CP529" s="1303"/>
      <c r="CQ529" s="1303"/>
      <c r="CR529" s="1303"/>
      <c r="CS529" s="1370">
        <v>2</v>
      </c>
      <c r="CT529" s="1370"/>
      <c r="CU529" s="1365" t="s">
        <v>48</v>
      </c>
      <c r="CV529" s="1365"/>
      <c r="CW529" s="1365"/>
      <c r="CX529" s="1303"/>
      <c r="CY529" s="1303"/>
      <c r="CZ529" s="1303"/>
      <c r="DA529" s="1303"/>
      <c r="DB529" s="1303"/>
      <c r="DC529" s="1303"/>
      <c r="DD529" s="1303"/>
      <c r="DE529" s="1303"/>
      <c r="DF529" s="1303"/>
      <c r="DG529" s="1303"/>
      <c r="DH529" s="1303"/>
      <c r="DI529" s="1303"/>
      <c r="DJ529" s="1303"/>
      <c r="DK529" s="1304"/>
      <c r="DL529" s="1372" t="s">
        <v>49</v>
      </c>
      <c r="DM529" s="1372"/>
      <c r="DN529" s="1372"/>
      <c r="DO529" s="1373">
        <v>2</v>
      </c>
      <c r="DP529" s="1373"/>
      <c r="DQ529" s="1305"/>
    </row>
    <row r="530" spans="68:121" ht="20.25" customHeight="1" x14ac:dyDescent="0.3">
      <c r="BP530" s="1260">
        <v>0</v>
      </c>
      <c r="BQ530" s="1260">
        <v>0</v>
      </c>
      <c r="BR530" s="1260" t="s">
        <v>50</v>
      </c>
      <c r="BS530" s="1260">
        <v>2</v>
      </c>
      <c r="BT530" s="1260" t="s">
        <v>39</v>
      </c>
      <c r="BU530" s="1260" t="s">
        <v>189</v>
      </c>
      <c r="BV530" s="1260">
        <v>0</v>
      </c>
      <c r="BW530" s="1260" t="s">
        <v>187</v>
      </c>
      <c r="BX530" s="1231"/>
      <c r="BY530" s="1302"/>
      <c r="BZ530" s="1366"/>
      <c r="CA530" s="1366"/>
      <c r="CB530" s="1366"/>
      <c r="CC530" s="1366"/>
      <c r="CD530" s="1303"/>
      <c r="CE530" s="1303"/>
      <c r="CF530" s="1303"/>
      <c r="CG530" s="1303"/>
      <c r="CH530" s="1303"/>
      <c r="CI530" s="1303"/>
      <c r="CJ530" s="1303"/>
      <c r="CK530" s="1303"/>
      <c r="CL530" s="1303"/>
      <c r="CM530" s="1303"/>
      <c r="CN530" s="1303"/>
      <c r="CO530" s="1303"/>
      <c r="CP530" s="1303"/>
      <c r="CQ530" s="1303"/>
      <c r="CR530" s="1303"/>
      <c r="CS530" s="1370"/>
      <c r="CT530" s="1370"/>
      <c r="CU530" s="1365"/>
      <c r="CV530" s="1365"/>
      <c r="CW530" s="1365"/>
      <c r="CX530" s="1303"/>
      <c r="CY530" s="1303"/>
      <c r="CZ530" s="1303"/>
      <c r="DA530" s="1303"/>
      <c r="DB530" s="1303"/>
      <c r="DC530" s="1303"/>
      <c r="DD530" s="1303"/>
      <c r="DE530" s="1303"/>
      <c r="DF530" s="1303"/>
      <c r="DG530" s="1303"/>
      <c r="DH530" s="1303"/>
      <c r="DI530" s="1303"/>
      <c r="DJ530" s="1303"/>
      <c r="DK530" s="1304"/>
      <c r="DL530" s="1372"/>
      <c r="DM530" s="1372"/>
      <c r="DN530" s="1372"/>
      <c r="DO530" s="1373"/>
      <c r="DP530" s="1373"/>
      <c r="DQ530" s="1305"/>
    </row>
    <row r="531" spans="68:121" ht="20.25" customHeight="1" x14ac:dyDescent="0.3">
      <c r="BP531" s="1260"/>
      <c r="BQ531" s="1260"/>
      <c r="BR531" s="1260"/>
      <c r="BS531" s="1260"/>
      <c r="BT531" s="1260"/>
      <c r="BU531" s="1260"/>
      <c r="BV531" s="1260"/>
      <c r="BW531" s="1260"/>
      <c r="BX531" s="1231"/>
      <c r="BY531" s="1302"/>
      <c r="BZ531" s="1306"/>
      <c r="CA531" s="1306"/>
      <c r="CB531" s="1306"/>
      <c r="CC531" s="1306"/>
      <c r="CD531" s="1368" t="s">
        <v>52</v>
      </c>
      <c r="CE531" s="1368"/>
      <c r="CF531" s="1307">
        <v>7</v>
      </c>
      <c r="CG531" s="1308" t="s">
        <v>53</v>
      </c>
      <c r="CH531" s="1367" t="s">
        <v>189</v>
      </c>
      <c r="CI531" s="1367"/>
      <c r="CJ531" s="1367"/>
      <c r="CK531" s="1367"/>
      <c r="CL531" s="1367"/>
      <c r="CM531" s="1367"/>
      <c r="CN531" s="1367"/>
      <c r="CO531" s="1367"/>
      <c r="CP531" s="1367"/>
      <c r="CQ531" s="1367"/>
      <c r="CR531" s="1367"/>
      <c r="CS531" s="1367"/>
      <c r="CT531" s="1367"/>
      <c r="CU531" s="1306"/>
      <c r="CV531" s="1306"/>
      <c r="CW531" s="1306"/>
      <c r="CX531" s="1306"/>
      <c r="CY531" s="1306"/>
      <c r="CZ531" s="1368" t="s">
        <v>52</v>
      </c>
      <c r="DA531" s="1368"/>
      <c r="DB531" s="1307">
        <v>17</v>
      </c>
      <c r="DC531" s="1308" t="s">
        <v>53</v>
      </c>
      <c r="DD531" s="1367" t="s">
        <v>187</v>
      </c>
      <c r="DE531" s="1367"/>
      <c r="DF531" s="1367"/>
      <c r="DG531" s="1367"/>
      <c r="DH531" s="1367"/>
      <c r="DI531" s="1367"/>
      <c r="DJ531" s="1367"/>
      <c r="DK531" s="1367"/>
      <c r="DL531" s="1367"/>
      <c r="DM531" s="1367"/>
      <c r="DN531" s="1367"/>
      <c r="DO531" s="1367"/>
      <c r="DP531" s="1367"/>
      <c r="DQ531" s="1305"/>
    </row>
    <row r="532" spans="68:121" ht="20.25" customHeight="1" x14ac:dyDescent="0.3">
      <c r="BP532" s="1260"/>
      <c r="BQ532" s="1260"/>
      <c r="BR532" s="1260"/>
      <c r="BS532" s="1260"/>
      <c r="BT532" s="1260"/>
      <c r="BU532" s="1260"/>
      <c r="BV532" s="1260"/>
      <c r="BW532" s="1260"/>
      <c r="BX532" s="1231"/>
      <c r="BY532" s="1302"/>
      <c r="BZ532" s="1306"/>
      <c r="CA532" s="1306"/>
      <c r="CB532" s="1306"/>
      <c r="CC532" s="1306"/>
      <c r="CD532" s="1306"/>
      <c r="CE532" s="1306"/>
      <c r="CF532" s="1306"/>
      <c r="CG532" s="1306"/>
      <c r="CH532" s="1306"/>
      <c r="CI532" s="1306"/>
      <c r="CJ532" s="1306"/>
      <c r="CK532" s="1306"/>
      <c r="CL532" s="1306"/>
      <c r="CM532" s="1306"/>
      <c r="CN532" s="1306"/>
      <c r="CO532" s="1306"/>
      <c r="CP532" s="1306"/>
      <c r="CQ532" s="1306"/>
      <c r="CR532" s="1306"/>
      <c r="CS532" s="1306"/>
      <c r="CT532" s="1306"/>
      <c r="CU532" s="1306"/>
      <c r="CV532" s="1306"/>
      <c r="CW532" s="1306"/>
      <c r="CX532" s="1306"/>
      <c r="CY532" s="1306"/>
      <c r="CZ532" s="1306"/>
      <c r="DA532" s="1306"/>
      <c r="DB532" s="1306"/>
      <c r="DC532" s="1306"/>
      <c r="DD532" s="1306"/>
      <c r="DE532" s="1306"/>
      <c r="DF532" s="1306"/>
      <c r="DG532" s="1306"/>
      <c r="DH532" s="1306"/>
      <c r="DI532" s="1306"/>
      <c r="DJ532" s="1306"/>
      <c r="DK532" s="1309"/>
      <c r="DL532" s="1309"/>
      <c r="DM532" s="1309"/>
      <c r="DN532" s="1309"/>
      <c r="DO532" s="1309"/>
      <c r="DP532" s="1309"/>
      <c r="DQ532" s="1305"/>
    </row>
    <row r="533" spans="68:121" ht="20.25" customHeight="1" x14ac:dyDescent="0.3">
      <c r="BP533" s="1260"/>
      <c r="BQ533" s="1260"/>
      <c r="BR533" s="1260"/>
      <c r="BS533" s="1260"/>
      <c r="BT533" s="1260"/>
      <c r="BU533" s="1260"/>
      <c r="BV533" s="1260"/>
      <c r="BW533" s="1260"/>
      <c r="BX533" s="1231"/>
      <c r="BY533" s="1302"/>
      <c r="BZ533" s="1322" t="s">
        <v>56</v>
      </c>
      <c r="CA533" s="1323">
        <v>7</v>
      </c>
      <c r="CB533" s="1310" t="s">
        <v>47</v>
      </c>
      <c r="CC533" s="1311">
        <v>1</v>
      </c>
      <c r="CD533" s="1311">
        <v>2</v>
      </c>
      <c r="CE533" s="1311">
        <v>3</v>
      </c>
      <c r="CF533" s="1311">
        <v>4</v>
      </c>
      <c r="CG533" s="1311">
        <v>5</v>
      </c>
      <c r="CH533" s="1311">
        <v>6</v>
      </c>
      <c r="CI533" s="1311">
        <v>7</v>
      </c>
      <c r="CJ533" s="1311">
        <v>8</v>
      </c>
      <c r="CK533" s="1311">
        <v>9</v>
      </c>
      <c r="CL533" s="1311">
        <v>10</v>
      </c>
      <c r="CM533" s="1311">
        <v>11</v>
      </c>
      <c r="CN533" s="1311">
        <v>12</v>
      </c>
      <c r="CO533" s="1311">
        <v>13</v>
      </c>
      <c r="CP533" s="1311">
        <v>14</v>
      </c>
      <c r="CQ533" s="1311">
        <v>15</v>
      </c>
      <c r="CR533" s="1311">
        <v>16</v>
      </c>
      <c r="CS533" s="1311">
        <v>17</v>
      </c>
      <c r="CT533" s="1311">
        <v>18</v>
      </c>
      <c r="CU533" s="1311">
        <v>19</v>
      </c>
      <c r="CV533" s="1311">
        <v>20</v>
      </c>
      <c r="CW533" s="1311">
        <v>21</v>
      </c>
      <c r="CX533" s="1311">
        <v>22</v>
      </c>
      <c r="CY533" s="1311">
        <v>23</v>
      </c>
      <c r="CZ533" s="1311">
        <v>24</v>
      </c>
      <c r="DA533" s="1311">
        <v>25</v>
      </c>
      <c r="DB533" s="1311">
        <v>26</v>
      </c>
      <c r="DC533" s="1311">
        <v>27</v>
      </c>
      <c r="DD533" s="1311">
        <v>28</v>
      </c>
      <c r="DE533" s="1311">
        <v>29</v>
      </c>
      <c r="DF533" s="1311">
        <v>30</v>
      </c>
      <c r="DG533" s="1311">
        <v>31</v>
      </c>
      <c r="DH533" s="1311">
        <v>32</v>
      </c>
      <c r="DI533" s="1311">
        <v>33</v>
      </c>
      <c r="DJ533" s="1311">
        <v>34</v>
      </c>
      <c r="DK533" s="1312">
        <v>35</v>
      </c>
      <c r="DL533" s="1312">
        <v>36</v>
      </c>
      <c r="DM533" s="1312">
        <v>37</v>
      </c>
      <c r="DN533" s="1312">
        <v>38</v>
      </c>
      <c r="DO533" s="1312">
        <v>39</v>
      </c>
      <c r="DP533" s="1312">
        <v>40</v>
      </c>
      <c r="DQ533" s="1305"/>
    </row>
    <row r="534" spans="68:121" ht="20.25" customHeight="1" x14ac:dyDescent="0.3">
      <c r="BP534" s="1260"/>
      <c r="BQ534" s="1260"/>
      <c r="BR534" s="1260"/>
      <c r="BS534" s="1260"/>
      <c r="BT534" s="1260"/>
      <c r="BU534" s="1260"/>
      <c r="BV534" s="1260"/>
      <c r="BW534" s="1260"/>
      <c r="BX534" s="1231"/>
      <c r="BY534" s="1302"/>
      <c r="BZ534" s="1313"/>
      <c r="CA534" s="1314"/>
      <c r="CB534" s="1315"/>
      <c r="CC534" s="1316"/>
      <c r="CD534" s="1316"/>
      <c r="CE534" s="1316"/>
      <c r="CF534" s="1316"/>
      <c r="CG534" s="1316"/>
      <c r="CH534" s="1316"/>
      <c r="CI534" s="1316"/>
      <c r="CJ534" s="1316"/>
      <c r="CK534" s="1316"/>
      <c r="CL534" s="1316"/>
      <c r="CM534" s="1316"/>
      <c r="CN534" s="1316"/>
      <c r="CO534" s="1316"/>
      <c r="CP534" s="1316"/>
      <c r="CQ534" s="1316"/>
      <c r="CR534" s="1316"/>
      <c r="CS534" s="1316"/>
      <c r="CT534" s="1316"/>
      <c r="CU534" s="1316"/>
      <c r="CV534" s="1316"/>
      <c r="CW534" s="1316"/>
      <c r="CX534" s="1316"/>
      <c r="CY534" s="1316"/>
      <c r="CZ534" s="1316"/>
      <c r="DA534" s="1316"/>
      <c r="DB534" s="1316"/>
      <c r="DC534" s="1316"/>
      <c r="DD534" s="1316"/>
      <c r="DE534" s="1316"/>
      <c r="DF534" s="1316"/>
      <c r="DG534" s="1316"/>
      <c r="DH534" s="1316"/>
      <c r="DI534" s="1316"/>
      <c r="DJ534" s="1316"/>
      <c r="DK534" s="1317"/>
      <c r="DL534" s="1317"/>
      <c r="DM534" s="1317"/>
      <c r="DN534" s="1317"/>
      <c r="DO534" s="1317"/>
      <c r="DP534" s="1317"/>
      <c r="DQ534" s="1305"/>
    </row>
    <row r="535" spans="68:121" ht="20.25" customHeight="1" x14ac:dyDescent="0.3">
      <c r="BP535" s="1260"/>
      <c r="BQ535" s="1260"/>
      <c r="BR535" s="1260"/>
      <c r="BS535" s="1260"/>
      <c r="BT535" s="1260"/>
      <c r="BU535" s="1260"/>
      <c r="BV535" s="1260"/>
      <c r="BW535" s="1260"/>
      <c r="BX535" s="1231"/>
      <c r="BY535" s="1302"/>
      <c r="BZ535" s="1324" t="s">
        <v>56</v>
      </c>
      <c r="CA535" s="1325">
        <v>17</v>
      </c>
      <c r="CB535" s="1318" t="s">
        <v>47</v>
      </c>
      <c r="CC535" s="1311">
        <v>1</v>
      </c>
      <c r="CD535" s="1311">
        <v>2</v>
      </c>
      <c r="CE535" s="1311">
        <v>3</v>
      </c>
      <c r="CF535" s="1311">
        <v>4</v>
      </c>
      <c r="CG535" s="1311">
        <v>5</v>
      </c>
      <c r="CH535" s="1311">
        <v>6</v>
      </c>
      <c r="CI535" s="1311">
        <v>7</v>
      </c>
      <c r="CJ535" s="1311">
        <v>8</v>
      </c>
      <c r="CK535" s="1311">
        <v>9</v>
      </c>
      <c r="CL535" s="1311">
        <v>10</v>
      </c>
      <c r="CM535" s="1311">
        <v>11</v>
      </c>
      <c r="CN535" s="1311">
        <v>12</v>
      </c>
      <c r="CO535" s="1311">
        <v>13</v>
      </c>
      <c r="CP535" s="1311">
        <v>14</v>
      </c>
      <c r="CQ535" s="1311">
        <v>15</v>
      </c>
      <c r="CR535" s="1311">
        <v>16</v>
      </c>
      <c r="CS535" s="1311">
        <v>17</v>
      </c>
      <c r="CT535" s="1311">
        <v>18</v>
      </c>
      <c r="CU535" s="1311">
        <v>19</v>
      </c>
      <c r="CV535" s="1311">
        <v>20</v>
      </c>
      <c r="CW535" s="1311">
        <v>21</v>
      </c>
      <c r="CX535" s="1311">
        <v>22</v>
      </c>
      <c r="CY535" s="1311">
        <v>23</v>
      </c>
      <c r="CZ535" s="1311">
        <v>24</v>
      </c>
      <c r="DA535" s="1311">
        <v>25</v>
      </c>
      <c r="DB535" s="1311">
        <v>26</v>
      </c>
      <c r="DC535" s="1311">
        <v>27</v>
      </c>
      <c r="DD535" s="1311">
        <v>28</v>
      </c>
      <c r="DE535" s="1311">
        <v>29</v>
      </c>
      <c r="DF535" s="1311">
        <v>30</v>
      </c>
      <c r="DG535" s="1311">
        <v>31</v>
      </c>
      <c r="DH535" s="1311">
        <v>32</v>
      </c>
      <c r="DI535" s="1311">
        <v>33</v>
      </c>
      <c r="DJ535" s="1311">
        <v>34</v>
      </c>
      <c r="DK535" s="1312">
        <v>35</v>
      </c>
      <c r="DL535" s="1312">
        <v>36</v>
      </c>
      <c r="DM535" s="1312">
        <v>37</v>
      </c>
      <c r="DN535" s="1312">
        <v>38</v>
      </c>
      <c r="DO535" s="1312">
        <v>39</v>
      </c>
      <c r="DP535" s="1312">
        <v>40</v>
      </c>
      <c r="DQ535" s="1305"/>
    </row>
    <row r="536" spans="68:121" ht="20.25" customHeight="1" thickBot="1" x14ac:dyDescent="0.35">
      <c r="BP536" s="1260"/>
      <c r="BQ536" s="1260"/>
      <c r="BR536" s="1260"/>
      <c r="BS536" s="1260"/>
      <c r="BT536" s="1260"/>
      <c r="BU536" s="1260"/>
      <c r="BV536" s="1260"/>
      <c r="BW536" s="1260"/>
      <c r="BX536" s="1231"/>
      <c r="BY536" s="1319"/>
      <c r="BZ536" s="1320"/>
      <c r="CA536" s="1320"/>
      <c r="CB536" s="1320"/>
      <c r="CC536" s="1320"/>
      <c r="CD536" s="1320"/>
      <c r="CE536" s="1320"/>
      <c r="CF536" s="1320"/>
      <c r="CG536" s="1320"/>
      <c r="CH536" s="1320"/>
      <c r="CI536" s="1320"/>
      <c r="CJ536" s="1320"/>
      <c r="CK536" s="1320"/>
      <c r="CL536" s="1320"/>
      <c r="CM536" s="1320"/>
      <c r="CN536" s="1320"/>
      <c r="CO536" s="1320"/>
      <c r="CP536" s="1320"/>
      <c r="CQ536" s="1320"/>
      <c r="CR536" s="1320"/>
      <c r="CS536" s="1320"/>
      <c r="CT536" s="1320"/>
      <c r="CU536" s="1320"/>
      <c r="CV536" s="1320"/>
      <c r="CW536" s="1320"/>
      <c r="CX536" s="1320"/>
      <c r="CY536" s="1320"/>
      <c r="CZ536" s="1320"/>
      <c r="DA536" s="1320"/>
      <c r="DB536" s="1320"/>
      <c r="DC536" s="1320"/>
      <c r="DD536" s="1320"/>
      <c r="DE536" s="1320"/>
      <c r="DF536" s="1320"/>
      <c r="DG536" s="1320"/>
      <c r="DH536" s="1320"/>
      <c r="DI536" s="1320"/>
      <c r="DJ536" s="1320"/>
      <c r="DK536" s="1320"/>
      <c r="DL536" s="1320"/>
      <c r="DM536" s="1320"/>
      <c r="DN536" s="1320"/>
      <c r="DO536" s="1320"/>
      <c r="DP536" s="1320"/>
      <c r="DQ536" s="1321"/>
    </row>
    <row r="537" spans="68:121" ht="20.25" customHeight="1" thickTop="1" x14ac:dyDescent="0.3">
      <c r="BP537" s="1260"/>
      <c r="BQ537" s="1260"/>
      <c r="BR537" s="1260"/>
      <c r="BS537" s="1260"/>
      <c r="BT537" s="1260"/>
      <c r="BU537" s="1260"/>
      <c r="BV537" s="1260"/>
      <c r="BW537" s="1260"/>
      <c r="BX537" s="1231"/>
      <c r="BY537" s="784">
        <v>0.37152777777777773</v>
      </c>
      <c r="BZ537" s="785"/>
      <c r="CA537" s="785"/>
      <c r="CB537" s="1299"/>
      <c r="CC537" s="1299"/>
      <c r="CD537" s="1299"/>
      <c r="CE537" s="1369" t="s">
        <v>46</v>
      </c>
      <c r="CF537" s="1369"/>
      <c r="CG537" s="1369"/>
      <c r="CH537" s="1369"/>
      <c r="CI537" s="1369"/>
      <c r="CJ537" s="1300" t="s">
        <v>66</v>
      </c>
      <c r="CK537" s="1299"/>
      <c r="CL537" s="1299"/>
      <c r="CM537" s="1299"/>
      <c r="CN537" s="1299"/>
      <c r="CO537" s="1299"/>
      <c r="CP537" s="1299"/>
      <c r="CQ537" s="1299"/>
      <c r="CR537" s="1299"/>
      <c r="CS537" s="1299"/>
      <c r="CT537" s="1299"/>
      <c r="CU537" s="1299"/>
      <c r="CV537" s="1299"/>
      <c r="CW537" s="1299"/>
      <c r="CX537" s="1299"/>
      <c r="CY537" s="1299"/>
      <c r="CZ537" s="1299"/>
      <c r="DA537" s="1299"/>
      <c r="DB537" s="1299"/>
      <c r="DC537" s="1299"/>
      <c r="DD537" s="1299"/>
      <c r="DE537" s="1299"/>
      <c r="DF537" s="1299"/>
      <c r="DG537" s="1299"/>
      <c r="DH537" s="1299"/>
      <c r="DI537" s="1299"/>
      <c r="DJ537" s="1299"/>
      <c r="DK537" s="1299"/>
      <c r="DL537" s="1299"/>
      <c r="DM537" s="1299"/>
      <c r="DN537" s="1299"/>
      <c r="DO537" s="1299"/>
      <c r="DP537" s="1299"/>
      <c r="DQ537" s="1301"/>
    </row>
    <row r="538" spans="68:121" ht="20.25" customHeight="1" x14ac:dyDescent="0.3">
      <c r="BP538" s="1260" t="s">
        <v>51</v>
      </c>
      <c r="BQ538" s="1260">
        <v>0.37152777777777773</v>
      </c>
      <c r="BR538" s="1260">
        <v>6</v>
      </c>
      <c r="BS538" s="1260" t="s">
        <v>45</v>
      </c>
      <c r="BT538" s="1260" t="s">
        <v>46</v>
      </c>
      <c r="BU538" s="1260">
        <v>11</v>
      </c>
      <c r="BV538" s="1260" t="s">
        <v>47</v>
      </c>
      <c r="BW538" s="1260">
        <v>14</v>
      </c>
      <c r="BX538" s="1231"/>
      <c r="BY538" s="1302"/>
      <c r="BZ538" s="1366" t="s">
        <v>51</v>
      </c>
      <c r="CA538" s="1366"/>
      <c r="CB538" s="1366"/>
      <c r="CC538" s="1366"/>
      <c r="CD538" s="1303"/>
      <c r="CE538" s="1303"/>
      <c r="CF538" s="1303"/>
      <c r="CG538" s="1303"/>
      <c r="CH538" s="1303"/>
      <c r="CI538" s="1303"/>
      <c r="CJ538" s="1303"/>
      <c r="CK538" s="1303"/>
      <c r="CL538" s="1303"/>
      <c r="CM538" s="1303"/>
      <c r="CN538" s="1303"/>
      <c r="CO538" s="1303"/>
      <c r="CP538" s="1303"/>
      <c r="CQ538" s="1303"/>
      <c r="CR538" s="1303"/>
      <c r="CS538" s="1370">
        <v>6</v>
      </c>
      <c r="CT538" s="1370"/>
      <c r="CU538" s="1365" t="s">
        <v>48</v>
      </c>
      <c r="CV538" s="1365"/>
      <c r="CW538" s="1365"/>
      <c r="CX538" s="1303"/>
      <c r="CY538" s="1303"/>
      <c r="CZ538" s="1303"/>
      <c r="DA538" s="1303"/>
      <c r="DB538" s="1303"/>
      <c r="DC538" s="1303"/>
      <c r="DD538" s="1303"/>
      <c r="DE538" s="1303"/>
      <c r="DF538" s="1303"/>
      <c r="DG538" s="1303"/>
      <c r="DH538" s="1303"/>
      <c r="DI538" s="1303"/>
      <c r="DJ538" s="1303"/>
      <c r="DK538" s="1304"/>
      <c r="DL538" s="1372" t="s">
        <v>49</v>
      </c>
      <c r="DM538" s="1372"/>
      <c r="DN538" s="1372"/>
      <c r="DO538" s="1373">
        <v>2</v>
      </c>
      <c r="DP538" s="1373"/>
      <c r="DQ538" s="1305"/>
    </row>
    <row r="539" spans="68:121" ht="20.25" customHeight="1" x14ac:dyDescent="0.3">
      <c r="BP539" s="1260">
        <v>0</v>
      </c>
      <c r="BQ539" s="1260">
        <v>0</v>
      </c>
      <c r="BR539" s="1260" t="s">
        <v>50</v>
      </c>
      <c r="BS539" s="1260">
        <v>2</v>
      </c>
      <c r="BT539" s="1260" t="s">
        <v>66</v>
      </c>
      <c r="BU539" s="1260" t="s">
        <v>156</v>
      </c>
      <c r="BV539" s="1260">
        <v>0</v>
      </c>
      <c r="BW539" s="1260" t="s">
        <v>142</v>
      </c>
      <c r="BX539" s="1231"/>
      <c r="BY539" s="1302"/>
      <c r="BZ539" s="1366"/>
      <c r="CA539" s="1366"/>
      <c r="CB539" s="1366"/>
      <c r="CC539" s="1366"/>
      <c r="CD539" s="1303"/>
      <c r="CE539" s="1303"/>
      <c r="CF539" s="1303"/>
      <c r="CG539" s="1303"/>
      <c r="CH539" s="1303"/>
      <c r="CI539" s="1303"/>
      <c r="CJ539" s="1303"/>
      <c r="CK539" s="1303"/>
      <c r="CL539" s="1303"/>
      <c r="CM539" s="1303"/>
      <c r="CN539" s="1303"/>
      <c r="CO539" s="1303"/>
      <c r="CP539" s="1303"/>
      <c r="CQ539" s="1303"/>
      <c r="CR539" s="1303"/>
      <c r="CS539" s="1370"/>
      <c r="CT539" s="1370"/>
      <c r="CU539" s="1365"/>
      <c r="CV539" s="1365"/>
      <c r="CW539" s="1365"/>
      <c r="CX539" s="1303"/>
      <c r="CY539" s="1303"/>
      <c r="CZ539" s="1303"/>
      <c r="DA539" s="1303"/>
      <c r="DB539" s="1303"/>
      <c r="DC539" s="1303"/>
      <c r="DD539" s="1303"/>
      <c r="DE539" s="1303"/>
      <c r="DF539" s="1303"/>
      <c r="DG539" s="1303"/>
      <c r="DH539" s="1303"/>
      <c r="DI539" s="1303"/>
      <c r="DJ539" s="1303"/>
      <c r="DK539" s="1304"/>
      <c r="DL539" s="1372"/>
      <c r="DM539" s="1372"/>
      <c r="DN539" s="1372"/>
      <c r="DO539" s="1373"/>
      <c r="DP539" s="1373"/>
      <c r="DQ539" s="1305"/>
    </row>
    <row r="540" spans="68:121" ht="20.25" customHeight="1" x14ac:dyDescent="0.3">
      <c r="BP540" s="1260"/>
      <c r="BQ540" s="1260"/>
      <c r="BR540" s="1260"/>
      <c r="BS540" s="1260"/>
      <c r="BT540" s="1260"/>
      <c r="BU540" s="1260"/>
      <c r="BV540" s="1260"/>
      <c r="BW540" s="1260"/>
      <c r="BX540" s="1231"/>
      <c r="BY540" s="1302"/>
      <c r="BZ540" s="1306"/>
      <c r="CA540" s="1306"/>
      <c r="CB540" s="1306"/>
      <c r="CC540" s="1306"/>
      <c r="CD540" s="1368" t="s">
        <v>52</v>
      </c>
      <c r="CE540" s="1368"/>
      <c r="CF540" s="1307">
        <v>11</v>
      </c>
      <c r="CG540" s="1308" t="s">
        <v>53</v>
      </c>
      <c r="CH540" s="1367" t="s">
        <v>156</v>
      </c>
      <c r="CI540" s="1367"/>
      <c r="CJ540" s="1367"/>
      <c r="CK540" s="1367"/>
      <c r="CL540" s="1367"/>
      <c r="CM540" s="1367"/>
      <c r="CN540" s="1367"/>
      <c r="CO540" s="1367"/>
      <c r="CP540" s="1367"/>
      <c r="CQ540" s="1367"/>
      <c r="CR540" s="1367"/>
      <c r="CS540" s="1367"/>
      <c r="CT540" s="1367"/>
      <c r="CU540" s="1306"/>
      <c r="CV540" s="1306"/>
      <c r="CW540" s="1306"/>
      <c r="CX540" s="1306"/>
      <c r="CY540" s="1306"/>
      <c r="CZ540" s="1368" t="s">
        <v>52</v>
      </c>
      <c r="DA540" s="1368"/>
      <c r="DB540" s="1307">
        <v>14</v>
      </c>
      <c r="DC540" s="1308" t="s">
        <v>53</v>
      </c>
      <c r="DD540" s="1367" t="s">
        <v>142</v>
      </c>
      <c r="DE540" s="1367"/>
      <c r="DF540" s="1367"/>
      <c r="DG540" s="1367"/>
      <c r="DH540" s="1367"/>
      <c r="DI540" s="1367"/>
      <c r="DJ540" s="1367"/>
      <c r="DK540" s="1367"/>
      <c r="DL540" s="1367"/>
      <c r="DM540" s="1367"/>
      <c r="DN540" s="1367"/>
      <c r="DO540" s="1367"/>
      <c r="DP540" s="1367"/>
      <c r="DQ540" s="1305"/>
    </row>
    <row r="541" spans="68:121" ht="20.25" customHeight="1" x14ac:dyDescent="0.3">
      <c r="BP541" s="1260"/>
      <c r="BQ541" s="1260"/>
      <c r="BR541" s="1260"/>
      <c r="BS541" s="1260"/>
      <c r="BT541" s="1260"/>
      <c r="BU541" s="1260"/>
      <c r="BV541" s="1260"/>
      <c r="BW541" s="1260"/>
      <c r="BX541" s="1231"/>
      <c r="BY541" s="1302"/>
      <c r="BZ541" s="1306"/>
      <c r="CA541" s="1306"/>
      <c r="CB541" s="1306"/>
      <c r="CC541" s="1306"/>
      <c r="CD541" s="1306"/>
      <c r="CE541" s="1306"/>
      <c r="CF541" s="1306"/>
      <c r="CG541" s="1306"/>
      <c r="CH541" s="1306"/>
      <c r="CI541" s="1306"/>
      <c r="CJ541" s="1306"/>
      <c r="CK541" s="1306"/>
      <c r="CL541" s="1306"/>
      <c r="CM541" s="1306"/>
      <c r="CN541" s="1306"/>
      <c r="CO541" s="1306"/>
      <c r="CP541" s="1306"/>
      <c r="CQ541" s="1306"/>
      <c r="CR541" s="1306"/>
      <c r="CS541" s="1306"/>
      <c r="CT541" s="1306"/>
      <c r="CU541" s="1306"/>
      <c r="CV541" s="1306"/>
      <c r="CW541" s="1306"/>
      <c r="CX541" s="1306"/>
      <c r="CY541" s="1306"/>
      <c r="CZ541" s="1306"/>
      <c r="DA541" s="1306"/>
      <c r="DB541" s="1306"/>
      <c r="DC541" s="1306"/>
      <c r="DD541" s="1306"/>
      <c r="DE541" s="1306"/>
      <c r="DF541" s="1306"/>
      <c r="DG541" s="1306"/>
      <c r="DH541" s="1306"/>
      <c r="DI541" s="1306"/>
      <c r="DJ541" s="1306"/>
      <c r="DK541" s="1309"/>
      <c r="DL541" s="1309"/>
      <c r="DM541" s="1309"/>
      <c r="DN541" s="1309"/>
      <c r="DO541" s="1309"/>
      <c r="DP541" s="1309"/>
      <c r="DQ541" s="1305"/>
    </row>
    <row r="542" spans="68:121" ht="20.25" customHeight="1" x14ac:dyDescent="0.3">
      <c r="BP542" s="1260"/>
      <c r="BQ542" s="1260"/>
      <c r="BR542" s="1260"/>
      <c r="BS542" s="1260"/>
      <c r="BT542" s="1260"/>
      <c r="BU542" s="1260"/>
      <c r="BV542" s="1260"/>
      <c r="BW542" s="1260"/>
      <c r="BX542" s="1231"/>
      <c r="BY542" s="1302"/>
      <c r="BZ542" s="1322" t="s">
        <v>56</v>
      </c>
      <c r="CA542" s="1323">
        <v>11</v>
      </c>
      <c r="CB542" s="1310" t="s">
        <v>47</v>
      </c>
      <c r="CC542" s="1311">
        <v>1</v>
      </c>
      <c r="CD542" s="1311">
        <v>2</v>
      </c>
      <c r="CE542" s="1311">
        <v>3</v>
      </c>
      <c r="CF542" s="1311">
        <v>4</v>
      </c>
      <c r="CG542" s="1311">
        <v>5</v>
      </c>
      <c r="CH542" s="1311">
        <v>6</v>
      </c>
      <c r="CI542" s="1311">
        <v>7</v>
      </c>
      <c r="CJ542" s="1311">
        <v>8</v>
      </c>
      <c r="CK542" s="1311">
        <v>9</v>
      </c>
      <c r="CL542" s="1311">
        <v>10</v>
      </c>
      <c r="CM542" s="1311">
        <v>11</v>
      </c>
      <c r="CN542" s="1311">
        <v>12</v>
      </c>
      <c r="CO542" s="1311">
        <v>13</v>
      </c>
      <c r="CP542" s="1311">
        <v>14</v>
      </c>
      <c r="CQ542" s="1311">
        <v>15</v>
      </c>
      <c r="CR542" s="1311">
        <v>16</v>
      </c>
      <c r="CS542" s="1311">
        <v>17</v>
      </c>
      <c r="CT542" s="1311">
        <v>18</v>
      </c>
      <c r="CU542" s="1311">
        <v>19</v>
      </c>
      <c r="CV542" s="1311">
        <v>20</v>
      </c>
      <c r="CW542" s="1311">
        <v>21</v>
      </c>
      <c r="CX542" s="1311">
        <v>22</v>
      </c>
      <c r="CY542" s="1311">
        <v>23</v>
      </c>
      <c r="CZ542" s="1311">
        <v>24</v>
      </c>
      <c r="DA542" s="1311">
        <v>25</v>
      </c>
      <c r="DB542" s="1311">
        <v>26</v>
      </c>
      <c r="DC542" s="1311">
        <v>27</v>
      </c>
      <c r="DD542" s="1311">
        <v>28</v>
      </c>
      <c r="DE542" s="1311">
        <v>29</v>
      </c>
      <c r="DF542" s="1311">
        <v>30</v>
      </c>
      <c r="DG542" s="1311">
        <v>31</v>
      </c>
      <c r="DH542" s="1311">
        <v>32</v>
      </c>
      <c r="DI542" s="1311">
        <v>33</v>
      </c>
      <c r="DJ542" s="1311">
        <v>34</v>
      </c>
      <c r="DK542" s="1312">
        <v>35</v>
      </c>
      <c r="DL542" s="1312">
        <v>36</v>
      </c>
      <c r="DM542" s="1312">
        <v>37</v>
      </c>
      <c r="DN542" s="1312">
        <v>38</v>
      </c>
      <c r="DO542" s="1312">
        <v>39</v>
      </c>
      <c r="DP542" s="1312">
        <v>40</v>
      </c>
      <c r="DQ542" s="1305"/>
    </row>
    <row r="543" spans="68:121" ht="20.25" customHeight="1" x14ac:dyDescent="0.3">
      <c r="BP543" s="1260"/>
      <c r="BQ543" s="1260"/>
      <c r="BR543" s="1260"/>
      <c r="BS543" s="1260"/>
      <c r="BT543" s="1260"/>
      <c r="BU543" s="1260"/>
      <c r="BV543" s="1260"/>
      <c r="BW543" s="1260"/>
      <c r="BX543" s="1231"/>
      <c r="BY543" s="1302"/>
      <c r="BZ543" s="1313"/>
      <c r="CA543" s="1314"/>
      <c r="CB543" s="1315"/>
      <c r="CC543" s="1316"/>
      <c r="CD543" s="1316"/>
      <c r="CE543" s="1316"/>
      <c r="CF543" s="1316"/>
      <c r="CG543" s="1316"/>
      <c r="CH543" s="1316"/>
      <c r="CI543" s="1316"/>
      <c r="CJ543" s="1316"/>
      <c r="CK543" s="1316"/>
      <c r="CL543" s="1316"/>
      <c r="CM543" s="1316"/>
      <c r="CN543" s="1316"/>
      <c r="CO543" s="1316"/>
      <c r="CP543" s="1316"/>
      <c r="CQ543" s="1316"/>
      <c r="CR543" s="1316"/>
      <c r="CS543" s="1316"/>
      <c r="CT543" s="1316"/>
      <c r="CU543" s="1316"/>
      <c r="CV543" s="1316"/>
      <c r="CW543" s="1316"/>
      <c r="CX543" s="1316"/>
      <c r="CY543" s="1316"/>
      <c r="CZ543" s="1316"/>
      <c r="DA543" s="1316"/>
      <c r="DB543" s="1316"/>
      <c r="DC543" s="1316"/>
      <c r="DD543" s="1316"/>
      <c r="DE543" s="1316"/>
      <c r="DF543" s="1316"/>
      <c r="DG543" s="1316"/>
      <c r="DH543" s="1316"/>
      <c r="DI543" s="1316"/>
      <c r="DJ543" s="1316"/>
      <c r="DK543" s="1317"/>
      <c r="DL543" s="1317"/>
      <c r="DM543" s="1317"/>
      <c r="DN543" s="1317"/>
      <c r="DO543" s="1317"/>
      <c r="DP543" s="1317"/>
      <c r="DQ543" s="1305"/>
    </row>
    <row r="544" spans="68:121" ht="20.25" customHeight="1" x14ac:dyDescent="0.3">
      <c r="BP544" s="1260"/>
      <c r="BQ544" s="1260"/>
      <c r="BR544" s="1260"/>
      <c r="BS544" s="1260"/>
      <c r="BT544" s="1260"/>
      <c r="BU544" s="1260"/>
      <c r="BV544" s="1260"/>
      <c r="BW544" s="1260"/>
      <c r="BX544" s="1231"/>
      <c r="BY544" s="1302"/>
      <c r="BZ544" s="1324" t="s">
        <v>56</v>
      </c>
      <c r="CA544" s="1325">
        <v>14</v>
      </c>
      <c r="CB544" s="1318" t="s">
        <v>47</v>
      </c>
      <c r="CC544" s="1311">
        <v>1</v>
      </c>
      <c r="CD544" s="1311">
        <v>2</v>
      </c>
      <c r="CE544" s="1311">
        <v>3</v>
      </c>
      <c r="CF544" s="1311">
        <v>4</v>
      </c>
      <c r="CG544" s="1311">
        <v>5</v>
      </c>
      <c r="CH544" s="1311">
        <v>6</v>
      </c>
      <c r="CI544" s="1311">
        <v>7</v>
      </c>
      <c r="CJ544" s="1311">
        <v>8</v>
      </c>
      <c r="CK544" s="1311">
        <v>9</v>
      </c>
      <c r="CL544" s="1311">
        <v>10</v>
      </c>
      <c r="CM544" s="1311">
        <v>11</v>
      </c>
      <c r="CN544" s="1311">
        <v>12</v>
      </c>
      <c r="CO544" s="1311">
        <v>13</v>
      </c>
      <c r="CP544" s="1311">
        <v>14</v>
      </c>
      <c r="CQ544" s="1311">
        <v>15</v>
      </c>
      <c r="CR544" s="1311">
        <v>16</v>
      </c>
      <c r="CS544" s="1311">
        <v>17</v>
      </c>
      <c r="CT544" s="1311">
        <v>18</v>
      </c>
      <c r="CU544" s="1311">
        <v>19</v>
      </c>
      <c r="CV544" s="1311">
        <v>20</v>
      </c>
      <c r="CW544" s="1311">
        <v>21</v>
      </c>
      <c r="CX544" s="1311">
        <v>22</v>
      </c>
      <c r="CY544" s="1311">
        <v>23</v>
      </c>
      <c r="CZ544" s="1311">
        <v>24</v>
      </c>
      <c r="DA544" s="1311">
        <v>25</v>
      </c>
      <c r="DB544" s="1311">
        <v>26</v>
      </c>
      <c r="DC544" s="1311">
        <v>27</v>
      </c>
      <c r="DD544" s="1311">
        <v>28</v>
      </c>
      <c r="DE544" s="1311">
        <v>29</v>
      </c>
      <c r="DF544" s="1311">
        <v>30</v>
      </c>
      <c r="DG544" s="1311">
        <v>31</v>
      </c>
      <c r="DH544" s="1311">
        <v>32</v>
      </c>
      <c r="DI544" s="1311">
        <v>33</v>
      </c>
      <c r="DJ544" s="1311">
        <v>34</v>
      </c>
      <c r="DK544" s="1312">
        <v>35</v>
      </c>
      <c r="DL544" s="1312">
        <v>36</v>
      </c>
      <c r="DM544" s="1312">
        <v>37</v>
      </c>
      <c r="DN544" s="1312">
        <v>38</v>
      </c>
      <c r="DO544" s="1312">
        <v>39</v>
      </c>
      <c r="DP544" s="1312">
        <v>40</v>
      </c>
      <c r="DQ544" s="1305"/>
    </row>
    <row r="545" spans="68:121" ht="20.25" customHeight="1" thickBot="1" x14ac:dyDescent="0.35">
      <c r="BP545" s="1260"/>
      <c r="BQ545" s="1260"/>
      <c r="BR545" s="1260"/>
      <c r="BS545" s="1260"/>
      <c r="BT545" s="1260"/>
      <c r="BU545" s="1260"/>
      <c r="BV545" s="1260"/>
      <c r="BW545" s="1260"/>
      <c r="BX545" s="1231"/>
      <c r="BY545" s="1319"/>
      <c r="BZ545" s="1320"/>
      <c r="CA545" s="1320"/>
      <c r="CB545" s="1320"/>
      <c r="CC545" s="1320"/>
      <c r="CD545" s="1320"/>
      <c r="CE545" s="1320"/>
      <c r="CF545" s="1320"/>
      <c r="CG545" s="1320"/>
      <c r="CH545" s="1320"/>
      <c r="CI545" s="1320"/>
      <c r="CJ545" s="1320"/>
      <c r="CK545" s="1320"/>
      <c r="CL545" s="1320"/>
      <c r="CM545" s="1320"/>
      <c r="CN545" s="1320"/>
      <c r="CO545" s="1320"/>
      <c r="CP545" s="1320"/>
      <c r="CQ545" s="1320"/>
      <c r="CR545" s="1320"/>
      <c r="CS545" s="1320"/>
      <c r="CT545" s="1320"/>
      <c r="CU545" s="1320"/>
      <c r="CV545" s="1320"/>
      <c r="CW545" s="1320"/>
      <c r="CX545" s="1320"/>
      <c r="CY545" s="1320"/>
      <c r="CZ545" s="1320"/>
      <c r="DA545" s="1320"/>
      <c r="DB545" s="1320"/>
      <c r="DC545" s="1320"/>
      <c r="DD545" s="1320"/>
      <c r="DE545" s="1320"/>
      <c r="DF545" s="1320"/>
      <c r="DG545" s="1320"/>
      <c r="DH545" s="1320"/>
      <c r="DI545" s="1320"/>
      <c r="DJ545" s="1320"/>
      <c r="DK545" s="1320"/>
      <c r="DL545" s="1320"/>
      <c r="DM545" s="1320"/>
      <c r="DN545" s="1320"/>
      <c r="DO545" s="1320"/>
      <c r="DP545" s="1320"/>
      <c r="DQ545" s="1321"/>
    </row>
    <row r="546" spans="68:121" ht="20.25" customHeight="1" thickTop="1" thickBot="1" x14ac:dyDescent="0.35">
      <c r="BP546" s="1260"/>
      <c r="BQ546" s="1260"/>
      <c r="BR546" s="1260"/>
      <c r="BS546" s="1260"/>
      <c r="BT546" s="1260"/>
      <c r="BU546" s="1260"/>
      <c r="BV546" s="1260"/>
      <c r="BW546" s="1260"/>
      <c r="BX546" s="1231"/>
      <c r="BY546" s="1231"/>
      <c r="BZ546" s="1231"/>
      <c r="CA546" s="1231"/>
      <c r="CB546" s="1231"/>
      <c r="CC546" s="1231"/>
      <c r="CD546" s="1231"/>
      <c r="CE546" s="1231"/>
      <c r="CF546" s="1231"/>
      <c r="CG546" s="1231"/>
      <c r="CH546" s="1231"/>
      <c r="CI546" s="1231"/>
      <c r="CJ546" s="1231"/>
      <c r="CK546" s="1231"/>
      <c r="CL546" s="1231"/>
      <c r="CM546" s="1231"/>
      <c r="CN546" s="1231"/>
      <c r="CO546" s="1231"/>
      <c r="CP546" s="1231"/>
      <c r="CQ546" s="1231"/>
      <c r="CR546" s="1231"/>
      <c r="CS546" s="1231"/>
      <c r="CT546" s="1231"/>
      <c r="CU546" s="1231"/>
      <c r="CV546" s="1231"/>
      <c r="CW546" s="1231"/>
      <c r="CX546" s="1231"/>
      <c r="CY546" s="1231"/>
      <c r="CZ546" s="1231"/>
      <c r="DA546" s="1231"/>
      <c r="DB546" s="1231"/>
      <c r="DC546" s="1231"/>
      <c r="DD546" s="1231"/>
      <c r="DE546" s="1231"/>
      <c r="DF546" s="1231"/>
      <c r="DG546" s="1231"/>
      <c r="DH546" s="1231"/>
      <c r="DI546" s="1231"/>
      <c r="DJ546" s="1231"/>
      <c r="DK546" s="1231"/>
      <c r="DL546" s="1231"/>
      <c r="DM546" s="1231"/>
      <c r="DN546" s="1231"/>
      <c r="DO546" s="1231"/>
      <c r="DP546" s="1231"/>
      <c r="DQ546" s="1231"/>
    </row>
    <row r="547" spans="68:121" ht="20.25" customHeight="1" thickTop="1" x14ac:dyDescent="0.3">
      <c r="BP547" s="1260"/>
      <c r="BQ547" s="1260"/>
      <c r="BR547" s="1260"/>
      <c r="BS547" s="1260"/>
      <c r="BT547" s="1260"/>
      <c r="BU547" s="1260"/>
      <c r="BV547" s="1260"/>
      <c r="BW547" s="1260"/>
      <c r="BX547" s="1231"/>
      <c r="BY547" s="784">
        <v>0.37847222222222215</v>
      </c>
      <c r="BZ547" s="785"/>
      <c r="CA547" s="785"/>
      <c r="CB547" s="1299"/>
      <c r="CC547" s="1299"/>
      <c r="CD547" s="1299"/>
      <c r="CE547" s="1369" t="s">
        <v>46</v>
      </c>
      <c r="CF547" s="1369"/>
      <c r="CG547" s="1369"/>
      <c r="CH547" s="1369"/>
      <c r="CI547" s="1369"/>
      <c r="CJ547" s="1300" t="s">
        <v>39</v>
      </c>
      <c r="CK547" s="1299"/>
      <c r="CL547" s="1299"/>
      <c r="CM547" s="1299"/>
      <c r="CN547" s="1299"/>
      <c r="CO547" s="1299"/>
      <c r="CP547" s="1299"/>
      <c r="CQ547" s="1299"/>
      <c r="CR547" s="1299"/>
      <c r="CS547" s="1299"/>
      <c r="CT547" s="1299"/>
      <c r="CU547" s="1299"/>
      <c r="CV547" s="1299"/>
      <c r="CW547" s="1299"/>
      <c r="CX547" s="1299"/>
      <c r="CY547" s="1299"/>
      <c r="CZ547" s="1299"/>
      <c r="DA547" s="1299"/>
      <c r="DB547" s="1299"/>
      <c r="DC547" s="1299"/>
      <c r="DD547" s="1299"/>
      <c r="DE547" s="1299"/>
      <c r="DF547" s="1299"/>
      <c r="DG547" s="1299"/>
      <c r="DH547" s="1299"/>
      <c r="DI547" s="1299"/>
      <c r="DJ547" s="1299"/>
      <c r="DK547" s="1299"/>
      <c r="DL547" s="1299"/>
      <c r="DM547" s="1299"/>
      <c r="DN547" s="1299"/>
      <c r="DO547" s="1299"/>
      <c r="DP547" s="1299"/>
      <c r="DQ547" s="1301"/>
    </row>
    <row r="548" spans="68:121" ht="20.25" customHeight="1" x14ac:dyDescent="0.3">
      <c r="BP548" s="1260" t="s">
        <v>55</v>
      </c>
      <c r="BQ548" s="1260">
        <v>0.37847222222222215</v>
      </c>
      <c r="BR548" s="1260">
        <v>10</v>
      </c>
      <c r="BS548" s="1260" t="s">
        <v>45</v>
      </c>
      <c r="BT548" s="1260" t="s">
        <v>46</v>
      </c>
      <c r="BU548" s="1260">
        <v>17</v>
      </c>
      <c r="BV548" s="1260" t="s">
        <v>47</v>
      </c>
      <c r="BW548" s="1260">
        <v>25</v>
      </c>
      <c r="BX548" s="1231"/>
      <c r="BY548" s="1302"/>
      <c r="BZ548" s="1366" t="s">
        <v>55</v>
      </c>
      <c r="CA548" s="1366"/>
      <c r="CB548" s="1366"/>
      <c r="CC548" s="1366"/>
      <c r="CD548" s="1303"/>
      <c r="CE548" s="1303"/>
      <c r="CF548" s="1303"/>
      <c r="CG548" s="1303"/>
      <c r="CH548" s="1303"/>
      <c r="CI548" s="1303"/>
      <c r="CJ548" s="1303"/>
      <c r="CK548" s="1303"/>
      <c r="CL548" s="1303"/>
      <c r="CM548" s="1303"/>
      <c r="CN548" s="1303"/>
      <c r="CO548" s="1303"/>
      <c r="CP548" s="1303"/>
      <c r="CQ548" s="1303"/>
      <c r="CR548" s="1303"/>
      <c r="CS548" s="1370">
        <v>10</v>
      </c>
      <c r="CT548" s="1370"/>
      <c r="CU548" s="1365" t="s">
        <v>48</v>
      </c>
      <c r="CV548" s="1365"/>
      <c r="CW548" s="1365"/>
      <c r="CX548" s="1303"/>
      <c r="CY548" s="1303"/>
      <c r="CZ548" s="1303"/>
      <c r="DA548" s="1303"/>
      <c r="DB548" s="1303"/>
      <c r="DC548" s="1303"/>
      <c r="DD548" s="1303"/>
      <c r="DE548" s="1303"/>
      <c r="DF548" s="1303"/>
      <c r="DG548" s="1303"/>
      <c r="DH548" s="1303"/>
      <c r="DI548" s="1303"/>
      <c r="DJ548" s="1303"/>
      <c r="DK548" s="1304"/>
      <c r="DL548" s="1372" t="s">
        <v>49</v>
      </c>
      <c r="DM548" s="1372"/>
      <c r="DN548" s="1372"/>
      <c r="DO548" s="1373">
        <v>2</v>
      </c>
      <c r="DP548" s="1373"/>
      <c r="DQ548" s="1305"/>
    </row>
    <row r="549" spans="68:121" ht="20.25" customHeight="1" x14ac:dyDescent="0.3">
      <c r="BP549" s="1260">
        <v>0</v>
      </c>
      <c r="BQ549" s="1260">
        <v>0</v>
      </c>
      <c r="BR549" s="1260" t="s">
        <v>50</v>
      </c>
      <c r="BS549" s="1260">
        <v>2</v>
      </c>
      <c r="BT549" s="1260" t="s">
        <v>39</v>
      </c>
      <c r="BU549" s="1260" t="s">
        <v>187</v>
      </c>
      <c r="BV549" s="1260">
        <v>0</v>
      </c>
      <c r="BW549" s="1260" t="s">
        <v>190</v>
      </c>
      <c r="BX549" s="1231"/>
      <c r="BY549" s="1302"/>
      <c r="BZ549" s="1366"/>
      <c r="CA549" s="1366"/>
      <c r="CB549" s="1366"/>
      <c r="CC549" s="1366"/>
      <c r="CD549" s="1303"/>
      <c r="CE549" s="1303"/>
      <c r="CF549" s="1303"/>
      <c r="CG549" s="1303"/>
      <c r="CH549" s="1303"/>
      <c r="CI549" s="1303"/>
      <c r="CJ549" s="1303"/>
      <c r="CK549" s="1303"/>
      <c r="CL549" s="1303"/>
      <c r="CM549" s="1303"/>
      <c r="CN549" s="1303"/>
      <c r="CO549" s="1303"/>
      <c r="CP549" s="1303"/>
      <c r="CQ549" s="1303"/>
      <c r="CR549" s="1303"/>
      <c r="CS549" s="1370"/>
      <c r="CT549" s="1370"/>
      <c r="CU549" s="1365"/>
      <c r="CV549" s="1365"/>
      <c r="CW549" s="1365"/>
      <c r="CX549" s="1303"/>
      <c r="CY549" s="1303"/>
      <c r="CZ549" s="1303"/>
      <c r="DA549" s="1303"/>
      <c r="DB549" s="1303"/>
      <c r="DC549" s="1303"/>
      <c r="DD549" s="1303"/>
      <c r="DE549" s="1303"/>
      <c r="DF549" s="1303"/>
      <c r="DG549" s="1303"/>
      <c r="DH549" s="1303"/>
      <c r="DI549" s="1303"/>
      <c r="DJ549" s="1303"/>
      <c r="DK549" s="1304"/>
      <c r="DL549" s="1372"/>
      <c r="DM549" s="1372"/>
      <c r="DN549" s="1372"/>
      <c r="DO549" s="1373"/>
      <c r="DP549" s="1373"/>
      <c r="DQ549" s="1305"/>
    </row>
    <row r="550" spans="68:121" ht="20.25" customHeight="1" x14ac:dyDescent="0.3">
      <c r="BP550" s="1260"/>
      <c r="BQ550" s="1260"/>
      <c r="BR550" s="1260"/>
      <c r="BS550" s="1260"/>
      <c r="BT550" s="1260"/>
      <c r="BU550" s="1260"/>
      <c r="BV550" s="1260"/>
      <c r="BW550" s="1260"/>
      <c r="BX550" s="1231"/>
      <c r="BY550" s="1302"/>
      <c r="BZ550" s="1306"/>
      <c r="CA550" s="1306"/>
      <c r="CB550" s="1306"/>
      <c r="CC550" s="1306"/>
      <c r="CD550" s="1368" t="s">
        <v>52</v>
      </c>
      <c r="CE550" s="1368"/>
      <c r="CF550" s="1307">
        <v>17</v>
      </c>
      <c r="CG550" s="1308" t="s">
        <v>53</v>
      </c>
      <c r="CH550" s="1367" t="s">
        <v>187</v>
      </c>
      <c r="CI550" s="1367"/>
      <c r="CJ550" s="1367"/>
      <c r="CK550" s="1367"/>
      <c r="CL550" s="1367"/>
      <c r="CM550" s="1367"/>
      <c r="CN550" s="1367"/>
      <c r="CO550" s="1367"/>
      <c r="CP550" s="1367"/>
      <c r="CQ550" s="1367"/>
      <c r="CR550" s="1367"/>
      <c r="CS550" s="1367"/>
      <c r="CT550" s="1367"/>
      <c r="CU550" s="1306"/>
      <c r="CV550" s="1306"/>
      <c r="CW550" s="1306"/>
      <c r="CX550" s="1306"/>
      <c r="CY550" s="1306"/>
      <c r="CZ550" s="1368" t="s">
        <v>52</v>
      </c>
      <c r="DA550" s="1368"/>
      <c r="DB550" s="1307">
        <v>25</v>
      </c>
      <c r="DC550" s="1308" t="s">
        <v>53</v>
      </c>
      <c r="DD550" s="1367" t="s">
        <v>190</v>
      </c>
      <c r="DE550" s="1367"/>
      <c r="DF550" s="1367"/>
      <c r="DG550" s="1367"/>
      <c r="DH550" s="1367"/>
      <c r="DI550" s="1367"/>
      <c r="DJ550" s="1367"/>
      <c r="DK550" s="1367"/>
      <c r="DL550" s="1367"/>
      <c r="DM550" s="1367"/>
      <c r="DN550" s="1367"/>
      <c r="DO550" s="1367"/>
      <c r="DP550" s="1367"/>
      <c r="DQ550" s="1305"/>
    </row>
    <row r="551" spans="68:121" ht="20.25" customHeight="1" x14ac:dyDescent="0.3">
      <c r="BP551" s="1260"/>
      <c r="BQ551" s="1260"/>
      <c r="BR551" s="1260"/>
      <c r="BS551" s="1260"/>
      <c r="BT551" s="1260"/>
      <c r="BU551" s="1260"/>
      <c r="BV551" s="1260"/>
      <c r="BW551" s="1260"/>
      <c r="BX551" s="1231"/>
      <c r="BY551" s="1302"/>
      <c r="BZ551" s="1306"/>
      <c r="CA551" s="1306"/>
      <c r="CB551" s="1306"/>
      <c r="CC551" s="1306"/>
      <c r="CD551" s="1306"/>
      <c r="CE551" s="1306"/>
      <c r="CF551" s="1306"/>
      <c r="CG551" s="1306"/>
      <c r="CH551" s="1306"/>
      <c r="CI551" s="1306"/>
      <c r="CJ551" s="1306"/>
      <c r="CK551" s="1306"/>
      <c r="CL551" s="1306"/>
      <c r="CM551" s="1306"/>
      <c r="CN551" s="1306"/>
      <c r="CO551" s="1306"/>
      <c r="CP551" s="1306"/>
      <c r="CQ551" s="1306"/>
      <c r="CR551" s="1306"/>
      <c r="CS551" s="1306"/>
      <c r="CT551" s="1306"/>
      <c r="CU551" s="1306"/>
      <c r="CV551" s="1306"/>
      <c r="CW551" s="1306"/>
      <c r="CX551" s="1306"/>
      <c r="CY551" s="1306"/>
      <c r="CZ551" s="1306"/>
      <c r="DA551" s="1306"/>
      <c r="DB551" s="1306"/>
      <c r="DC551" s="1306"/>
      <c r="DD551" s="1306"/>
      <c r="DE551" s="1306"/>
      <c r="DF551" s="1306"/>
      <c r="DG551" s="1306"/>
      <c r="DH551" s="1306"/>
      <c r="DI551" s="1306"/>
      <c r="DJ551" s="1306"/>
      <c r="DK551" s="1309"/>
      <c r="DL551" s="1309"/>
      <c r="DM551" s="1309"/>
      <c r="DN551" s="1309"/>
      <c r="DO551" s="1309"/>
      <c r="DP551" s="1309"/>
      <c r="DQ551" s="1305"/>
    </row>
    <row r="552" spans="68:121" ht="20.25" customHeight="1" x14ac:dyDescent="0.3">
      <c r="BP552" s="1260"/>
      <c r="BQ552" s="1260"/>
      <c r="BR552" s="1260"/>
      <c r="BS552" s="1260"/>
      <c r="BT552" s="1260"/>
      <c r="BU552" s="1260"/>
      <c r="BV552" s="1260"/>
      <c r="BW552" s="1260"/>
      <c r="BX552" s="1231"/>
      <c r="BY552" s="1302"/>
      <c r="BZ552" s="1322" t="s">
        <v>56</v>
      </c>
      <c r="CA552" s="1323">
        <v>17</v>
      </c>
      <c r="CB552" s="1310" t="s">
        <v>47</v>
      </c>
      <c r="CC552" s="1311">
        <v>1</v>
      </c>
      <c r="CD552" s="1311">
        <v>2</v>
      </c>
      <c r="CE552" s="1311">
        <v>3</v>
      </c>
      <c r="CF552" s="1311">
        <v>4</v>
      </c>
      <c r="CG552" s="1311">
        <v>5</v>
      </c>
      <c r="CH552" s="1311">
        <v>6</v>
      </c>
      <c r="CI552" s="1311">
        <v>7</v>
      </c>
      <c r="CJ552" s="1311">
        <v>8</v>
      </c>
      <c r="CK552" s="1311">
        <v>9</v>
      </c>
      <c r="CL552" s="1311">
        <v>10</v>
      </c>
      <c r="CM552" s="1311">
        <v>11</v>
      </c>
      <c r="CN552" s="1311">
        <v>12</v>
      </c>
      <c r="CO552" s="1311">
        <v>13</v>
      </c>
      <c r="CP552" s="1311">
        <v>14</v>
      </c>
      <c r="CQ552" s="1311">
        <v>15</v>
      </c>
      <c r="CR552" s="1311">
        <v>16</v>
      </c>
      <c r="CS552" s="1311">
        <v>17</v>
      </c>
      <c r="CT552" s="1311">
        <v>18</v>
      </c>
      <c r="CU552" s="1311">
        <v>19</v>
      </c>
      <c r="CV552" s="1311">
        <v>20</v>
      </c>
      <c r="CW552" s="1311">
        <v>21</v>
      </c>
      <c r="CX552" s="1311">
        <v>22</v>
      </c>
      <c r="CY552" s="1311">
        <v>23</v>
      </c>
      <c r="CZ552" s="1311">
        <v>24</v>
      </c>
      <c r="DA552" s="1311">
        <v>25</v>
      </c>
      <c r="DB552" s="1311">
        <v>26</v>
      </c>
      <c r="DC552" s="1311">
        <v>27</v>
      </c>
      <c r="DD552" s="1311">
        <v>28</v>
      </c>
      <c r="DE552" s="1311">
        <v>29</v>
      </c>
      <c r="DF552" s="1311">
        <v>30</v>
      </c>
      <c r="DG552" s="1311">
        <v>31</v>
      </c>
      <c r="DH552" s="1311">
        <v>32</v>
      </c>
      <c r="DI552" s="1311">
        <v>33</v>
      </c>
      <c r="DJ552" s="1311">
        <v>34</v>
      </c>
      <c r="DK552" s="1312">
        <v>35</v>
      </c>
      <c r="DL552" s="1312">
        <v>36</v>
      </c>
      <c r="DM552" s="1312">
        <v>37</v>
      </c>
      <c r="DN552" s="1312">
        <v>38</v>
      </c>
      <c r="DO552" s="1312">
        <v>39</v>
      </c>
      <c r="DP552" s="1312">
        <v>40</v>
      </c>
      <c r="DQ552" s="1305"/>
    </row>
    <row r="553" spans="68:121" ht="20.25" customHeight="1" x14ac:dyDescent="0.3">
      <c r="BP553" s="1260"/>
      <c r="BQ553" s="1260"/>
      <c r="BR553" s="1260"/>
      <c r="BS553" s="1260"/>
      <c r="BT553" s="1260"/>
      <c r="BU553" s="1260"/>
      <c r="BV553" s="1260"/>
      <c r="BW553" s="1260"/>
      <c r="BX553" s="1231"/>
      <c r="BY553" s="1302"/>
      <c r="BZ553" s="1313"/>
      <c r="CA553" s="1314"/>
      <c r="CB553" s="1315"/>
      <c r="CC553" s="1316"/>
      <c r="CD553" s="1316"/>
      <c r="CE553" s="1316"/>
      <c r="CF553" s="1316"/>
      <c r="CG553" s="1316"/>
      <c r="CH553" s="1316"/>
      <c r="CI553" s="1316"/>
      <c r="CJ553" s="1316"/>
      <c r="CK553" s="1316"/>
      <c r="CL553" s="1316"/>
      <c r="CM553" s="1316"/>
      <c r="CN553" s="1316"/>
      <c r="CO553" s="1316"/>
      <c r="CP553" s="1316"/>
      <c r="CQ553" s="1316"/>
      <c r="CR553" s="1316"/>
      <c r="CS553" s="1316"/>
      <c r="CT553" s="1316"/>
      <c r="CU553" s="1316"/>
      <c r="CV553" s="1316"/>
      <c r="CW553" s="1316"/>
      <c r="CX553" s="1316"/>
      <c r="CY553" s="1316"/>
      <c r="CZ553" s="1316"/>
      <c r="DA553" s="1316"/>
      <c r="DB553" s="1316"/>
      <c r="DC553" s="1316"/>
      <c r="DD553" s="1316"/>
      <c r="DE553" s="1316"/>
      <c r="DF553" s="1316"/>
      <c r="DG553" s="1316"/>
      <c r="DH553" s="1316"/>
      <c r="DI553" s="1316"/>
      <c r="DJ553" s="1316"/>
      <c r="DK553" s="1317"/>
      <c r="DL553" s="1317"/>
      <c r="DM553" s="1317"/>
      <c r="DN553" s="1317"/>
      <c r="DO553" s="1317"/>
      <c r="DP553" s="1317"/>
      <c r="DQ553" s="1305"/>
    </row>
    <row r="554" spans="68:121" ht="20.25" customHeight="1" x14ac:dyDescent="0.3">
      <c r="BP554" s="1260"/>
      <c r="BQ554" s="1260"/>
      <c r="BR554" s="1260"/>
      <c r="BS554" s="1260"/>
      <c r="BT554" s="1260"/>
      <c r="BU554" s="1260"/>
      <c r="BV554" s="1260"/>
      <c r="BW554" s="1260"/>
      <c r="BX554" s="1231"/>
      <c r="BY554" s="1302"/>
      <c r="BZ554" s="1324" t="s">
        <v>56</v>
      </c>
      <c r="CA554" s="1325">
        <v>25</v>
      </c>
      <c r="CB554" s="1318" t="s">
        <v>47</v>
      </c>
      <c r="CC554" s="1311">
        <v>1</v>
      </c>
      <c r="CD554" s="1311">
        <v>2</v>
      </c>
      <c r="CE554" s="1311">
        <v>3</v>
      </c>
      <c r="CF554" s="1311">
        <v>4</v>
      </c>
      <c r="CG554" s="1311">
        <v>5</v>
      </c>
      <c r="CH554" s="1311">
        <v>6</v>
      </c>
      <c r="CI554" s="1311">
        <v>7</v>
      </c>
      <c r="CJ554" s="1311">
        <v>8</v>
      </c>
      <c r="CK554" s="1311">
        <v>9</v>
      </c>
      <c r="CL554" s="1311">
        <v>10</v>
      </c>
      <c r="CM554" s="1311">
        <v>11</v>
      </c>
      <c r="CN554" s="1311">
        <v>12</v>
      </c>
      <c r="CO554" s="1311">
        <v>13</v>
      </c>
      <c r="CP554" s="1311">
        <v>14</v>
      </c>
      <c r="CQ554" s="1311">
        <v>15</v>
      </c>
      <c r="CR554" s="1311">
        <v>16</v>
      </c>
      <c r="CS554" s="1311">
        <v>17</v>
      </c>
      <c r="CT554" s="1311">
        <v>18</v>
      </c>
      <c r="CU554" s="1311">
        <v>19</v>
      </c>
      <c r="CV554" s="1311">
        <v>20</v>
      </c>
      <c r="CW554" s="1311">
        <v>21</v>
      </c>
      <c r="CX554" s="1311">
        <v>22</v>
      </c>
      <c r="CY554" s="1311">
        <v>23</v>
      </c>
      <c r="CZ554" s="1311">
        <v>24</v>
      </c>
      <c r="DA554" s="1311">
        <v>25</v>
      </c>
      <c r="DB554" s="1311">
        <v>26</v>
      </c>
      <c r="DC554" s="1311">
        <v>27</v>
      </c>
      <c r="DD554" s="1311">
        <v>28</v>
      </c>
      <c r="DE554" s="1311">
        <v>29</v>
      </c>
      <c r="DF554" s="1311">
        <v>30</v>
      </c>
      <c r="DG554" s="1311">
        <v>31</v>
      </c>
      <c r="DH554" s="1311">
        <v>32</v>
      </c>
      <c r="DI554" s="1311">
        <v>33</v>
      </c>
      <c r="DJ554" s="1311">
        <v>34</v>
      </c>
      <c r="DK554" s="1312">
        <v>35</v>
      </c>
      <c r="DL554" s="1312">
        <v>36</v>
      </c>
      <c r="DM554" s="1312">
        <v>37</v>
      </c>
      <c r="DN554" s="1312">
        <v>38</v>
      </c>
      <c r="DO554" s="1312">
        <v>39</v>
      </c>
      <c r="DP554" s="1312">
        <v>40</v>
      </c>
      <c r="DQ554" s="1305"/>
    </row>
    <row r="555" spans="68:121" ht="20.25" customHeight="1" thickBot="1" x14ac:dyDescent="0.35">
      <c r="BP555" s="1260"/>
      <c r="BQ555" s="1260"/>
      <c r="BR555" s="1260"/>
      <c r="BS555" s="1260"/>
      <c r="BT555" s="1260"/>
      <c r="BU555" s="1260"/>
      <c r="BV555" s="1260"/>
      <c r="BW555" s="1260"/>
      <c r="BX555" s="1231"/>
      <c r="BY555" s="1319"/>
      <c r="BZ555" s="1320"/>
      <c r="CA555" s="1320"/>
      <c r="CB555" s="1320"/>
      <c r="CC555" s="1320"/>
      <c r="CD555" s="1320"/>
      <c r="CE555" s="1320"/>
      <c r="CF555" s="1320"/>
      <c r="CG555" s="1320"/>
      <c r="CH555" s="1320"/>
      <c r="CI555" s="1320"/>
      <c r="CJ555" s="1320"/>
      <c r="CK555" s="1320"/>
      <c r="CL555" s="1320"/>
      <c r="CM555" s="1320"/>
      <c r="CN555" s="1320"/>
      <c r="CO555" s="1320"/>
      <c r="CP555" s="1320"/>
      <c r="CQ555" s="1320"/>
      <c r="CR555" s="1320"/>
      <c r="CS555" s="1320"/>
      <c r="CT555" s="1320"/>
      <c r="CU555" s="1320"/>
      <c r="CV555" s="1320"/>
      <c r="CW555" s="1320"/>
      <c r="CX555" s="1320"/>
      <c r="CY555" s="1320"/>
      <c r="CZ555" s="1320"/>
      <c r="DA555" s="1320"/>
      <c r="DB555" s="1320"/>
      <c r="DC555" s="1320"/>
      <c r="DD555" s="1320"/>
      <c r="DE555" s="1320"/>
      <c r="DF555" s="1320"/>
      <c r="DG555" s="1320"/>
      <c r="DH555" s="1320"/>
      <c r="DI555" s="1320"/>
      <c r="DJ555" s="1320"/>
      <c r="DK555" s="1320"/>
      <c r="DL555" s="1320"/>
      <c r="DM555" s="1320"/>
      <c r="DN555" s="1320"/>
      <c r="DO555" s="1320"/>
      <c r="DP555" s="1320"/>
      <c r="DQ555" s="1321"/>
    </row>
    <row r="556" spans="68:121" ht="20.25" customHeight="1" thickTop="1" x14ac:dyDescent="0.3">
      <c r="BP556" s="1260"/>
      <c r="BQ556" s="1260"/>
      <c r="BR556" s="1260"/>
      <c r="BS556" s="1260"/>
      <c r="BT556" s="1260"/>
      <c r="BU556" s="1260"/>
      <c r="BV556" s="1260"/>
      <c r="BW556" s="1260"/>
      <c r="BX556" s="1231"/>
      <c r="BY556" s="784">
        <v>0.38541666666666657</v>
      </c>
      <c r="BZ556" s="785"/>
      <c r="CA556" s="785"/>
      <c r="CB556" s="1299"/>
      <c r="CC556" s="1299"/>
      <c r="CD556" s="1299"/>
      <c r="CE556" s="1369" t="s">
        <v>46</v>
      </c>
      <c r="CF556" s="1369"/>
      <c r="CG556" s="1369"/>
      <c r="CH556" s="1369"/>
      <c r="CI556" s="1369"/>
      <c r="CJ556" s="1300" t="s">
        <v>54</v>
      </c>
      <c r="CK556" s="1299"/>
      <c r="CL556" s="1299"/>
      <c r="CM556" s="1299"/>
      <c r="CN556" s="1299"/>
      <c r="CO556" s="1299"/>
      <c r="CP556" s="1299"/>
      <c r="CQ556" s="1299"/>
      <c r="CR556" s="1299"/>
      <c r="CS556" s="1299"/>
      <c r="CT556" s="1299"/>
      <c r="CU556" s="1299"/>
      <c r="CV556" s="1299"/>
      <c r="CW556" s="1299"/>
      <c r="CX556" s="1299"/>
      <c r="CY556" s="1299"/>
      <c r="CZ556" s="1299"/>
      <c r="DA556" s="1299"/>
      <c r="DB556" s="1299"/>
      <c r="DC556" s="1299"/>
      <c r="DD556" s="1299"/>
      <c r="DE556" s="1299"/>
      <c r="DF556" s="1299"/>
      <c r="DG556" s="1299"/>
      <c r="DH556" s="1299"/>
      <c r="DI556" s="1299"/>
      <c r="DJ556" s="1299"/>
      <c r="DK556" s="1299"/>
      <c r="DL556" s="1299"/>
      <c r="DM556" s="1299"/>
      <c r="DN556" s="1299"/>
      <c r="DO556" s="1299"/>
      <c r="DP556" s="1299"/>
      <c r="DQ556" s="1301"/>
    </row>
    <row r="557" spans="68:121" ht="20.25" customHeight="1" x14ac:dyDescent="0.3">
      <c r="BP557" s="1260" t="s">
        <v>57</v>
      </c>
      <c r="BQ557" s="1260">
        <v>0.38541666666666657</v>
      </c>
      <c r="BR557" s="1260">
        <v>14</v>
      </c>
      <c r="BS557" s="1260" t="s">
        <v>45</v>
      </c>
      <c r="BT557" s="1260" t="s">
        <v>46</v>
      </c>
      <c r="BU557" s="1260">
        <v>8</v>
      </c>
      <c r="BV557" s="1260" t="s">
        <v>47</v>
      </c>
      <c r="BW557" s="1260">
        <v>23</v>
      </c>
      <c r="BX557" s="1231"/>
      <c r="BY557" s="1302"/>
      <c r="BZ557" s="1366" t="s">
        <v>57</v>
      </c>
      <c r="CA557" s="1366"/>
      <c r="CB557" s="1366"/>
      <c r="CC557" s="1366"/>
      <c r="CD557" s="1303"/>
      <c r="CE557" s="1303"/>
      <c r="CF557" s="1303"/>
      <c r="CG557" s="1303"/>
      <c r="CH557" s="1303"/>
      <c r="CI557" s="1303"/>
      <c r="CJ557" s="1303"/>
      <c r="CK557" s="1303"/>
      <c r="CL557" s="1303"/>
      <c r="CM557" s="1303"/>
      <c r="CN557" s="1303"/>
      <c r="CO557" s="1303"/>
      <c r="CP557" s="1303"/>
      <c r="CQ557" s="1303"/>
      <c r="CR557" s="1303"/>
      <c r="CS557" s="1370">
        <v>14</v>
      </c>
      <c r="CT557" s="1370"/>
      <c r="CU557" s="1365" t="s">
        <v>48</v>
      </c>
      <c r="CV557" s="1365"/>
      <c r="CW557" s="1365"/>
      <c r="CX557" s="1303"/>
      <c r="CY557" s="1303"/>
      <c r="CZ557" s="1303"/>
      <c r="DA557" s="1303"/>
      <c r="DB557" s="1303"/>
      <c r="DC557" s="1303"/>
      <c r="DD557" s="1303"/>
      <c r="DE557" s="1303"/>
      <c r="DF557" s="1303"/>
      <c r="DG557" s="1303"/>
      <c r="DH557" s="1303"/>
      <c r="DI557" s="1303"/>
      <c r="DJ557" s="1303"/>
      <c r="DK557" s="1304"/>
      <c r="DL557" s="1372" t="s">
        <v>49</v>
      </c>
      <c r="DM557" s="1372"/>
      <c r="DN557" s="1372"/>
      <c r="DO557" s="1373">
        <v>2</v>
      </c>
      <c r="DP557" s="1373"/>
      <c r="DQ557" s="1305"/>
    </row>
    <row r="558" spans="68:121" ht="20.25" customHeight="1" x14ac:dyDescent="0.3">
      <c r="BP558" s="1260">
        <v>0</v>
      </c>
      <c r="BQ558" s="1260">
        <v>0</v>
      </c>
      <c r="BR558" s="1260" t="s">
        <v>50</v>
      </c>
      <c r="BS558" s="1260">
        <v>2</v>
      </c>
      <c r="BT558" s="1260" t="s">
        <v>54</v>
      </c>
      <c r="BU558" s="1260" t="s">
        <v>197</v>
      </c>
      <c r="BV558" s="1260">
        <v>0</v>
      </c>
      <c r="BW558" s="1260" t="s">
        <v>167</v>
      </c>
      <c r="BX558" s="1231"/>
      <c r="BY558" s="1302"/>
      <c r="BZ558" s="1366"/>
      <c r="CA558" s="1366"/>
      <c r="CB558" s="1366"/>
      <c r="CC558" s="1366"/>
      <c r="CD558" s="1303"/>
      <c r="CE558" s="1303"/>
      <c r="CF558" s="1303"/>
      <c r="CG558" s="1303"/>
      <c r="CH558" s="1303"/>
      <c r="CI558" s="1303"/>
      <c r="CJ558" s="1303"/>
      <c r="CK558" s="1303"/>
      <c r="CL558" s="1303"/>
      <c r="CM558" s="1303"/>
      <c r="CN558" s="1303"/>
      <c r="CO558" s="1303"/>
      <c r="CP558" s="1303"/>
      <c r="CQ558" s="1303"/>
      <c r="CR558" s="1303"/>
      <c r="CS558" s="1370"/>
      <c r="CT558" s="1370"/>
      <c r="CU558" s="1365"/>
      <c r="CV558" s="1365"/>
      <c r="CW558" s="1365"/>
      <c r="CX558" s="1303"/>
      <c r="CY558" s="1303"/>
      <c r="CZ558" s="1303"/>
      <c r="DA558" s="1303"/>
      <c r="DB558" s="1303"/>
      <c r="DC558" s="1303"/>
      <c r="DD558" s="1303"/>
      <c r="DE558" s="1303"/>
      <c r="DF558" s="1303"/>
      <c r="DG558" s="1303"/>
      <c r="DH558" s="1303"/>
      <c r="DI558" s="1303"/>
      <c r="DJ558" s="1303"/>
      <c r="DK558" s="1304"/>
      <c r="DL558" s="1372"/>
      <c r="DM558" s="1372"/>
      <c r="DN558" s="1372"/>
      <c r="DO558" s="1373"/>
      <c r="DP558" s="1373"/>
      <c r="DQ558" s="1305"/>
    </row>
    <row r="559" spans="68:121" ht="20.25" customHeight="1" x14ac:dyDescent="0.3">
      <c r="BP559" s="1260"/>
      <c r="BQ559" s="1260"/>
      <c r="BR559" s="1260"/>
      <c r="BS559" s="1260"/>
      <c r="BT559" s="1260"/>
      <c r="BU559" s="1260"/>
      <c r="BV559" s="1260"/>
      <c r="BW559" s="1260"/>
      <c r="BX559" s="1231"/>
      <c r="BY559" s="1302"/>
      <c r="BZ559" s="1306"/>
      <c r="CA559" s="1306"/>
      <c r="CB559" s="1306"/>
      <c r="CC559" s="1306"/>
      <c r="CD559" s="1368" t="s">
        <v>52</v>
      </c>
      <c r="CE559" s="1368"/>
      <c r="CF559" s="1307">
        <v>8</v>
      </c>
      <c r="CG559" s="1308" t="s">
        <v>53</v>
      </c>
      <c r="CH559" s="1367" t="s">
        <v>197</v>
      </c>
      <c r="CI559" s="1367"/>
      <c r="CJ559" s="1367"/>
      <c r="CK559" s="1367"/>
      <c r="CL559" s="1367"/>
      <c r="CM559" s="1367"/>
      <c r="CN559" s="1367"/>
      <c r="CO559" s="1367"/>
      <c r="CP559" s="1367"/>
      <c r="CQ559" s="1367"/>
      <c r="CR559" s="1367"/>
      <c r="CS559" s="1367"/>
      <c r="CT559" s="1367"/>
      <c r="CU559" s="1306"/>
      <c r="CV559" s="1306"/>
      <c r="CW559" s="1306"/>
      <c r="CX559" s="1306"/>
      <c r="CY559" s="1306"/>
      <c r="CZ559" s="1368" t="s">
        <v>52</v>
      </c>
      <c r="DA559" s="1368"/>
      <c r="DB559" s="1307">
        <v>23</v>
      </c>
      <c r="DC559" s="1308" t="s">
        <v>53</v>
      </c>
      <c r="DD559" s="1367" t="s">
        <v>167</v>
      </c>
      <c r="DE559" s="1367"/>
      <c r="DF559" s="1367"/>
      <c r="DG559" s="1367"/>
      <c r="DH559" s="1367"/>
      <c r="DI559" s="1367"/>
      <c r="DJ559" s="1367"/>
      <c r="DK559" s="1367"/>
      <c r="DL559" s="1367"/>
      <c r="DM559" s="1367"/>
      <c r="DN559" s="1367"/>
      <c r="DO559" s="1367"/>
      <c r="DP559" s="1367"/>
      <c r="DQ559" s="1305"/>
    </row>
    <row r="560" spans="68:121" ht="20.25" customHeight="1" x14ac:dyDescent="0.3">
      <c r="BP560" s="1260"/>
      <c r="BQ560" s="1260"/>
      <c r="BR560" s="1260"/>
      <c r="BS560" s="1260"/>
      <c r="BT560" s="1260"/>
      <c r="BU560" s="1260"/>
      <c r="BV560" s="1260"/>
      <c r="BW560" s="1260"/>
      <c r="BX560" s="1231"/>
      <c r="BY560" s="1302"/>
      <c r="BZ560" s="1306"/>
      <c r="CA560" s="1306"/>
      <c r="CB560" s="1306"/>
      <c r="CC560" s="1306"/>
      <c r="CD560" s="1306"/>
      <c r="CE560" s="1306"/>
      <c r="CF560" s="1306"/>
      <c r="CG560" s="1306"/>
      <c r="CH560" s="1306"/>
      <c r="CI560" s="1306"/>
      <c r="CJ560" s="1306"/>
      <c r="CK560" s="1306"/>
      <c r="CL560" s="1306"/>
      <c r="CM560" s="1306"/>
      <c r="CN560" s="1306"/>
      <c r="CO560" s="1306"/>
      <c r="CP560" s="1306"/>
      <c r="CQ560" s="1306"/>
      <c r="CR560" s="1306"/>
      <c r="CS560" s="1306"/>
      <c r="CT560" s="1306"/>
      <c r="CU560" s="1306"/>
      <c r="CV560" s="1306"/>
      <c r="CW560" s="1306"/>
      <c r="CX560" s="1306"/>
      <c r="CY560" s="1306"/>
      <c r="CZ560" s="1306"/>
      <c r="DA560" s="1306"/>
      <c r="DB560" s="1306"/>
      <c r="DC560" s="1306"/>
      <c r="DD560" s="1306"/>
      <c r="DE560" s="1306"/>
      <c r="DF560" s="1306"/>
      <c r="DG560" s="1306"/>
      <c r="DH560" s="1306"/>
      <c r="DI560" s="1306"/>
      <c r="DJ560" s="1306"/>
      <c r="DK560" s="1309"/>
      <c r="DL560" s="1309"/>
      <c r="DM560" s="1309"/>
      <c r="DN560" s="1309"/>
      <c r="DO560" s="1309"/>
      <c r="DP560" s="1309"/>
      <c r="DQ560" s="1305"/>
    </row>
    <row r="561" spans="68:121" ht="20.25" customHeight="1" x14ac:dyDescent="0.3">
      <c r="BP561" s="1260"/>
      <c r="BQ561" s="1260"/>
      <c r="BR561" s="1260"/>
      <c r="BS561" s="1260"/>
      <c r="BT561" s="1260"/>
      <c r="BU561" s="1260"/>
      <c r="BV561" s="1260"/>
      <c r="BW561" s="1260"/>
      <c r="BX561" s="1231"/>
      <c r="BY561" s="1302"/>
      <c r="BZ561" s="1322" t="s">
        <v>56</v>
      </c>
      <c r="CA561" s="1323">
        <v>8</v>
      </c>
      <c r="CB561" s="1310" t="s">
        <v>47</v>
      </c>
      <c r="CC561" s="1311">
        <v>1</v>
      </c>
      <c r="CD561" s="1311">
        <v>2</v>
      </c>
      <c r="CE561" s="1311">
        <v>3</v>
      </c>
      <c r="CF561" s="1311">
        <v>4</v>
      </c>
      <c r="CG561" s="1311">
        <v>5</v>
      </c>
      <c r="CH561" s="1311">
        <v>6</v>
      </c>
      <c r="CI561" s="1311">
        <v>7</v>
      </c>
      <c r="CJ561" s="1311">
        <v>8</v>
      </c>
      <c r="CK561" s="1311">
        <v>9</v>
      </c>
      <c r="CL561" s="1311">
        <v>10</v>
      </c>
      <c r="CM561" s="1311">
        <v>11</v>
      </c>
      <c r="CN561" s="1311">
        <v>12</v>
      </c>
      <c r="CO561" s="1311">
        <v>13</v>
      </c>
      <c r="CP561" s="1311">
        <v>14</v>
      </c>
      <c r="CQ561" s="1311">
        <v>15</v>
      </c>
      <c r="CR561" s="1311">
        <v>16</v>
      </c>
      <c r="CS561" s="1311">
        <v>17</v>
      </c>
      <c r="CT561" s="1311">
        <v>18</v>
      </c>
      <c r="CU561" s="1311">
        <v>19</v>
      </c>
      <c r="CV561" s="1311">
        <v>20</v>
      </c>
      <c r="CW561" s="1311">
        <v>21</v>
      </c>
      <c r="CX561" s="1311">
        <v>22</v>
      </c>
      <c r="CY561" s="1311">
        <v>23</v>
      </c>
      <c r="CZ561" s="1311">
        <v>24</v>
      </c>
      <c r="DA561" s="1311">
        <v>25</v>
      </c>
      <c r="DB561" s="1311">
        <v>26</v>
      </c>
      <c r="DC561" s="1311">
        <v>27</v>
      </c>
      <c r="DD561" s="1311">
        <v>28</v>
      </c>
      <c r="DE561" s="1311">
        <v>29</v>
      </c>
      <c r="DF561" s="1311">
        <v>30</v>
      </c>
      <c r="DG561" s="1311">
        <v>31</v>
      </c>
      <c r="DH561" s="1311">
        <v>32</v>
      </c>
      <c r="DI561" s="1311">
        <v>33</v>
      </c>
      <c r="DJ561" s="1311">
        <v>34</v>
      </c>
      <c r="DK561" s="1312">
        <v>35</v>
      </c>
      <c r="DL561" s="1312">
        <v>36</v>
      </c>
      <c r="DM561" s="1312">
        <v>37</v>
      </c>
      <c r="DN561" s="1312">
        <v>38</v>
      </c>
      <c r="DO561" s="1312">
        <v>39</v>
      </c>
      <c r="DP561" s="1312">
        <v>40</v>
      </c>
      <c r="DQ561" s="1305"/>
    </row>
    <row r="562" spans="68:121" ht="20.25" customHeight="1" x14ac:dyDescent="0.3">
      <c r="BP562" s="1260"/>
      <c r="BQ562" s="1260"/>
      <c r="BR562" s="1260"/>
      <c r="BS562" s="1260"/>
      <c r="BT562" s="1260"/>
      <c r="BU562" s="1260"/>
      <c r="BV562" s="1260"/>
      <c r="BW562" s="1260"/>
      <c r="BX562" s="1231"/>
      <c r="BY562" s="1302"/>
      <c r="BZ562" s="1313"/>
      <c r="CA562" s="1314"/>
      <c r="CB562" s="1315"/>
      <c r="CC562" s="1316"/>
      <c r="CD562" s="1316"/>
      <c r="CE562" s="1316"/>
      <c r="CF562" s="1316"/>
      <c r="CG562" s="1316"/>
      <c r="CH562" s="1316"/>
      <c r="CI562" s="1316"/>
      <c r="CJ562" s="1316"/>
      <c r="CK562" s="1316"/>
      <c r="CL562" s="1316"/>
      <c r="CM562" s="1316"/>
      <c r="CN562" s="1316"/>
      <c r="CO562" s="1316"/>
      <c r="CP562" s="1316"/>
      <c r="CQ562" s="1316"/>
      <c r="CR562" s="1316"/>
      <c r="CS562" s="1316"/>
      <c r="CT562" s="1316"/>
      <c r="CU562" s="1316"/>
      <c r="CV562" s="1316"/>
      <c r="CW562" s="1316"/>
      <c r="CX562" s="1316"/>
      <c r="CY562" s="1316"/>
      <c r="CZ562" s="1316"/>
      <c r="DA562" s="1316"/>
      <c r="DB562" s="1316"/>
      <c r="DC562" s="1316"/>
      <c r="DD562" s="1316"/>
      <c r="DE562" s="1316"/>
      <c r="DF562" s="1316"/>
      <c r="DG562" s="1316"/>
      <c r="DH562" s="1316"/>
      <c r="DI562" s="1316"/>
      <c r="DJ562" s="1316"/>
      <c r="DK562" s="1317"/>
      <c r="DL562" s="1317"/>
      <c r="DM562" s="1317"/>
      <c r="DN562" s="1317"/>
      <c r="DO562" s="1317"/>
      <c r="DP562" s="1317"/>
      <c r="DQ562" s="1305"/>
    </row>
    <row r="563" spans="68:121" ht="20.25" customHeight="1" x14ac:dyDescent="0.3">
      <c r="BP563" s="1260"/>
      <c r="BQ563" s="1260"/>
      <c r="BR563" s="1260"/>
      <c r="BS563" s="1260"/>
      <c r="BT563" s="1260"/>
      <c r="BU563" s="1260"/>
      <c r="BV563" s="1260"/>
      <c r="BW563" s="1260"/>
      <c r="BX563" s="1231"/>
      <c r="BY563" s="1302"/>
      <c r="BZ563" s="1324" t="s">
        <v>56</v>
      </c>
      <c r="CA563" s="1325">
        <v>23</v>
      </c>
      <c r="CB563" s="1318" t="s">
        <v>47</v>
      </c>
      <c r="CC563" s="1311">
        <v>1</v>
      </c>
      <c r="CD563" s="1311">
        <v>2</v>
      </c>
      <c r="CE563" s="1311">
        <v>3</v>
      </c>
      <c r="CF563" s="1311">
        <v>4</v>
      </c>
      <c r="CG563" s="1311">
        <v>5</v>
      </c>
      <c r="CH563" s="1311">
        <v>6</v>
      </c>
      <c r="CI563" s="1311">
        <v>7</v>
      </c>
      <c r="CJ563" s="1311">
        <v>8</v>
      </c>
      <c r="CK563" s="1311">
        <v>9</v>
      </c>
      <c r="CL563" s="1311">
        <v>10</v>
      </c>
      <c r="CM563" s="1311">
        <v>11</v>
      </c>
      <c r="CN563" s="1311">
        <v>12</v>
      </c>
      <c r="CO563" s="1311">
        <v>13</v>
      </c>
      <c r="CP563" s="1311">
        <v>14</v>
      </c>
      <c r="CQ563" s="1311">
        <v>15</v>
      </c>
      <c r="CR563" s="1311">
        <v>16</v>
      </c>
      <c r="CS563" s="1311">
        <v>17</v>
      </c>
      <c r="CT563" s="1311">
        <v>18</v>
      </c>
      <c r="CU563" s="1311">
        <v>19</v>
      </c>
      <c r="CV563" s="1311">
        <v>20</v>
      </c>
      <c r="CW563" s="1311">
        <v>21</v>
      </c>
      <c r="CX563" s="1311">
        <v>22</v>
      </c>
      <c r="CY563" s="1311">
        <v>23</v>
      </c>
      <c r="CZ563" s="1311">
        <v>24</v>
      </c>
      <c r="DA563" s="1311">
        <v>25</v>
      </c>
      <c r="DB563" s="1311">
        <v>26</v>
      </c>
      <c r="DC563" s="1311">
        <v>27</v>
      </c>
      <c r="DD563" s="1311">
        <v>28</v>
      </c>
      <c r="DE563" s="1311">
        <v>29</v>
      </c>
      <c r="DF563" s="1311">
        <v>30</v>
      </c>
      <c r="DG563" s="1311">
        <v>31</v>
      </c>
      <c r="DH563" s="1311">
        <v>32</v>
      </c>
      <c r="DI563" s="1311">
        <v>33</v>
      </c>
      <c r="DJ563" s="1311">
        <v>34</v>
      </c>
      <c r="DK563" s="1312">
        <v>35</v>
      </c>
      <c r="DL563" s="1312">
        <v>36</v>
      </c>
      <c r="DM563" s="1312">
        <v>37</v>
      </c>
      <c r="DN563" s="1312">
        <v>38</v>
      </c>
      <c r="DO563" s="1312">
        <v>39</v>
      </c>
      <c r="DP563" s="1312">
        <v>40</v>
      </c>
      <c r="DQ563" s="1305"/>
    </row>
    <row r="564" spans="68:121" ht="20.25" customHeight="1" thickBot="1" x14ac:dyDescent="0.35">
      <c r="BP564" s="1260"/>
      <c r="BQ564" s="1260"/>
      <c r="BR564" s="1260"/>
      <c r="BS564" s="1260"/>
      <c r="BT564" s="1260"/>
      <c r="BU564" s="1260"/>
      <c r="BV564" s="1260"/>
      <c r="BW564" s="1260"/>
      <c r="BX564" s="1231"/>
      <c r="BY564" s="1319"/>
      <c r="BZ564" s="1320"/>
      <c r="CA564" s="1320"/>
      <c r="CB564" s="1320"/>
      <c r="CC564" s="1320"/>
      <c r="CD564" s="1320"/>
      <c r="CE564" s="1320"/>
      <c r="CF564" s="1320"/>
      <c r="CG564" s="1320"/>
      <c r="CH564" s="1320"/>
      <c r="CI564" s="1320"/>
      <c r="CJ564" s="1320"/>
      <c r="CK564" s="1320"/>
      <c r="CL564" s="1320"/>
      <c r="CM564" s="1320"/>
      <c r="CN564" s="1320"/>
      <c r="CO564" s="1320"/>
      <c r="CP564" s="1320"/>
      <c r="CQ564" s="1320"/>
      <c r="CR564" s="1320"/>
      <c r="CS564" s="1320"/>
      <c r="CT564" s="1320"/>
      <c r="CU564" s="1320"/>
      <c r="CV564" s="1320"/>
      <c r="CW564" s="1320"/>
      <c r="CX564" s="1320"/>
      <c r="CY564" s="1320"/>
      <c r="CZ564" s="1320"/>
      <c r="DA564" s="1320"/>
      <c r="DB564" s="1320"/>
      <c r="DC564" s="1320"/>
      <c r="DD564" s="1320"/>
      <c r="DE564" s="1320"/>
      <c r="DF564" s="1320"/>
      <c r="DG564" s="1320"/>
      <c r="DH564" s="1320"/>
      <c r="DI564" s="1320"/>
      <c r="DJ564" s="1320"/>
      <c r="DK564" s="1320"/>
      <c r="DL564" s="1320"/>
      <c r="DM564" s="1320"/>
      <c r="DN564" s="1320"/>
      <c r="DO564" s="1320"/>
      <c r="DP564" s="1320"/>
      <c r="DQ564" s="1321"/>
    </row>
    <row r="565" spans="68:121" ht="20.25" customHeight="1" thickTop="1" x14ac:dyDescent="0.3">
      <c r="BP565" s="1260"/>
      <c r="BQ565" s="1260"/>
      <c r="BR565" s="1260"/>
      <c r="BS565" s="1260"/>
      <c r="BT565" s="1260"/>
      <c r="BU565" s="1260"/>
      <c r="BV565" s="1260"/>
      <c r="BW565" s="1260"/>
      <c r="BX565" s="1231"/>
      <c r="BY565" s="784">
        <v>0.39236111111111099</v>
      </c>
      <c r="BZ565" s="785"/>
      <c r="CA565" s="785"/>
      <c r="CB565" s="1299"/>
      <c r="CC565" s="1299"/>
      <c r="CD565" s="1299"/>
      <c r="CE565" s="1369" t="s">
        <v>46</v>
      </c>
      <c r="CF565" s="1369"/>
      <c r="CG565" s="1369"/>
      <c r="CH565" s="1369"/>
      <c r="CI565" s="1369"/>
      <c r="CJ565" s="1300" t="s">
        <v>66</v>
      </c>
      <c r="CK565" s="1299"/>
      <c r="CL565" s="1299"/>
      <c r="CM565" s="1299"/>
      <c r="CN565" s="1299"/>
      <c r="CO565" s="1299"/>
      <c r="CP565" s="1299"/>
      <c r="CQ565" s="1299"/>
      <c r="CR565" s="1299"/>
      <c r="CS565" s="1299"/>
      <c r="CT565" s="1299"/>
      <c r="CU565" s="1299"/>
      <c r="CV565" s="1299"/>
      <c r="CW565" s="1299"/>
      <c r="CX565" s="1299"/>
      <c r="CY565" s="1299"/>
      <c r="CZ565" s="1299"/>
      <c r="DA565" s="1299"/>
      <c r="DB565" s="1299"/>
      <c r="DC565" s="1299"/>
      <c r="DD565" s="1299"/>
      <c r="DE565" s="1299"/>
      <c r="DF565" s="1299"/>
      <c r="DG565" s="1299"/>
      <c r="DH565" s="1299"/>
      <c r="DI565" s="1299"/>
      <c r="DJ565" s="1299"/>
      <c r="DK565" s="1299"/>
      <c r="DL565" s="1299"/>
      <c r="DM565" s="1299"/>
      <c r="DN565" s="1299"/>
      <c r="DO565" s="1299"/>
      <c r="DP565" s="1299"/>
      <c r="DQ565" s="1301"/>
    </row>
    <row r="566" spans="68:121" ht="20.25" customHeight="1" x14ac:dyDescent="0.3">
      <c r="BP566" s="1260" t="s">
        <v>58</v>
      </c>
      <c r="BQ566" s="1260">
        <v>0.39236111111111099</v>
      </c>
      <c r="BR566" s="1260">
        <v>18</v>
      </c>
      <c r="BS566" s="1260" t="s">
        <v>45</v>
      </c>
      <c r="BT566" s="1260" t="s">
        <v>46</v>
      </c>
      <c r="BU566" s="1260">
        <v>6</v>
      </c>
      <c r="BV566" s="1260" t="s">
        <v>47</v>
      </c>
      <c r="BW566" s="1260">
        <v>11</v>
      </c>
      <c r="BX566" s="1231"/>
      <c r="BY566" s="1302"/>
      <c r="BZ566" s="1366" t="s">
        <v>58</v>
      </c>
      <c r="CA566" s="1366"/>
      <c r="CB566" s="1366"/>
      <c r="CC566" s="1366"/>
      <c r="CD566" s="1303"/>
      <c r="CE566" s="1303"/>
      <c r="CF566" s="1303"/>
      <c r="CG566" s="1303"/>
      <c r="CH566" s="1303"/>
      <c r="CI566" s="1303"/>
      <c r="CJ566" s="1303"/>
      <c r="CK566" s="1303"/>
      <c r="CL566" s="1303"/>
      <c r="CM566" s="1303"/>
      <c r="CN566" s="1303"/>
      <c r="CO566" s="1303"/>
      <c r="CP566" s="1303"/>
      <c r="CQ566" s="1303"/>
      <c r="CR566" s="1303"/>
      <c r="CS566" s="1370">
        <v>18</v>
      </c>
      <c r="CT566" s="1370"/>
      <c r="CU566" s="1365" t="s">
        <v>48</v>
      </c>
      <c r="CV566" s="1365"/>
      <c r="CW566" s="1365"/>
      <c r="CX566" s="1303"/>
      <c r="CY566" s="1303"/>
      <c r="CZ566" s="1303"/>
      <c r="DA566" s="1303"/>
      <c r="DB566" s="1303"/>
      <c r="DC566" s="1303"/>
      <c r="DD566" s="1303"/>
      <c r="DE566" s="1303"/>
      <c r="DF566" s="1303"/>
      <c r="DG566" s="1303"/>
      <c r="DH566" s="1303"/>
      <c r="DI566" s="1303"/>
      <c r="DJ566" s="1303"/>
      <c r="DK566" s="1304"/>
      <c r="DL566" s="1372" t="s">
        <v>49</v>
      </c>
      <c r="DM566" s="1372"/>
      <c r="DN566" s="1372"/>
      <c r="DO566" s="1373">
        <v>2</v>
      </c>
      <c r="DP566" s="1373"/>
      <c r="DQ566" s="1305"/>
    </row>
    <row r="567" spans="68:121" ht="20.25" customHeight="1" x14ac:dyDescent="0.3">
      <c r="BP567" s="1260">
        <v>0</v>
      </c>
      <c r="BQ567" s="1260">
        <v>0</v>
      </c>
      <c r="BR567" s="1260" t="s">
        <v>50</v>
      </c>
      <c r="BS567" s="1260">
        <v>2</v>
      </c>
      <c r="BT567" s="1260" t="s">
        <v>66</v>
      </c>
      <c r="BU567" s="1260" t="s">
        <v>196</v>
      </c>
      <c r="BV567" s="1260">
        <v>0</v>
      </c>
      <c r="BW567" s="1260" t="s">
        <v>156</v>
      </c>
      <c r="BX567" s="1231"/>
      <c r="BY567" s="1302"/>
      <c r="BZ567" s="1366"/>
      <c r="CA567" s="1366"/>
      <c r="CB567" s="1366"/>
      <c r="CC567" s="1366"/>
      <c r="CD567" s="1303"/>
      <c r="CE567" s="1303"/>
      <c r="CF567" s="1303"/>
      <c r="CG567" s="1303"/>
      <c r="CH567" s="1303"/>
      <c r="CI567" s="1303"/>
      <c r="CJ567" s="1303"/>
      <c r="CK567" s="1303"/>
      <c r="CL567" s="1303"/>
      <c r="CM567" s="1303"/>
      <c r="CN567" s="1303"/>
      <c r="CO567" s="1303"/>
      <c r="CP567" s="1303"/>
      <c r="CQ567" s="1303"/>
      <c r="CR567" s="1303"/>
      <c r="CS567" s="1370"/>
      <c r="CT567" s="1370"/>
      <c r="CU567" s="1365"/>
      <c r="CV567" s="1365"/>
      <c r="CW567" s="1365"/>
      <c r="CX567" s="1303"/>
      <c r="CY567" s="1303"/>
      <c r="CZ567" s="1303"/>
      <c r="DA567" s="1303"/>
      <c r="DB567" s="1303"/>
      <c r="DC567" s="1303"/>
      <c r="DD567" s="1303"/>
      <c r="DE567" s="1303"/>
      <c r="DF567" s="1303"/>
      <c r="DG567" s="1303"/>
      <c r="DH567" s="1303"/>
      <c r="DI567" s="1303"/>
      <c r="DJ567" s="1303"/>
      <c r="DK567" s="1304"/>
      <c r="DL567" s="1372"/>
      <c r="DM567" s="1372"/>
      <c r="DN567" s="1372"/>
      <c r="DO567" s="1373"/>
      <c r="DP567" s="1373"/>
      <c r="DQ567" s="1305"/>
    </row>
    <row r="568" spans="68:121" ht="20.25" customHeight="1" x14ac:dyDescent="0.3">
      <c r="BP568" s="1260"/>
      <c r="BQ568" s="1260"/>
      <c r="BR568" s="1260"/>
      <c r="BS568" s="1260"/>
      <c r="BT568" s="1260"/>
      <c r="BU568" s="1260"/>
      <c r="BV568" s="1260"/>
      <c r="BW568" s="1260"/>
      <c r="BX568" s="1231"/>
      <c r="BY568" s="1302"/>
      <c r="BZ568" s="1306"/>
      <c r="CA568" s="1306"/>
      <c r="CB568" s="1306"/>
      <c r="CC568" s="1306"/>
      <c r="CD568" s="1368" t="s">
        <v>52</v>
      </c>
      <c r="CE568" s="1368"/>
      <c r="CF568" s="1307">
        <v>6</v>
      </c>
      <c r="CG568" s="1308" t="s">
        <v>53</v>
      </c>
      <c r="CH568" s="1367" t="s">
        <v>196</v>
      </c>
      <c r="CI568" s="1367"/>
      <c r="CJ568" s="1367"/>
      <c r="CK568" s="1367"/>
      <c r="CL568" s="1367"/>
      <c r="CM568" s="1367"/>
      <c r="CN568" s="1367"/>
      <c r="CO568" s="1367"/>
      <c r="CP568" s="1367"/>
      <c r="CQ568" s="1367"/>
      <c r="CR568" s="1367"/>
      <c r="CS568" s="1367"/>
      <c r="CT568" s="1367"/>
      <c r="CU568" s="1306"/>
      <c r="CV568" s="1306"/>
      <c r="CW568" s="1306"/>
      <c r="CX568" s="1306"/>
      <c r="CY568" s="1306"/>
      <c r="CZ568" s="1368" t="s">
        <v>52</v>
      </c>
      <c r="DA568" s="1368"/>
      <c r="DB568" s="1307">
        <v>11</v>
      </c>
      <c r="DC568" s="1308" t="s">
        <v>53</v>
      </c>
      <c r="DD568" s="1367" t="s">
        <v>156</v>
      </c>
      <c r="DE568" s="1367"/>
      <c r="DF568" s="1367"/>
      <c r="DG568" s="1367"/>
      <c r="DH568" s="1367"/>
      <c r="DI568" s="1367"/>
      <c r="DJ568" s="1367"/>
      <c r="DK568" s="1367"/>
      <c r="DL568" s="1367"/>
      <c r="DM568" s="1367"/>
      <c r="DN568" s="1367"/>
      <c r="DO568" s="1367"/>
      <c r="DP568" s="1367"/>
      <c r="DQ568" s="1305"/>
    </row>
    <row r="569" spans="68:121" ht="20.25" customHeight="1" x14ac:dyDescent="0.3">
      <c r="BP569" s="1260"/>
      <c r="BQ569" s="1260"/>
      <c r="BR569" s="1260"/>
      <c r="BS569" s="1260"/>
      <c r="BT569" s="1260"/>
      <c r="BU569" s="1260"/>
      <c r="BV569" s="1260"/>
      <c r="BW569" s="1260"/>
      <c r="BX569" s="1231"/>
      <c r="BY569" s="1302"/>
      <c r="BZ569" s="1306"/>
      <c r="CA569" s="1306"/>
      <c r="CB569" s="1306"/>
      <c r="CC569" s="1306"/>
      <c r="CD569" s="1306"/>
      <c r="CE569" s="1306"/>
      <c r="CF569" s="1306"/>
      <c r="CG569" s="1306"/>
      <c r="CH569" s="1306"/>
      <c r="CI569" s="1306"/>
      <c r="CJ569" s="1306"/>
      <c r="CK569" s="1306"/>
      <c r="CL569" s="1306"/>
      <c r="CM569" s="1306"/>
      <c r="CN569" s="1306"/>
      <c r="CO569" s="1306"/>
      <c r="CP569" s="1306"/>
      <c r="CQ569" s="1306"/>
      <c r="CR569" s="1306"/>
      <c r="CS569" s="1306"/>
      <c r="CT569" s="1306"/>
      <c r="CU569" s="1306"/>
      <c r="CV569" s="1306"/>
      <c r="CW569" s="1306"/>
      <c r="CX569" s="1306"/>
      <c r="CY569" s="1306"/>
      <c r="CZ569" s="1306"/>
      <c r="DA569" s="1306"/>
      <c r="DB569" s="1306"/>
      <c r="DC569" s="1306"/>
      <c r="DD569" s="1306"/>
      <c r="DE569" s="1306"/>
      <c r="DF569" s="1306"/>
      <c r="DG569" s="1306"/>
      <c r="DH569" s="1306"/>
      <c r="DI569" s="1306"/>
      <c r="DJ569" s="1306"/>
      <c r="DK569" s="1309"/>
      <c r="DL569" s="1309"/>
      <c r="DM569" s="1309"/>
      <c r="DN569" s="1309"/>
      <c r="DO569" s="1309"/>
      <c r="DP569" s="1309"/>
      <c r="DQ569" s="1305"/>
    </row>
    <row r="570" spans="68:121" ht="20.25" customHeight="1" x14ac:dyDescent="0.3">
      <c r="BP570" s="1260"/>
      <c r="BQ570" s="1260"/>
      <c r="BR570" s="1260"/>
      <c r="BS570" s="1260"/>
      <c r="BT570" s="1260"/>
      <c r="BU570" s="1260"/>
      <c r="BV570" s="1260"/>
      <c r="BW570" s="1260"/>
      <c r="BX570" s="1231"/>
      <c r="BY570" s="1302"/>
      <c r="BZ570" s="1322" t="s">
        <v>56</v>
      </c>
      <c r="CA570" s="1323">
        <v>6</v>
      </c>
      <c r="CB570" s="1310" t="s">
        <v>47</v>
      </c>
      <c r="CC570" s="1311">
        <v>1</v>
      </c>
      <c r="CD570" s="1311">
        <v>2</v>
      </c>
      <c r="CE570" s="1311">
        <v>3</v>
      </c>
      <c r="CF570" s="1311">
        <v>4</v>
      </c>
      <c r="CG570" s="1311">
        <v>5</v>
      </c>
      <c r="CH570" s="1311">
        <v>6</v>
      </c>
      <c r="CI570" s="1311">
        <v>7</v>
      </c>
      <c r="CJ570" s="1311">
        <v>8</v>
      </c>
      <c r="CK570" s="1311">
        <v>9</v>
      </c>
      <c r="CL570" s="1311">
        <v>10</v>
      </c>
      <c r="CM570" s="1311">
        <v>11</v>
      </c>
      <c r="CN570" s="1311">
        <v>12</v>
      </c>
      <c r="CO570" s="1311">
        <v>13</v>
      </c>
      <c r="CP570" s="1311">
        <v>14</v>
      </c>
      <c r="CQ570" s="1311">
        <v>15</v>
      </c>
      <c r="CR570" s="1311">
        <v>16</v>
      </c>
      <c r="CS570" s="1311">
        <v>17</v>
      </c>
      <c r="CT570" s="1311">
        <v>18</v>
      </c>
      <c r="CU570" s="1311">
        <v>19</v>
      </c>
      <c r="CV570" s="1311">
        <v>20</v>
      </c>
      <c r="CW570" s="1311">
        <v>21</v>
      </c>
      <c r="CX570" s="1311">
        <v>22</v>
      </c>
      <c r="CY570" s="1311">
        <v>23</v>
      </c>
      <c r="CZ570" s="1311">
        <v>24</v>
      </c>
      <c r="DA570" s="1311">
        <v>25</v>
      </c>
      <c r="DB570" s="1311">
        <v>26</v>
      </c>
      <c r="DC570" s="1311">
        <v>27</v>
      </c>
      <c r="DD570" s="1311">
        <v>28</v>
      </c>
      <c r="DE570" s="1311">
        <v>29</v>
      </c>
      <c r="DF570" s="1311">
        <v>30</v>
      </c>
      <c r="DG570" s="1311">
        <v>31</v>
      </c>
      <c r="DH570" s="1311">
        <v>32</v>
      </c>
      <c r="DI570" s="1311">
        <v>33</v>
      </c>
      <c r="DJ570" s="1311">
        <v>34</v>
      </c>
      <c r="DK570" s="1312">
        <v>35</v>
      </c>
      <c r="DL570" s="1312">
        <v>36</v>
      </c>
      <c r="DM570" s="1312">
        <v>37</v>
      </c>
      <c r="DN570" s="1312">
        <v>38</v>
      </c>
      <c r="DO570" s="1312">
        <v>39</v>
      </c>
      <c r="DP570" s="1312">
        <v>40</v>
      </c>
      <c r="DQ570" s="1305"/>
    </row>
    <row r="571" spans="68:121" ht="20.25" customHeight="1" x14ac:dyDescent="0.3">
      <c r="BP571" s="1260"/>
      <c r="BQ571" s="1260"/>
      <c r="BR571" s="1260"/>
      <c r="BS571" s="1260"/>
      <c r="BT571" s="1260"/>
      <c r="BU571" s="1260"/>
      <c r="BV571" s="1260"/>
      <c r="BW571" s="1260"/>
      <c r="BX571" s="1231"/>
      <c r="BY571" s="1302"/>
      <c r="BZ571" s="1313"/>
      <c r="CA571" s="1314"/>
      <c r="CB571" s="1315"/>
      <c r="CC571" s="1316"/>
      <c r="CD571" s="1316"/>
      <c r="CE571" s="1316"/>
      <c r="CF571" s="1316"/>
      <c r="CG571" s="1316"/>
      <c r="CH571" s="1316"/>
      <c r="CI571" s="1316"/>
      <c r="CJ571" s="1316"/>
      <c r="CK571" s="1316"/>
      <c r="CL571" s="1316"/>
      <c r="CM571" s="1316"/>
      <c r="CN571" s="1316"/>
      <c r="CO571" s="1316"/>
      <c r="CP571" s="1316"/>
      <c r="CQ571" s="1316"/>
      <c r="CR571" s="1316"/>
      <c r="CS571" s="1316"/>
      <c r="CT571" s="1316"/>
      <c r="CU571" s="1316"/>
      <c r="CV571" s="1316"/>
      <c r="CW571" s="1316"/>
      <c r="CX571" s="1316"/>
      <c r="CY571" s="1316"/>
      <c r="CZ571" s="1316"/>
      <c r="DA571" s="1316"/>
      <c r="DB571" s="1316"/>
      <c r="DC571" s="1316"/>
      <c r="DD571" s="1316"/>
      <c r="DE571" s="1316"/>
      <c r="DF571" s="1316"/>
      <c r="DG571" s="1316"/>
      <c r="DH571" s="1316"/>
      <c r="DI571" s="1316"/>
      <c r="DJ571" s="1316"/>
      <c r="DK571" s="1317"/>
      <c r="DL571" s="1317"/>
      <c r="DM571" s="1317"/>
      <c r="DN571" s="1317"/>
      <c r="DO571" s="1317"/>
      <c r="DP571" s="1317"/>
      <c r="DQ571" s="1305"/>
    </row>
    <row r="572" spans="68:121" ht="20.25" customHeight="1" x14ac:dyDescent="0.3">
      <c r="BP572" s="1260"/>
      <c r="BQ572" s="1260"/>
      <c r="BR572" s="1260"/>
      <c r="BS572" s="1260"/>
      <c r="BT572" s="1260"/>
      <c r="BU572" s="1260"/>
      <c r="BV572" s="1260"/>
      <c r="BW572" s="1260"/>
      <c r="BX572" s="1231"/>
      <c r="BY572" s="1302"/>
      <c r="BZ572" s="1324" t="s">
        <v>56</v>
      </c>
      <c r="CA572" s="1325">
        <v>11</v>
      </c>
      <c r="CB572" s="1318" t="s">
        <v>47</v>
      </c>
      <c r="CC572" s="1311">
        <v>1</v>
      </c>
      <c r="CD572" s="1311">
        <v>2</v>
      </c>
      <c r="CE572" s="1311">
        <v>3</v>
      </c>
      <c r="CF572" s="1311">
        <v>4</v>
      </c>
      <c r="CG572" s="1311">
        <v>5</v>
      </c>
      <c r="CH572" s="1311">
        <v>6</v>
      </c>
      <c r="CI572" s="1311">
        <v>7</v>
      </c>
      <c r="CJ572" s="1311">
        <v>8</v>
      </c>
      <c r="CK572" s="1311">
        <v>9</v>
      </c>
      <c r="CL572" s="1311">
        <v>10</v>
      </c>
      <c r="CM572" s="1311">
        <v>11</v>
      </c>
      <c r="CN572" s="1311">
        <v>12</v>
      </c>
      <c r="CO572" s="1311">
        <v>13</v>
      </c>
      <c r="CP572" s="1311">
        <v>14</v>
      </c>
      <c r="CQ572" s="1311">
        <v>15</v>
      </c>
      <c r="CR572" s="1311">
        <v>16</v>
      </c>
      <c r="CS572" s="1311">
        <v>17</v>
      </c>
      <c r="CT572" s="1311">
        <v>18</v>
      </c>
      <c r="CU572" s="1311">
        <v>19</v>
      </c>
      <c r="CV572" s="1311">
        <v>20</v>
      </c>
      <c r="CW572" s="1311">
        <v>21</v>
      </c>
      <c r="CX572" s="1311">
        <v>22</v>
      </c>
      <c r="CY572" s="1311">
        <v>23</v>
      </c>
      <c r="CZ572" s="1311">
        <v>24</v>
      </c>
      <c r="DA572" s="1311">
        <v>25</v>
      </c>
      <c r="DB572" s="1311">
        <v>26</v>
      </c>
      <c r="DC572" s="1311">
        <v>27</v>
      </c>
      <c r="DD572" s="1311">
        <v>28</v>
      </c>
      <c r="DE572" s="1311">
        <v>29</v>
      </c>
      <c r="DF572" s="1311">
        <v>30</v>
      </c>
      <c r="DG572" s="1311">
        <v>31</v>
      </c>
      <c r="DH572" s="1311">
        <v>32</v>
      </c>
      <c r="DI572" s="1311">
        <v>33</v>
      </c>
      <c r="DJ572" s="1311">
        <v>34</v>
      </c>
      <c r="DK572" s="1312">
        <v>35</v>
      </c>
      <c r="DL572" s="1312">
        <v>36</v>
      </c>
      <c r="DM572" s="1312">
        <v>37</v>
      </c>
      <c r="DN572" s="1312">
        <v>38</v>
      </c>
      <c r="DO572" s="1312">
        <v>39</v>
      </c>
      <c r="DP572" s="1312">
        <v>40</v>
      </c>
      <c r="DQ572" s="1305"/>
    </row>
    <row r="573" spans="68:121" ht="20.25" customHeight="1" thickBot="1" x14ac:dyDescent="0.35">
      <c r="BP573" s="1260"/>
      <c r="BQ573" s="1260"/>
      <c r="BR573" s="1260"/>
      <c r="BS573" s="1260"/>
      <c r="BT573" s="1260"/>
      <c r="BU573" s="1260"/>
      <c r="BV573" s="1260"/>
      <c r="BW573" s="1260"/>
      <c r="BX573" s="1231"/>
      <c r="BY573" s="1319"/>
      <c r="BZ573" s="1320"/>
      <c r="CA573" s="1320"/>
      <c r="CB573" s="1320"/>
      <c r="CC573" s="1320"/>
      <c r="CD573" s="1320"/>
      <c r="CE573" s="1320"/>
      <c r="CF573" s="1320"/>
      <c r="CG573" s="1320"/>
      <c r="CH573" s="1320"/>
      <c r="CI573" s="1320"/>
      <c r="CJ573" s="1320"/>
      <c r="CK573" s="1320"/>
      <c r="CL573" s="1320"/>
      <c r="CM573" s="1320"/>
      <c r="CN573" s="1320"/>
      <c r="CO573" s="1320"/>
      <c r="CP573" s="1320"/>
      <c r="CQ573" s="1320"/>
      <c r="CR573" s="1320"/>
      <c r="CS573" s="1320"/>
      <c r="CT573" s="1320"/>
      <c r="CU573" s="1320"/>
      <c r="CV573" s="1320"/>
      <c r="CW573" s="1320"/>
      <c r="CX573" s="1320"/>
      <c r="CY573" s="1320"/>
      <c r="CZ573" s="1320"/>
      <c r="DA573" s="1320"/>
      <c r="DB573" s="1320"/>
      <c r="DC573" s="1320"/>
      <c r="DD573" s="1320"/>
      <c r="DE573" s="1320"/>
      <c r="DF573" s="1320"/>
      <c r="DG573" s="1320"/>
      <c r="DH573" s="1320"/>
      <c r="DI573" s="1320"/>
      <c r="DJ573" s="1320"/>
      <c r="DK573" s="1320"/>
      <c r="DL573" s="1320"/>
      <c r="DM573" s="1320"/>
      <c r="DN573" s="1320"/>
      <c r="DO573" s="1320"/>
      <c r="DP573" s="1320"/>
      <c r="DQ573" s="1321"/>
    </row>
    <row r="574" spans="68:121" ht="20.25" customHeight="1" thickTop="1" x14ac:dyDescent="0.3">
      <c r="BP574" s="1260"/>
      <c r="BQ574" s="1260"/>
      <c r="BR574" s="1260"/>
      <c r="BS574" s="1260"/>
      <c r="BT574" s="1260"/>
      <c r="BU574" s="1260"/>
      <c r="BV574" s="1260"/>
      <c r="BW574" s="1260"/>
      <c r="BX574" s="1231"/>
      <c r="BY574" s="784">
        <v>0.39930555555555541</v>
      </c>
      <c r="BZ574" s="785"/>
      <c r="CA574" s="785"/>
      <c r="CB574" s="1299"/>
      <c r="CC574" s="1299"/>
      <c r="CD574" s="1299"/>
      <c r="CE574" s="1369" t="s">
        <v>46</v>
      </c>
      <c r="CF574" s="1369"/>
      <c r="CG574" s="1369"/>
      <c r="CH574" s="1369"/>
      <c r="CI574" s="1369"/>
      <c r="CJ574" s="1300" t="s">
        <v>39</v>
      </c>
      <c r="CK574" s="1299"/>
      <c r="CL574" s="1299"/>
      <c r="CM574" s="1299"/>
      <c r="CN574" s="1299"/>
      <c r="CO574" s="1299"/>
      <c r="CP574" s="1299"/>
      <c r="CQ574" s="1299"/>
      <c r="CR574" s="1299"/>
      <c r="CS574" s="1299"/>
      <c r="CT574" s="1299"/>
      <c r="CU574" s="1299"/>
      <c r="CV574" s="1299"/>
      <c r="CW574" s="1299"/>
      <c r="CX574" s="1299"/>
      <c r="CY574" s="1299"/>
      <c r="CZ574" s="1299"/>
      <c r="DA574" s="1299"/>
      <c r="DB574" s="1299"/>
      <c r="DC574" s="1299"/>
      <c r="DD574" s="1299"/>
      <c r="DE574" s="1299"/>
      <c r="DF574" s="1299"/>
      <c r="DG574" s="1299"/>
      <c r="DH574" s="1299"/>
      <c r="DI574" s="1299"/>
      <c r="DJ574" s="1299"/>
      <c r="DK574" s="1299"/>
      <c r="DL574" s="1299"/>
      <c r="DM574" s="1299"/>
      <c r="DN574" s="1299"/>
      <c r="DO574" s="1299"/>
      <c r="DP574" s="1299"/>
      <c r="DQ574" s="1301"/>
    </row>
    <row r="575" spans="68:121" ht="20.25" customHeight="1" x14ac:dyDescent="0.3">
      <c r="BP575" s="1260" t="s">
        <v>59</v>
      </c>
      <c r="BQ575" s="1260">
        <v>0.39930555555555541</v>
      </c>
      <c r="BR575" s="1260">
        <v>22</v>
      </c>
      <c r="BS575" s="1260" t="s">
        <v>45</v>
      </c>
      <c r="BT575" s="1260" t="s">
        <v>46</v>
      </c>
      <c r="BU575" s="1260">
        <v>16</v>
      </c>
      <c r="BV575" s="1260" t="s">
        <v>47</v>
      </c>
      <c r="BW575" s="1260">
        <v>24</v>
      </c>
      <c r="BX575" s="1231"/>
      <c r="BY575" s="1302"/>
      <c r="BZ575" s="1366" t="s">
        <v>59</v>
      </c>
      <c r="CA575" s="1366"/>
      <c r="CB575" s="1366"/>
      <c r="CC575" s="1366"/>
      <c r="CD575" s="1303"/>
      <c r="CE575" s="1303"/>
      <c r="CF575" s="1303"/>
      <c r="CG575" s="1303"/>
      <c r="CH575" s="1303"/>
      <c r="CI575" s="1303"/>
      <c r="CJ575" s="1303"/>
      <c r="CK575" s="1303"/>
      <c r="CL575" s="1303"/>
      <c r="CM575" s="1303"/>
      <c r="CN575" s="1303"/>
      <c r="CO575" s="1303"/>
      <c r="CP575" s="1303"/>
      <c r="CQ575" s="1303"/>
      <c r="CR575" s="1303"/>
      <c r="CS575" s="1370">
        <v>22</v>
      </c>
      <c r="CT575" s="1370"/>
      <c r="CU575" s="1365" t="s">
        <v>48</v>
      </c>
      <c r="CV575" s="1365"/>
      <c r="CW575" s="1365"/>
      <c r="CX575" s="1303"/>
      <c r="CY575" s="1303"/>
      <c r="CZ575" s="1303"/>
      <c r="DA575" s="1303"/>
      <c r="DB575" s="1303"/>
      <c r="DC575" s="1303"/>
      <c r="DD575" s="1303"/>
      <c r="DE575" s="1303"/>
      <c r="DF575" s="1303"/>
      <c r="DG575" s="1303"/>
      <c r="DH575" s="1303"/>
      <c r="DI575" s="1303"/>
      <c r="DJ575" s="1303"/>
      <c r="DK575" s="1304"/>
      <c r="DL575" s="1372" t="s">
        <v>49</v>
      </c>
      <c r="DM575" s="1372"/>
      <c r="DN575" s="1372"/>
      <c r="DO575" s="1373">
        <v>2</v>
      </c>
      <c r="DP575" s="1373"/>
      <c r="DQ575" s="1305"/>
    </row>
    <row r="576" spans="68:121" ht="20.25" customHeight="1" x14ac:dyDescent="0.3">
      <c r="BP576" s="1260">
        <v>0</v>
      </c>
      <c r="BQ576" s="1260">
        <v>0</v>
      </c>
      <c r="BR576" s="1260" t="s">
        <v>50</v>
      </c>
      <c r="BS576" s="1260">
        <v>2</v>
      </c>
      <c r="BT576" s="1260" t="s">
        <v>39</v>
      </c>
      <c r="BU576" s="1260" t="s">
        <v>143</v>
      </c>
      <c r="BV576" s="1260">
        <v>0</v>
      </c>
      <c r="BW576" s="1260" t="s">
        <v>157</v>
      </c>
      <c r="BX576" s="1231"/>
      <c r="BY576" s="1302"/>
      <c r="BZ576" s="1366"/>
      <c r="CA576" s="1366"/>
      <c r="CB576" s="1366"/>
      <c r="CC576" s="1366"/>
      <c r="CD576" s="1303"/>
      <c r="CE576" s="1303"/>
      <c r="CF576" s="1303"/>
      <c r="CG576" s="1303"/>
      <c r="CH576" s="1303"/>
      <c r="CI576" s="1303"/>
      <c r="CJ576" s="1303"/>
      <c r="CK576" s="1303"/>
      <c r="CL576" s="1303"/>
      <c r="CM576" s="1303"/>
      <c r="CN576" s="1303"/>
      <c r="CO576" s="1303"/>
      <c r="CP576" s="1303"/>
      <c r="CQ576" s="1303"/>
      <c r="CR576" s="1303"/>
      <c r="CS576" s="1370"/>
      <c r="CT576" s="1370"/>
      <c r="CU576" s="1365"/>
      <c r="CV576" s="1365"/>
      <c r="CW576" s="1365"/>
      <c r="CX576" s="1303"/>
      <c r="CY576" s="1303"/>
      <c r="CZ576" s="1303"/>
      <c r="DA576" s="1303"/>
      <c r="DB576" s="1303"/>
      <c r="DC576" s="1303"/>
      <c r="DD576" s="1303"/>
      <c r="DE576" s="1303"/>
      <c r="DF576" s="1303"/>
      <c r="DG576" s="1303"/>
      <c r="DH576" s="1303"/>
      <c r="DI576" s="1303"/>
      <c r="DJ576" s="1303"/>
      <c r="DK576" s="1304"/>
      <c r="DL576" s="1372"/>
      <c r="DM576" s="1372"/>
      <c r="DN576" s="1372"/>
      <c r="DO576" s="1373"/>
      <c r="DP576" s="1373"/>
      <c r="DQ576" s="1305"/>
    </row>
    <row r="577" spans="68:121" ht="20.25" customHeight="1" x14ac:dyDescent="0.3">
      <c r="BP577" s="1260"/>
      <c r="BQ577" s="1260"/>
      <c r="BR577" s="1260"/>
      <c r="BS577" s="1260"/>
      <c r="BT577" s="1260"/>
      <c r="BU577" s="1260"/>
      <c r="BV577" s="1260"/>
      <c r="BW577" s="1260"/>
      <c r="BX577" s="1231"/>
      <c r="BY577" s="1302"/>
      <c r="BZ577" s="1306"/>
      <c r="CA577" s="1306"/>
      <c r="CB577" s="1306"/>
      <c r="CC577" s="1306"/>
      <c r="CD577" s="1368" t="s">
        <v>52</v>
      </c>
      <c r="CE577" s="1368"/>
      <c r="CF577" s="1307">
        <v>16</v>
      </c>
      <c r="CG577" s="1308" t="s">
        <v>53</v>
      </c>
      <c r="CH577" s="1367" t="s">
        <v>143</v>
      </c>
      <c r="CI577" s="1367"/>
      <c r="CJ577" s="1367"/>
      <c r="CK577" s="1367"/>
      <c r="CL577" s="1367"/>
      <c r="CM577" s="1367"/>
      <c r="CN577" s="1367"/>
      <c r="CO577" s="1367"/>
      <c r="CP577" s="1367"/>
      <c r="CQ577" s="1367"/>
      <c r="CR577" s="1367"/>
      <c r="CS577" s="1367"/>
      <c r="CT577" s="1367"/>
      <c r="CU577" s="1306"/>
      <c r="CV577" s="1306"/>
      <c r="CW577" s="1306"/>
      <c r="CX577" s="1306"/>
      <c r="CY577" s="1306"/>
      <c r="CZ577" s="1368" t="s">
        <v>52</v>
      </c>
      <c r="DA577" s="1368"/>
      <c r="DB577" s="1307">
        <v>24</v>
      </c>
      <c r="DC577" s="1308" t="s">
        <v>53</v>
      </c>
      <c r="DD577" s="1367" t="s">
        <v>157</v>
      </c>
      <c r="DE577" s="1367"/>
      <c r="DF577" s="1367"/>
      <c r="DG577" s="1367"/>
      <c r="DH577" s="1367"/>
      <c r="DI577" s="1367"/>
      <c r="DJ577" s="1367"/>
      <c r="DK577" s="1367"/>
      <c r="DL577" s="1367"/>
      <c r="DM577" s="1367"/>
      <c r="DN577" s="1367"/>
      <c r="DO577" s="1367"/>
      <c r="DP577" s="1367"/>
      <c r="DQ577" s="1305"/>
    </row>
    <row r="578" spans="68:121" ht="20.25" customHeight="1" x14ac:dyDescent="0.3">
      <c r="BP578" s="1260"/>
      <c r="BQ578" s="1260"/>
      <c r="BR578" s="1260"/>
      <c r="BS578" s="1260"/>
      <c r="BT578" s="1260"/>
      <c r="BU578" s="1260"/>
      <c r="BV578" s="1260"/>
      <c r="BW578" s="1260"/>
      <c r="BX578" s="1231"/>
      <c r="BY578" s="1302"/>
      <c r="BZ578" s="1306"/>
      <c r="CA578" s="1306"/>
      <c r="CB578" s="1306"/>
      <c r="CC578" s="1306"/>
      <c r="CD578" s="1306"/>
      <c r="CE578" s="1306"/>
      <c r="CF578" s="1306"/>
      <c r="CG578" s="1306"/>
      <c r="CH578" s="1306"/>
      <c r="CI578" s="1306"/>
      <c r="CJ578" s="1306"/>
      <c r="CK578" s="1306"/>
      <c r="CL578" s="1306"/>
      <c r="CM578" s="1306"/>
      <c r="CN578" s="1306"/>
      <c r="CO578" s="1306"/>
      <c r="CP578" s="1306"/>
      <c r="CQ578" s="1306"/>
      <c r="CR578" s="1306"/>
      <c r="CS578" s="1306"/>
      <c r="CT578" s="1306"/>
      <c r="CU578" s="1306"/>
      <c r="CV578" s="1306"/>
      <c r="CW578" s="1306"/>
      <c r="CX578" s="1306"/>
      <c r="CY578" s="1306"/>
      <c r="CZ578" s="1306"/>
      <c r="DA578" s="1306"/>
      <c r="DB578" s="1306"/>
      <c r="DC578" s="1306"/>
      <c r="DD578" s="1306"/>
      <c r="DE578" s="1306"/>
      <c r="DF578" s="1306"/>
      <c r="DG578" s="1306"/>
      <c r="DH578" s="1306"/>
      <c r="DI578" s="1306"/>
      <c r="DJ578" s="1306"/>
      <c r="DK578" s="1309"/>
      <c r="DL578" s="1309"/>
      <c r="DM578" s="1309"/>
      <c r="DN578" s="1309"/>
      <c r="DO578" s="1309"/>
      <c r="DP578" s="1309"/>
      <c r="DQ578" s="1305"/>
    </row>
    <row r="579" spans="68:121" ht="20.25" customHeight="1" x14ac:dyDescent="0.3">
      <c r="BP579" s="1260"/>
      <c r="BQ579" s="1260"/>
      <c r="BR579" s="1260"/>
      <c r="BS579" s="1260"/>
      <c r="BT579" s="1260"/>
      <c r="BU579" s="1260"/>
      <c r="BV579" s="1260"/>
      <c r="BW579" s="1260"/>
      <c r="BX579" s="1231"/>
      <c r="BY579" s="1302"/>
      <c r="BZ579" s="1322" t="s">
        <v>56</v>
      </c>
      <c r="CA579" s="1323">
        <v>16</v>
      </c>
      <c r="CB579" s="1310" t="s">
        <v>47</v>
      </c>
      <c r="CC579" s="1311">
        <v>1</v>
      </c>
      <c r="CD579" s="1311">
        <v>2</v>
      </c>
      <c r="CE579" s="1311">
        <v>3</v>
      </c>
      <c r="CF579" s="1311">
        <v>4</v>
      </c>
      <c r="CG579" s="1311">
        <v>5</v>
      </c>
      <c r="CH579" s="1311">
        <v>6</v>
      </c>
      <c r="CI579" s="1311">
        <v>7</v>
      </c>
      <c r="CJ579" s="1311">
        <v>8</v>
      </c>
      <c r="CK579" s="1311">
        <v>9</v>
      </c>
      <c r="CL579" s="1311">
        <v>10</v>
      </c>
      <c r="CM579" s="1311">
        <v>11</v>
      </c>
      <c r="CN579" s="1311">
        <v>12</v>
      </c>
      <c r="CO579" s="1311">
        <v>13</v>
      </c>
      <c r="CP579" s="1311">
        <v>14</v>
      </c>
      <c r="CQ579" s="1311">
        <v>15</v>
      </c>
      <c r="CR579" s="1311">
        <v>16</v>
      </c>
      <c r="CS579" s="1311">
        <v>17</v>
      </c>
      <c r="CT579" s="1311">
        <v>18</v>
      </c>
      <c r="CU579" s="1311">
        <v>19</v>
      </c>
      <c r="CV579" s="1311">
        <v>20</v>
      </c>
      <c r="CW579" s="1311">
        <v>21</v>
      </c>
      <c r="CX579" s="1311">
        <v>22</v>
      </c>
      <c r="CY579" s="1311">
        <v>23</v>
      </c>
      <c r="CZ579" s="1311">
        <v>24</v>
      </c>
      <c r="DA579" s="1311">
        <v>25</v>
      </c>
      <c r="DB579" s="1311">
        <v>26</v>
      </c>
      <c r="DC579" s="1311">
        <v>27</v>
      </c>
      <c r="DD579" s="1311">
        <v>28</v>
      </c>
      <c r="DE579" s="1311">
        <v>29</v>
      </c>
      <c r="DF579" s="1311">
        <v>30</v>
      </c>
      <c r="DG579" s="1311">
        <v>31</v>
      </c>
      <c r="DH579" s="1311">
        <v>32</v>
      </c>
      <c r="DI579" s="1311">
        <v>33</v>
      </c>
      <c r="DJ579" s="1311">
        <v>34</v>
      </c>
      <c r="DK579" s="1312">
        <v>35</v>
      </c>
      <c r="DL579" s="1312">
        <v>36</v>
      </c>
      <c r="DM579" s="1312">
        <v>37</v>
      </c>
      <c r="DN579" s="1312">
        <v>38</v>
      </c>
      <c r="DO579" s="1312">
        <v>39</v>
      </c>
      <c r="DP579" s="1312">
        <v>40</v>
      </c>
      <c r="DQ579" s="1305"/>
    </row>
    <row r="580" spans="68:121" ht="20.25" customHeight="1" x14ac:dyDescent="0.3">
      <c r="BP580" s="1260"/>
      <c r="BQ580" s="1260"/>
      <c r="BR580" s="1260"/>
      <c r="BS580" s="1260"/>
      <c r="BT580" s="1260"/>
      <c r="BU580" s="1260"/>
      <c r="BV580" s="1260"/>
      <c r="BW580" s="1260"/>
      <c r="BX580" s="1231"/>
      <c r="BY580" s="1302"/>
      <c r="BZ580" s="1313"/>
      <c r="CA580" s="1314"/>
      <c r="CB580" s="1315"/>
      <c r="CC580" s="1316"/>
      <c r="CD580" s="1316"/>
      <c r="CE580" s="1316"/>
      <c r="CF580" s="1316"/>
      <c r="CG580" s="1316"/>
      <c r="CH580" s="1316"/>
      <c r="CI580" s="1316"/>
      <c r="CJ580" s="1316"/>
      <c r="CK580" s="1316"/>
      <c r="CL580" s="1316"/>
      <c r="CM580" s="1316"/>
      <c r="CN580" s="1316"/>
      <c r="CO580" s="1316"/>
      <c r="CP580" s="1316"/>
      <c r="CQ580" s="1316"/>
      <c r="CR580" s="1316"/>
      <c r="CS580" s="1316"/>
      <c r="CT580" s="1316"/>
      <c r="CU580" s="1316"/>
      <c r="CV580" s="1316"/>
      <c r="CW580" s="1316"/>
      <c r="CX580" s="1316"/>
      <c r="CY580" s="1316"/>
      <c r="CZ580" s="1316"/>
      <c r="DA580" s="1316"/>
      <c r="DB580" s="1316"/>
      <c r="DC580" s="1316"/>
      <c r="DD580" s="1316"/>
      <c r="DE580" s="1316"/>
      <c r="DF580" s="1316"/>
      <c r="DG580" s="1316"/>
      <c r="DH580" s="1316"/>
      <c r="DI580" s="1316"/>
      <c r="DJ580" s="1316"/>
      <c r="DK580" s="1317"/>
      <c r="DL580" s="1317"/>
      <c r="DM580" s="1317"/>
      <c r="DN580" s="1317"/>
      <c r="DO580" s="1317"/>
      <c r="DP580" s="1317"/>
      <c r="DQ580" s="1305"/>
    </row>
    <row r="581" spans="68:121" ht="20.25" customHeight="1" x14ac:dyDescent="0.3">
      <c r="BP581" s="1260"/>
      <c r="BQ581" s="1260"/>
      <c r="BR581" s="1260"/>
      <c r="BS581" s="1260"/>
      <c r="BT581" s="1260"/>
      <c r="BU581" s="1260"/>
      <c r="BV581" s="1260"/>
      <c r="BW581" s="1260"/>
      <c r="BX581" s="1231"/>
      <c r="BY581" s="1302"/>
      <c r="BZ581" s="1324" t="s">
        <v>56</v>
      </c>
      <c r="CA581" s="1325">
        <v>24</v>
      </c>
      <c r="CB581" s="1318" t="s">
        <v>47</v>
      </c>
      <c r="CC581" s="1311">
        <v>1</v>
      </c>
      <c r="CD581" s="1311">
        <v>2</v>
      </c>
      <c r="CE581" s="1311">
        <v>3</v>
      </c>
      <c r="CF581" s="1311">
        <v>4</v>
      </c>
      <c r="CG581" s="1311">
        <v>5</v>
      </c>
      <c r="CH581" s="1311">
        <v>6</v>
      </c>
      <c r="CI581" s="1311">
        <v>7</v>
      </c>
      <c r="CJ581" s="1311">
        <v>8</v>
      </c>
      <c r="CK581" s="1311">
        <v>9</v>
      </c>
      <c r="CL581" s="1311">
        <v>10</v>
      </c>
      <c r="CM581" s="1311">
        <v>11</v>
      </c>
      <c r="CN581" s="1311">
        <v>12</v>
      </c>
      <c r="CO581" s="1311">
        <v>13</v>
      </c>
      <c r="CP581" s="1311">
        <v>14</v>
      </c>
      <c r="CQ581" s="1311">
        <v>15</v>
      </c>
      <c r="CR581" s="1311">
        <v>16</v>
      </c>
      <c r="CS581" s="1311">
        <v>17</v>
      </c>
      <c r="CT581" s="1311">
        <v>18</v>
      </c>
      <c r="CU581" s="1311">
        <v>19</v>
      </c>
      <c r="CV581" s="1311">
        <v>20</v>
      </c>
      <c r="CW581" s="1311">
        <v>21</v>
      </c>
      <c r="CX581" s="1311">
        <v>22</v>
      </c>
      <c r="CY581" s="1311">
        <v>23</v>
      </c>
      <c r="CZ581" s="1311">
        <v>24</v>
      </c>
      <c r="DA581" s="1311">
        <v>25</v>
      </c>
      <c r="DB581" s="1311">
        <v>26</v>
      </c>
      <c r="DC581" s="1311">
        <v>27</v>
      </c>
      <c r="DD581" s="1311">
        <v>28</v>
      </c>
      <c r="DE581" s="1311">
        <v>29</v>
      </c>
      <c r="DF581" s="1311">
        <v>30</v>
      </c>
      <c r="DG581" s="1311">
        <v>31</v>
      </c>
      <c r="DH581" s="1311">
        <v>32</v>
      </c>
      <c r="DI581" s="1311">
        <v>33</v>
      </c>
      <c r="DJ581" s="1311">
        <v>34</v>
      </c>
      <c r="DK581" s="1312">
        <v>35</v>
      </c>
      <c r="DL581" s="1312">
        <v>36</v>
      </c>
      <c r="DM581" s="1312">
        <v>37</v>
      </c>
      <c r="DN581" s="1312">
        <v>38</v>
      </c>
      <c r="DO581" s="1312">
        <v>39</v>
      </c>
      <c r="DP581" s="1312">
        <v>40</v>
      </c>
      <c r="DQ581" s="1305"/>
    </row>
    <row r="582" spans="68:121" ht="20.25" customHeight="1" thickBot="1" x14ac:dyDescent="0.35">
      <c r="BP582" s="1260"/>
      <c r="BQ582" s="1260"/>
      <c r="BR582" s="1260"/>
      <c r="BS582" s="1260"/>
      <c r="BT582" s="1260"/>
      <c r="BU582" s="1260"/>
      <c r="BV582" s="1260"/>
      <c r="BW582" s="1260"/>
      <c r="BX582" s="1231"/>
      <c r="BY582" s="1319"/>
      <c r="BZ582" s="1320"/>
      <c r="CA582" s="1320"/>
      <c r="CB582" s="1320"/>
      <c r="CC582" s="1320"/>
      <c r="CD582" s="1320"/>
      <c r="CE582" s="1320"/>
      <c r="CF582" s="1320"/>
      <c r="CG582" s="1320"/>
      <c r="CH582" s="1320"/>
      <c r="CI582" s="1320"/>
      <c r="CJ582" s="1320"/>
      <c r="CK582" s="1320"/>
      <c r="CL582" s="1320"/>
      <c r="CM582" s="1320"/>
      <c r="CN582" s="1320"/>
      <c r="CO582" s="1320"/>
      <c r="CP582" s="1320"/>
      <c r="CQ582" s="1320"/>
      <c r="CR582" s="1320"/>
      <c r="CS582" s="1320"/>
      <c r="CT582" s="1320"/>
      <c r="CU582" s="1320"/>
      <c r="CV582" s="1320"/>
      <c r="CW582" s="1320"/>
      <c r="CX582" s="1320"/>
      <c r="CY582" s="1320"/>
      <c r="CZ582" s="1320"/>
      <c r="DA582" s="1320"/>
      <c r="DB582" s="1320"/>
      <c r="DC582" s="1320"/>
      <c r="DD582" s="1320"/>
      <c r="DE582" s="1320"/>
      <c r="DF582" s="1320"/>
      <c r="DG582" s="1320"/>
      <c r="DH582" s="1320"/>
      <c r="DI582" s="1320"/>
      <c r="DJ582" s="1320"/>
      <c r="DK582" s="1320"/>
      <c r="DL582" s="1320"/>
      <c r="DM582" s="1320"/>
      <c r="DN582" s="1320"/>
      <c r="DO582" s="1320"/>
      <c r="DP582" s="1320"/>
      <c r="DQ582" s="1321"/>
    </row>
    <row r="583" spans="68:121" ht="20.25" customHeight="1" thickTop="1" x14ac:dyDescent="0.3">
      <c r="BP583" s="1260"/>
      <c r="BQ583" s="1260"/>
      <c r="BR583" s="1260"/>
      <c r="BS583" s="1260"/>
      <c r="BT583" s="1260"/>
      <c r="BU583" s="1260"/>
      <c r="BV583" s="1260"/>
      <c r="BW583" s="1260"/>
      <c r="BX583" s="1231"/>
      <c r="BY583" s="784">
        <v>0.40624999999999983</v>
      </c>
      <c r="BZ583" s="785"/>
      <c r="CA583" s="785"/>
      <c r="CB583" s="1299"/>
      <c r="CC583" s="1299"/>
      <c r="CD583" s="1299"/>
      <c r="CE583" s="1369" t="s">
        <v>46</v>
      </c>
      <c r="CF583" s="1369"/>
      <c r="CG583" s="1369"/>
      <c r="CH583" s="1369"/>
      <c r="CI583" s="1369"/>
      <c r="CJ583" s="1300" t="s">
        <v>54</v>
      </c>
      <c r="CK583" s="1299"/>
      <c r="CL583" s="1299"/>
      <c r="CM583" s="1299"/>
      <c r="CN583" s="1299"/>
      <c r="CO583" s="1299"/>
      <c r="CP583" s="1299"/>
      <c r="CQ583" s="1299"/>
      <c r="CR583" s="1299"/>
      <c r="CS583" s="1299"/>
      <c r="CT583" s="1299"/>
      <c r="CU583" s="1299"/>
      <c r="CV583" s="1299"/>
      <c r="CW583" s="1299"/>
      <c r="CX583" s="1299"/>
      <c r="CY583" s="1299"/>
      <c r="CZ583" s="1299"/>
      <c r="DA583" s="1299"/>
      <c r="DB583" s="1299"/>
      <c r="DC583" s="1299"/>
      <c r="DD583" s="1299"/>
      <c r="DE583" s="1299"/>
      <c r="DF583" s="1299"/>
      <c r="DG583" s="1299"/>
      <c r="DH583" s="1299"/>
      <c r="DI583" s="1299"/>
      <c r="DJ583" s="1299"/>
      <c r="DK583" s="1299"/>
      <c r="DL583" s="1299"/>
      <c r="DM583" s="1299"/>
      <c r="DN583" s="1299"/>
      <c r="DO583" s="1299"/>
      <c r="DP583" s="1299"/>
      <c r="DQ583" s="1301"/>
    </row>
    <row r="584" spans="68:121" ht="20.25" customHeight="1" x14ac:dyDescent="0.3">
      <c r="BP584" s="1260" t="s">
        <v>60</v>
      </c>
      <c r="BQ584" s="1260">
        <v>0.40624999999999983</v>
      </c>
      <c r="BR584" s="1260">
        <v>26</v>
      </c>
      <c r="BS584" s="1260" t="s">
        <v>45</v>
      </c>
      <c r="BT584" s="1260" t="s">
        <v>46</v>
      </c>
      <c r="BU584" s="1260">
        <v>15</v>
      </c>
      <c r="BV584" s="1260" t="s">
        <v>47</v>
      </c>
      <c r="BW584" s="1260">
        <v>26</v>
      </c>
      <c r="BX584" s="1231"/>
      <c r="BY584" s="1302"/>
      <c r="BZ584" s="1366" t="s">
        <v>60</v>
      </c>
      <c r="CA584" s="1366"/>
      <c r="CB584" s="1366"/>
      <c r="CC584" s="1366"/>
      <c r="CD584" s="1303"/>
      <c r="CE584" s="1303"/>
      <c r="CF584" s="1303"/>
      <c r="CG584" s="1303"/>
      <c r="CH584" s="1303"/>
      <c r="CI584" s="1303"/>
      <c r="CJ584" s="1303"/>
      <c r="CK584" s="1303"/>
      <c r="CL584" s="1303"/>
      <c r="CM584" s="1303"/>
      <c r="CN584" s="1303"/>
      <c r="CO584" s="1303"/>
      <c r="CP584" s="1303"/>
      <c r="CQ584" s="1303"/>
      <c r="CR584" s="1303"/>
      <c r="CS584" s="1370">
        <v>26</v>
      </c>
      <c r="CT584" s="1370"/>
      <c r="CU584" s="1365" t="s">
        <v>48</v>
      </c>
      <c r="CV584" s="1365"/>
      <c r="CW584" s="1365"/>
      <c r="CX584" s="1303"/>
      <c r="CY584" s="1303"/>
      <c r="CZ584" s="1303"/>
      <c r="DA584" s="1303"/>
      <c r="DB584" s="1303"/>
      <c r="DC584" s="1303"/>
      <c r="DD584" s="1303"/>
      <c r="DE584" s="1303"/>
      <c r="DF584" s="1303"/>
      <c r="DG584" s="1303"/>
      <c r="DH584" s="1303"/>
      <c r="DI584" s="1303"/>
      <c r="DJ584" s="1303"/>
      <c r="DK584" s="1304"/>
      <c r="DL584" s="1372" t="s">
        <v>49</v>
      </c>
      <c r="DM584" s="1372"/>
      <c r="DN584" s="1372"/>
      <c r="DO584" s="1373">
        <v>2</v>
      </c>
      <c r="DP584" s="1373"/>
      <c r="DQ584" s="1305"/>
    </row>
    <row r="585" spans="68:121" ht="20.25" customHeight="1" x14ac:dyDescent="0.3">
      <c r="BP585" s="1260">
        <v>0</v>
      </c>
      <c r="BQ585" s="1260">
        <v>0</v>
      </c>
      <c r="BR585" s="1260" t="s">
        <v>50</v>
      </c>
      <c r="BS585" s="1260">
        <v>2</v>
      </c>
      <c r="BT585" s="1260" t="s">
        <v>54</v>
      </c>
      <c r="BU585" s="1260" t="s">
        <v>139</v>
      </c>
      <c r="BV585" s="1260">
        <v>0</v>
      </c>
      <c r="BW585" s="1260" t="s">
        <v>154</v>
      </c>
      <c r="BX585" s="1231"/>
      <c r="BY585" s="1302"/>
      <c r="BZ585" s="1366"/>
      <c r="CA585" s="1366"/>
      <c r="CB585" s="1366"/>
      <c r="CC585" s="1366"/>
      <c r="CD585" s="1303"/>
      <c r="CE585" s="1303"/>
      <c r="CF585" s="1303"/>
      <c r="CG585" s="1303"/>
      <c r="CH585" s="1303"/>
      <c r="CI585" s="1303"/>
      <c r="CJ585" s="1303"/>
      <c r="CK585" s="1303"/>
      <c r="CL585" s="1303"/>
      <c r="CM585" s="1303"/>
      <c r="CN585" s="1303"/>
      <c r="CO585" s="1303"/>
      <c r="CP585" s="1303"/>
      <c r="CQ585" s="1303"/>
      <c r="CR585" s="1303"/>
      <c r="CS585" s="1370"/>
      <c r="CT585" s="1370"/>
      <c r="CU585" s="1365"/>
      <c r="CV585" s="1365"/>
      <c r="CW585" s="1365"/>
      <c r="CX585" s="1303"/>
      <c r="CY585" s="1303"/>
      <c r="CZ585" s="1303"/>
      <c r="DA585" s="1303"/>
      <c r="DB585" s="1303"/>
      <c r="DC585" s="1303"/>
      <c r="DD585" s="1303"/>
      <c r="DE585" s="1303"/>
      <c r="DF585" s="1303"/>
      <c r="DG585" s="1303"/>
      <c r="DH585" s="1303"/>
      <c r="DI585" s="1303"/>
      <c r="DJ585" s="1303"/>
      <c r="DK585" s="1304"/>
      <c r="DL585" s="1372"/>
      <c r="DM585" s="1372"/>
      <c r="DN585" s="1372"/>
      <c r="DO585" s="1373"/>
      <c r="DP585" s="1373"/>
      <c r="DQ585" s="1305"/>
    </row>
    <row r="586" spans="68:121" ht="20.25" customHeight="1" x14ac:dyDescent="0.3">
      <c r="BP586" s="1260"/>
      <c r="BQ586" s="1260"/>
      <c r="BR586" s="1260"/>
      <c r="BS586" s="1260"/>
      <c r="BT586" s="1260"/>
      <c r="BU586" s="1260"/>
      <c r="BV586" s="1260"/>
      <c r="BW586" s="1260"/>
      <c r="BX586" s="1231"/>
      <c r="BY586" s="1302"/>
      <c r="BZ586" s="1306"/>
      <c r="CA586" s="1306"/>
      <c r="CB586" s="1306"/>
      <c r="CC586" s="1306"/>
      <c r="CD586" s="1368" t="s">
        <v>52</v>
      </c>
      <c r="CE586" s="1368"/>
      <c r="CF586" s="1307">
        <v>15</v>
      </c>
      <c r="CG586" s="1308" t="s">
        <v>53</v>
      </c>
      <c r="CH586" s="1367" t="s">
        <v>139</v>
      </c>
      <c r="CI586" s="1367"/>
      <c r="CJ586" s="1367"/>
      <c r="CK586" s="1367"/>
      <c r="CL586" s="1367"/>
      <c r="CM586" s="1367"/>
      <c r="CN586" s="1367"/>
      <c r="CO586" s="1367"/>
      <c r="CP586" s="1367"/>
      <c r="CQ586" s="1367"/>
      <c r="CR586" s="1367"/>
      <c r="CS586" s="1367"/>
      <c r="CT586" s="1367"/>
      <c r="CU586" s="1306"/>
      <c r="CV586" s="1306"/>
      <c r="CW586" s="1306"/>
      <c r="CX586" s="1306"/>
      <c r="CY586" s="1306"/>
      <c r="CZ586" s="1368" t="s">
        <v>52</v>
      </c>
      <c r="DA586" s="1368"/>
      <c r="DB586" s="1307">
        <v>26</v>
      </c>
      <c r="DC586" s="1308" t="s">
        <v>53</v>
      </c>
      <c r="DD586" s="1367" t="s">
        <v>154</v>
      </c>
      <c r="DE586" s="1367"/>
      <c r="DF586" s="1367"/>
      <c r="DG586" s="1367"/>
      <c r="DH586" s="1367"/>
      <c r="DI586" s="1367"/>
      <c r="DJ586" s="1367"/>
      <c r="DK586" s="1367"/>
      <c r="DL586" s="1367"/>
      <c r="DM586" s="1367"/>
      <c r="DN586" s="1367"/>
      <c r="DO586" s="1367"/>
      <c r="DP586" s="1367"/>
      <c r="DQ586" s="1305"/>
    </row>
    <row r="587" spans="68:121" ht="20.25" customHeight="1" x14ac:dyDescent="0.3">
      <c r="BP587" s="1260"/>
      <c r="BQ587" s="1260"/>
      <c r="BR587" s="1260"/>
      <c r="BS587" s="1260"/>
      <c r="BT587" s="1260"/>
      <c r="BU587" s="1260"/>
      <c r="BV587" s="1260"/>
      <c r="BW587" s="1260"/>
      <c r="BX587" s="1231"/>
      <c r="BY587" s="1302"/>
      <c r="BZ587" s="1306"/>
      <c r="CA587" s="1306"/>
      <c r="CB587" s="1306"/>
      <c r="CC587" s="1306"/>
      <c r="CD587" s="1306"/>
      <c r="CE587" s="1306"/>
      <c r="CF587" s="1306"/>
      <c r="CG587" s="1306"/>
      <c r="CH587" s="1306"/>
      <c r="CI587" s="1306"/>
      <c r="CJ587" s="1306"/>
      <c r="CK587" s="1306"/>
      <c r="CL587" s="1306"/>
      <c r="CM587" s="1306"/>
      <c r="CN587" s="1306"/>
      <c r="CO587" s="1306"/>
      <c r="CP587" s="1306"/>
      <c r="CQ587" s="1306"/>
      <c r="CR587" s="1306"/>
      <c r="CS587" s="1306"/>
      <c r="CT587" s="1306"/>
      <c r="CU587" s="1306"/>
      <c r="CV587" s="1306"/>
      <c r="CW587" s="1306"/>
      <c r="CX587" s="1306"/>
      <c r="CY587" s="1306"/>
      <c r="CZ587" s="1306"/>
      <c r="DA587" s="1306"/>
      <c r="DB587" s="1306"/>
      <c r="DC587" s="1306"/>
      <c r="DD587" s="1306"/>
      <c r="DE587" s="1306"/>
      <c r="DF587" s="1306"/>
      <c r="DG587" s="1306"/>
      <c r="DH587" s="1306"/>
      <c r="DI587" s="1306"/>
      <c r="DJ587" s="1306"/>
      <c r="DK587" s="1309"/>
      <c r="DL587" s="1309"/>
      <c r="DM587" s="1309"/>
      <c r="DN587" s="1309"/>
      <c r="DO587" s="1309"/>
      <c r="DP587" s="1309"/>
      <c r="DQ587" s="1305"/>
    </row>
    <row r="588" spans="68:121" ht="20.25" customHeight="1" x14ac:dyDescent="0.3">
      <c r="BP588" s="1260"/>
      <c r="BQ588" s="1260"/>
      <c r="BR588" s="1260"/>
      <c r="BS588" s="1260"/>
      <c r="BT588" s="1260"/>
      <c r="BU588" s="1260"/>
      <c r="BV588" s="1260"/>
      <c r="BW588" s="1260"/>
      <c r="BX588" s="1231"/>
      <c r="BY588" s="1302"/>
      <c r="BZ588" s="1322" t="s">
        <v>56</v>
      </c>
      <c r="CA588" s="1323">
        <v>15</v>
      </c>
      <c r="CB588" s="1310" t="s">
        <v>47</v>
      </c>
      <c r="CC588" s="1311">
        <v>1</v>
      </c>
      <c r="CD588" s="1311">
        <v>2</v>
      </c>
      <c r="CE588" s="1311">
        <v>3</v>
      </c>
      <c r="CF588" s="1311">
        <v>4</v>
      </c>
      <c r="CG588" s="1311">
        <v>5</v>
      </c>
      <c r="CH588" s="1311">
        <v>6</v>
      </c>
      <c r="CI588" s="1311">
        <v>7</v>
      </c>
      <c r="CJ588" s="1311">
        <v>8</v>
      </c>
      <c r="CK588" s="1311">
        <v>9</v>
      </c>
      <c r="CL588" s="1311">
        <v>10</v>
      </c>
      <c r="CM588" s="1311">
        <v>11</v>
      </c>
      <c r="CN588" s="1311">
        <v>12</v>
      </c>
      <c r="CO588" s="1311">
        <v>13</v>
      </c>
      <c r="CP588" s="1311">
        <v>14</v>
      </c>
      <c r="CQ588" s="1311">
        <v>15</v>
      </c>
      <c r="CR588" s="1311">
        <v>16</v>
      </c>
      <c r="CS588" s="1311">
        <v>17</v>
      </c>
      <c r="CT588" s="1311">
        <v>18</v>
      </c>
      <c r="CU588" s="1311">
        <v>19</v>
      </c>
      <c r="CV588" s="1311">
        <v>20</v>
      </c>
      <c r="CW588" s="1311">
        <v>21</v>
      </c>
      <c r="CX588" s="1311">
        <v>22</v>
      </c>
      <c r="CY588" s="1311">
        <v>23</v>
      </c>
      <c r="CZ588" s="1311">
        <v>24</v>
      </c>
      <c r="DA588" s="1311">
        <v>25</v>
      </c>
      <c r="DB588" s="1311">
        <v>26</v>
      </c>
      <c r="DC588" s="1311">
        <v>27</v>
      </c>
      <c r="DD588" s="1311">
        <v>28</v>
      </c>
      <c r="DE588" s="1311">
        <v>29</v>
      </c>
      <c r="DF588" s="1311">
        <v>30</v>
      </c>
      <c r="DG588" s="1311">
        <v>31</v>
      </c>
      <c r="DH588" s="1311">
        <v>32</v>
      </c>
      <c r="DI588" s="1311">
        <v>33</v>
      </c>
      <c r="DJ588" s="1311">
        <v>34</v>
      </c>
      <c r="DK588" s="1312">
        <v>35</v>
      </c>
      <c r="DL588" s="1312">
        <v>36</v>
      </c>
      <c r="DM588" s="1312">
        <v>37</v>
      </c>
      <c r="DN588" s="1312">
        <v>38</v>
      </c>
      <c r="DO588" s="1312">
        <v>39</v>
      </c>
      <c r="DP588" s="1312">
        <v>40</v>
      </c>
      <c r="DQ588" s="1305"/>
    </row>
    <row r="589" spans="68:121" ht="20.25" customHeight="1" x14ac:dyDescent="0.3">
      <c r="BP589" s="1260"/>
      <c r="BQ589" s="1260"/>
      <c r="BR589" s="1260"/>
      <c r="BS589" s="1260"/>
      <c r="BT589" s="1260"/>
      <c r="BU589" s="1260"/>
      <c r="BV589" s="1260"/>
      <c r="BW589" s="1260"/>
      <c r="BX589" s="1231"/>
      <c r="BY589" s="1302"/>
      <c r="BZ589" s="1313"/>
      <c r="CA589" s="1314"/>
      <c r="CB589" s="1315"/>
      <c r="CC589" s="1316"/>
      <c r="CD589" s="1316"/>
      <c r="CE589" s="1316"/>
      <c r="CF589" s="1316"/>
      <c r="CG589" s="1316"/>
      <c r="CH589" s="1316"/>
      <c r="CI589" s="1316"/>
      <c r="CJ589" s="1316"/>
      <c r="CK589" s="1316"/>
      <c r="CL589" s="1316"/>
      <c r="CM589" s="1316"/>
      <c r="CN589" s="1316"/>
      <c r="CO589" s="1316"/>
      <c r="CP589" s="1316"/>
      <c r="CQ589" s="1316"/>
      <c r="CR589" s="1316"/>
      <c r="CS589" s="1316"/>
      <c r="CT589" s="1316"/>
      <c r="CU589" s="1316"/>
      <c r="CV589" s="1316"/>
      <c r="CW589" s="1316"/>
      <c r="CX589" s="1316"/>
      <c r="CY589" s="1316"/>
      <c r="CZ589" s="1316"/>
      <c r="DA589" s="1316"/>
      <c r="DB589" s="1316"/>
      <c r="DC589" s="1316"/>
      <c r="DD589" s="1316"/>
      <c r="DE589" s="1316"/>
      <c r="DF589" s="1316"/>
      <c r="DG589" s="1316"/>
      <c r="DH589" s="1316"/>
      <c r="DI589" s="1316"/>
      <c r="DJ589" s="1316"/>
      <c r="DK589" s="1317"/>
      <c r="DL589" s="1317"/>
      <c r="DM589" s="1317"/>
      <c r="DN589" s="1317"/>
      <c r="DO589" s="1317"/>
      <c r="DP589" s="1317"/>
      <c r="DQ589" s="1305"/>
    </row>
    <row r="590" spans="68:121" ht="20.25" customHeight="1" x14ac:dyDescent="0.3">
      <c r="BP590" s="1260"/>
      <c r="BQ590" s="1260"/>
      <c r="BR590" s="1260"/>
      <c r="BS590" s="1260"/>
      <c r="BT590" s="1260"/>
      <c r="BU590" s="1260"/>
      <c r="BV590" s="1260"/>
      <c r="BW590" s="1260"/>
      <c r="BX590" s="1231"/>
      <c r="BY590" s="1302"/>
      <c r="BZ590" s="1324" t="s">
        <v>56</v>
      </c>
      <c r="CA590" s="1325">
        <v>26</v>
      </c>
      <c r="CB590" s="1318" t="s">
        <v>47</v>
      </c>
      <c r="CC590" s="1311">
        <v>1</v>
      </c>
      <c r="CD590" s="1311">
        <v>2</v>
      </c>
      <c r="CE590" s="1311">
        <v>3</v>
      </c>
      <c r="CF590" s="1311">
        <v>4</v>
      </c>
      <c r="CG590" s="1311">
        <v>5</v>
      </c>
      <c r="CH590" s="1311">
        <v>6</v>
      </c>
      <c r="CI590" s="1311">
        <v>7</v>
      </c>
      <c r="CJ590" s="1311">
        <v>8</v>
      </c>
      <c r="CK590" s="1311">
        <v>9</v>
      </c>
      <c r="CL590" s="1311">
        <v>10</v>
      </c>
      <c r="CM590" s="1311">
        <v>11</v>
      </c>
      <c r="CN590" s="1311">
        <v>12</v>
      </c>
      <c r="CO590" s="1311">
        <v>13</v>
      </c>
      <c r="CP590" s="1311">
        <v>14</v>
      </c>
      <c r="CQ590" s="1311">
        <v>15</v>
      </c>
      <c r="CR590" s="1311">
        <v>16</v>
      </c>
      <c r="CS590" s="1311">
        <v>17</v>
      </c>
      <c r="CT590" s="1311">
        <v>18</v>
      </c>
      <c r="CU590" s="1311">
        <v>19</v>
      </c>
      <c r="CV590" s="1311">
        <v>20</v>
      </c>
      <c r="CW590" s="1311">
        <v>21</v>
      </c>
      <c r="CX590" s="1311">
        <v>22</v>
      </c>
      <c r="CY590" s="1311">
        <v>23</v>
      </c>
      <c r="CZ590" s="1311">
        <v>24</v>
      </c>
      <c r="DA590" s="1311">
        <v>25</v>
      </c>
      <c r="DB590" s="1311">
        <v>26</v>
      </c>
      <c r="DC590" s="1311">
        <v>27</v>
      </c>
      <c r="DD590" s="1311">
        <v>28</v>
      </c>
      <c r="DE590" s="1311">
        <v>29</v>
      </c>
      <c r="DF590" s="1311">
        <v>30</v>
      </c>
      <c r="DG590" s="1311">
        <v>31</v>
      </c>
      <c r="DH590" s="1311">
        <v>32</v>
      </c>
      <c r="DI590" s="1311">
        <v>33</v>
      </c>
      <c r="DJ590" s="1311">
        <v>34</v>
      </c>
      <c r="DK590" s="1312">
        <v>35</v>
      </c>
      <c r="DL590" s="1312">
        <v>36</v>
      </c>
      <c r="DM590" s="1312">
        <v>37</v>
      </c>
      <c r="DN590" s="1312">
        <v>38</v>
      </c>
      <c r="DO590" s="1312">
        <v>39</v>
      </c>
      <c r="DP590" s="1312">
        <v>40</v>
      </c>
      <c r="DQ590" s="1305"/>
    </row>
    <row r="591" spans="68:121" ht="20.25" customHeight="1" thickBot="1" x14ac:dyDescent="0.35">
      <c r="BP591" s="1260"/>
      <c r="BQ591" s="1260"/>
      <c r="BR591" s="1260"/>
      <c r="BS591" s="1260"/>
      <c r="BT591" s="1260"/>
      <c r="BU591" s="1260"/>
      <c r="BV591" s="1260"/>
      <c r="BW591" s="1260"/>
      <c r="BX591" s="1231"/>
      <c r="BY591" s="1319"/>
      <c r="BZ591" s="1320"/>
      <c r="CA591" s="1320"/>
      <c r="CB591" s="1320"/>
      <c r="CC591" s="1320"/>
      <c r="CD591" s="1320"/>
      <c r="CE591" s="1320"/>
      <c r="CF591" s="1320"/>
      <c r="CG591" s="1320"/>
      <c r="CH591" s="1320"/>
      <c r="CI591" s="1320"/>
      <c r="CJ591" s="1320"/>
      <c r="CK591" s="1320"/>
      <c r="CL591" s="1320"/>
      <c r="CM591" s="1320"/>
      <c r="CN591" s="1320"/>
      <c r="CO591" s="1320"/>
      <c r="CP591" s="1320"/>
      <c r="CQ591" s="1320"/>
      <c r="CR591" s="1320"/>
      <c r="CS591" s="1320"/>
      <c r="CT591" s="1320"/>
      <c r="CU591" s="1320"/>
      <c r="CV591" s="1320"/>
      <c r="CW591" s="1320"/>
      <c r="CX591" s="1320"/>
      <c r="CY591" s="1320"/>
      <c r="CZ591" s="1320"/>
      <c r="DA591" s="1320"/>
      <c r="DB591" s="1320"/>
      <c r="DC591" s="1320"/>
      <c r="DD591" s="1320"/>
      <c r="DE591" s="1320"/>
      <c r="DF591" s="1320"/>
      <c r="DG591" s="1320"/>
      <c r="DH591" s="1320"/>
      <c r="DI591" s="1320"/>
      <c r="DJ591" s="1320"/>
      <c r="DK591" s="1320"/>
      <c r="DL591" s="1320"/>
      <c r="DM591" s="1320"/>
      <c r="DN591" s="1320"/>
      <c r="DO591" s="1320"/>
      <c r="DP591" s="1320"/>
      <c r="DQ591" s="1321"/>
    </row>
    <row r="592" spans="68:121" ht="20.25" customHeight="1" thickTop="1" x14ac:dyDescent="0.3">
      <c r="BP592" s="1260"/>
      <c r="BQ592" s="1260"/>
      <c r="BR592" s="1260"/>
      <c r="BS592" s="1260"/>
      <c r="BT592" s="1260"/>
      <c r="BU592" s="1260"/>
      <c r="BV592" s="1260"/>
      <c r="BW592" s="1260"/>
      <c r="BX592" s="1231"/>
      <c r="BY592" s="784">
        <v>0.41319444444444425</v>
      </c>
      <c r="BZ592" s="785"/>
      <c r="CA592" s="785"/>
      <c r="CB592" s="1299"/>
      <c r="CC592" s="1299"/>
      <c r="CD592" s="1299"/>
      <c r="CE592" s="1369" t="s">
        <v>46</v>
      </c>
      <c r="CF592" s="1369"/>
      <c r="CG592" s="1369"/>
      <c r="CH592" s="1369"/>
      <c r="CI592" s="1369"/>
      <c r="CJ592" s="1300" t="s">
        <v>66</v>
      </c>
      <c r="CK592" s="1299"/>
      <c r="CL592" s="1299"/>
      <c r="CM592" s="1299"/>
      <c r="CN592" s="1299"/>
      <c r="CO592" s="1299"/>
      <c r="CP592" s="1299"/>
      <c r="CQ592" s="1299"/>
      <c r="CR592" s="1299"/>
      <c r="CS592" s="1299"/>
      <c r="CT592" s="1299"/>
      <c r="CU592" s="1299"/>
      <c r="CV592" s="1299"/>
      <c r="CW592" s="1299"/>
      <c r="CX592" s="1299"/>
      <c r="CY592" s="1299"/>
      <c r="CZ592" s="1299"/>
      <c r="DA592" s="1299"/>
      <c r="DB592" s="1299"/>
      <c r="DC592" s="1299"/>
      <c r="DD592" s="1299"/>
      <c r="DE592" s="1299"/>
      <c r="DF592" s="1299"/>
      <c r="DG592" s="1299"/>
      <c r="DH592" s="1299"/>
      <c r="DI592" s="1299"/>
      <c r="DJ592" s="1299"/>
      <c r="DK592" s="1299"/>
      <c r="DL592" s="1299"/>
      <c r="DM592" s="1299"/>
      <c r="DN592" s="1299"/>
      <c r="DO592" s="1299"/>
      <c r="DP592" s="1299"/>
      <c r="DQ592" s="1301"/>
    </row>
    <row r="593" spans="68:121" ht="20.25" customHeight="1" x14ac:dyDescent="0.3">
      <c r="BP593" s="1260" t="s">
        <v>61</v>
      </c>
      <c r="BQ593" s="1260">
        <v>0.41319444444444425</v>
      </c>
      <c r="BR593" s="1260">
        <v>30</v>
      </c>
      <c r="BS593" s="1260" t="s">
        <v>45</v>
      </c>
      <c r="BT593" s="1260" t="s">
        <v>46</v>
      </c>
      <c r="BU593" s="1260">
        <v>3</v>
      </c>
      <c r="BV593" s="1260" t="s">
        <v>47</v>
      </c>
      <c r="BW593" s="1260">
        <v>6</v>
      </c>
      <c r="BX593" s="1231"/>
      <c r="BY593" s="1302"/>
      <c r="BZ593" s="1366" t="s">
        <v>61</v>
      </c>
      <c r="CA593" s="1366"/>
      <c r="CB593" s="1366"/>
      <c r="CC593" s="1366"/>
      <c r="CD593" s="1303"/>
      <c r="CE593" s="1303"/>
      <c r="CF593" s="1303"/>
      <c r="CG593" s="1303"/>
      <c r="CH593" s="1303"/>
      <c r="CI593" s="1303"/>
      <c r="CJ593" s="1303"/>
      <c r="CK593" s="1303"/>
      <c r="CL593" s="1303"/>
      <c r="CM593" s="1303"/>
      <c r="CN593" s="1303"/>
      <c r="CO593" s="1303"/>
      <c r="CP593" s="1303"/>
      <c r="CQ593" s="1303"/>
      <c r="CR593" s="1303"/>
      <c r="CS593" s="1370">
        <v>30</v>
      </c>
      <c r="CT593" s="1370"/>
      <c r="CU593" s="1365" t="s">
        <v>48</v>
      </c>
      <c r="CV593" s="1365"/>
      <c r="CW593" s="1365"/>
      <c r="CX593" s="1303"/>
      <c r="CY593" s="1303"/>
      <c r="CZ593" s="1303"/>
      <c r="DA593" s="1303"/>
      <c r="DB593" s="1303"/>
      <c r="DC593" s="1303"/>
      <c r="DD593" s="1303"/>
      <c r="DE593" s="1303"/>
      <c r="DF593" s="1303"/>
      <c r="DG593" s="1303"/>
      <c r="DH593" s="1303"/>
      <c r="DI593" s="1303"/>
      <c r="DJ593" s="1303"/>
      <c r="DK593" s="1304"/>
      <c r="DL593" s="1372" t="s">
        <v>49</v>
      </c>
      <c r="DM593" s="1372"/>
      <c r="DN593" s="1372"/>
      <c r="DO593" s="1373">
        <v>2</v>
      </c>
      <c r="DP593" s="1373"/>
      <c r="DQ593" s="1305"/>
    </row>
    <row r="594" spans="68:121" ht="20.25" customHeight="1" x14ac:dyDescent="0.3">
      <c r="BP594" s="1260">
        <v>0</v>
      </c>
      <c r="BQ594" s="1260">
        <v>0</v>
      </c>
      <c r="BR594" s="1260" t="s">
        <v>50</v>
      </c>
      <c r="BS594" s="1260">
        <v>2</v>
      </c>
      <c r="BT594" s="1260" t="s">
        <v>66</v>
      </c>
      <c r="BU594" s="1260" t="s">
        <v>134</v>
      </c>
      <c r="BV594" s="1260">
        <v>0</v>
      </c>
      <c r="BW594" s="1260" t="s">
        <v>196</v>
      </c>
      <c r="BX594" s="1231"/>
      <c r="BY594" s="1302"/>
      <c r="BZ594" s="1366"/>
      <c r="CA594" s="1366"/>
      <c r="CB594" s="1366"/>
      <c r="CC594" s="1366"/>
      <c r="CD594" s="1303"/>
      <c r="CE594" s="1303"/>
      <c r="CF594" s="1303"/>
      <c r="CG594" s="1303"/>
      <c r="CH594" s="1303"/>
      <c r="CI594" s="1303"/>
      <c r="CJ594" s="1303"/>
      <c r="CK594" s="1303"/>
      <c r="CL594" s="1303"/>
      <c r="CM594" s="1303"/>
      <c r="CN594" s="1303"/>
      <c r="CO594" s="1303"/>
      <c r="CP594" s="1303"/>
      <c r="CQ594" s="1303"/>
      <c r="CR594" s="1303"/>
      <c r="CS594" s="1370"/>
      <c r="CT594" s="1370"/>
      <c r="CU594" s="1365"/>
      <c r="CV594" s="1365"/>
      <c r="CW594" s="1365"/>
      <c r="CX594" s="1303"/>
      <c r="CY594" s="1303"/>
      <c r="CZ594" s="1303"/>
      <c r="DA594" s="1303"/>
      <c r="DB594" s="1303"/>
      <c r="DC594" s="1303"/>
      <c r="DD594" s="1303"/>
      <c r="DE594" s="1303"/>
      <c r="DF594" s="1303"/>
      <c r="DG594" s="1303"/>
      <c r="DH594" s="1303"/>
      <c r="DI594" s="1303"/>
      <c r="DJ594" s="1303"/>
      <c r="DK594" s="1304"/>
      <c r="DL594" s="1372"/>
      <c r="DM594" s="1372"/>
      <c r="DN594" s="1372"/>
      <c r="DO594" s="1373"/>
      <c r="DP594" s="1373"/>
      <c r="DQ594" s="1305"/>
    </row>
    <row r="595" spans="68:121" ht="20.25" customHeight="1" x14ac:dyDescent="0.3">
      <c r="BP595" s="1260"/>
      <c r="BQ595" s="1260"/>
      <c r="BR595" s="1260"/>
      <c r="BS595" s="1260"/>
      <c r="BT595" s="1260"/>
      <c r="BU595" s="1260"/>
      <c r="BV595" s="1260"/>
      <c r="BW595" s="1260"/>
      <c r="BX595" s="1231"/>
      <c r="BY595" s="1302"/>
      <c r="BZ595" s="1306"/>
      <c r="CA595" s="1306"/>
      <c r="CB595" s="1306"/>
      <c r="CC595" s="1306"/>
      <c r="CD595" s="1368" t="s">
        <v>52</v>
      </c>
      <c r="CE595" s="1368"/>
      <c r="CF595" s="1307">
        <v>3</v>
      </c>
      <c r="CG595" s="1308" t="s">
        <v>53</v>
      </c>
      <c r="CH595" s="1367" t="s">
        <v>134</v>
      </c>
      <c r="CI595" s="1367"/>
      <c r="CJ595" s="1367"/>
      <c r="CK595" s="1367"/>
      <c r="CL595" s="1367"/>
      <c r="CM595" s="1367"/>
      <c r="CN595" s="1367"/>
      <c r="CO595" s="1367"/>
      <c r="CP595" s="1367"/>
      <c r="CQ595" s="1367"/>
      <c r="CR595" s="1367"/>
      <c r="CS595" s="1367"/>
      <c r="CT595" s="1367"/>
      <c r="CU595" s="1306"/>
      <c r="CV595" s="1306"/>
      <c r="CW595" s="1306"/>
      <c r="CX595" s="1306"/>
      <c r="CY595" s="1306"/>
      <c r="CZ595" s="1368" t="s">
        <v>52</v>
      </c>
      <c r="DA595" s="1368"/>
      <c r="DB595" s="1307">
        <v>6</v>
      </c>
      <c r="DC595" s="1308" t="s">
        <v>53</v>
      </c>
      <c r="DD595" s="1367" t="s">
        <v>196</v>
      </c>
      <c r="DE595" s="1367"/>
      <c r="DF595" s="1367"/>
      <c r="DG595" s="1367"/>
      <c r="DH595" s="1367"/>
      <c r="DI595" s="1367"/>
      <c r="DJ595" s="1367"/>
      <c r="DK595" s="1367"/>
      <c r="DL595" s="1367"/>
      <c r="DM595" s="1367"/>
      <c r="DN595" s="1367"/>
      <c r="DO595" s="1367"/>
      <c r="DP595" s="1367"/>
      <c r="DQ595" s="1305"/>
    </row>
    <row r="596" spans="68:121" ht="20.25" customHeight="1" x14ac:dyDescent="0.3">
      <c r="BP596" s="1260"/>
      <c r="BQ596" s="1260"/>
      <c r="BR596" s="1260"/>
      <c r="BS596" s="1260"/>
      <c r="BT596" s="1260"/>
      <c r="BU596" s="1260"/>
      <c r="BV596" s="1260"/>
      <c r="BW596" s="1260"/>
      <c r="BX596" s="1231"/>
      <c r="BY596" s="1302"/>
      <c r="BZ596" s="1306"/>
      <c r="CA596" s="1306"/>
      <c r="CB596" s="1306"/>
      <c r="CC596" s="1306"/>
      <c r="CD596" s="1306"/>
      <c r="CE596" s="1306"/>
      <c r="CF596" s="1306"/>
      <c r="CG596" s="1306"/>
      <c r="CH596" s="1306"/>
      <c r="CI596" s="1306"/>
      <c r="CJ596" s="1306"/>
      <c r="CK596" s="1306"/>
      <c r="CL596" s="1306"/>
      <c r="CM596" s="1306"/>
      <c r="CN596" s="1306"/>
      <c r="CO596" s="1306"/>
      <c r="CP596" s="1306"/>
      <c r="CQ596" s="1306"/>
      <c r="CR596" s="1306"/>
      <c r="CS596" s="1306"/>
      <c r="CT596" s="1306"/>
      <c r="CU596" s="1306"/>
      <c r="CV596" s="1306"/>
      <c r="CW596" s="1306"/>
      <c r="CX596" s="1306"/>
      <c r="CY596" s="1306"/>
      <c r="CZ596" s="1306"/>
      <c r="DA596" s="1306"/>
      <c r="DB596" s="1306"/>
      <c r="DC596" s="1306"/>
      <c r="DD596" s="1306"/>
      <c r="DE596" s="1306"/>
      <c r="DF596" s="1306"/>
      <c r="DG596" s="1306"/>
      <c r="DH596" s="1306"/>
      <c r="DI596" s="1306"/>
      <c r="DJ596" s="1306"/>
      <c r="DK596" s="1309"/>
      <c r="DL596" s="1309"/>
      <c r="DM596" s="1309"/>
      <c r="DN596" s="1309"/>
      <c r="DO596" s="1309"/>
      <c r="DP596" s="1309"/>
      <c r="DQ596" s="1305"/>
    </row>
    <row r="597" spans="68:121" ht="20.25" customHeight="1" x14ac:dyDescent="0.3">
      <c r="BP597" s="1260"/>
      <c r="BQ597" s="1260"/>
      <c r="BR597" s="1260"/>
      <c r="BS597" s="1260"/>
      <c r="BT597" s="1260"/>
      <c r="BU597" s="1260"/>
      <c r="BV597" s="1260"/>
      <c r="BW597" s="1260"/>
      <c r="BX597" s="1231"/>
      <c r="BY597" s="1302"/>
      <c r="BZ597" s="1322" t="s">
        <v>56</v>
      </c>
      <c r="CA597" s="1323">
        <v>3</v>
      </c>
      <c r="CB597" s="1310" t="s">
        <v>47</v>
      </c>
      <c r="CC597" s="1311">
        <v>1</v>
      </c>
      <c r="CD597" s="1311">
        <v>2</v>
      </c>
      <c r="CE597" s="1311">
        <v>3</v>
      </c>
      <c r="CF597" s="1311">
        <v>4</v>
      </c>
      <c r="CG597" s="1311">
        <v>5</v>
      </c>
      <c r="CH597" s="1311">
        <v>6</v>
      </c>
      <c r="CI597" s="1311">
        <v>7</v>
      </c>
      <c r="CJ597" s="1311">
        <v>8</v>
      </c>
      <c r="CK597" s="1311">
        <v>9</v>
      </c>
      <c r="CL597" s="1311">
        <v>10</v>
      </c>
      <c r="CM597" s="1311">
        <v>11</v>
      </c>
      <c r="CN597" s="1311">
        <v>12</v>
      </c>
      <c r="CO597" s="1311">
        <v>13</v>
      </c>
      <c r="CP597" s="1311">
        <v>14</v>
      </c>
      <c r="CQ597" s="1311">
        <v>15</v>
      </c>
      <c r="CR597" s="1311">
        <v>16</v>
      </c>
      <c r="CS597" s="1311">
        <v>17</v>
      </c>
      <c r="CT597" s="1311">
        <v>18</v>
      </c>
      <c r="CU597" s="1311">
        <v>19</v>
      </c>
      <c r="CV597" s="1311">
        <v>20</v>
      </c>
      <c r="CW597" s="1311">
        <v>21</v>
      </c>
      <c r="CX597" s="1311">
        <v>22</v>
      </c>
      <c r="CY597" s="1311">
        <v>23</v>
      </c>
      <c r="CZ597" s="1311">
        <v>24</v>
      </c>
      <c r="DA597" s="1311">
        <v>25</v>
      </c>
      <c r="DB597" s="1311">
        <v>26</v>
      </c>
      <c r="DC597" s="1311">
        <v>27</v>
      </c>
      <c r="DD597" s="1311">
        <v>28</v>
      </c>
      <c r="DE597" s="1311">
        <v>29</v>
      </c>
      <c r="DF597" s="1311">
        <v>30</v>
      </c>
      <c r="DG597" s="1311">
        <v>31</v>
      </c>
      <c r="DH597" s="1311">
        <v>32</v>
      </c>
      <c r="DI597" s="1311">
        <v>33</v>
      </c>
      <c r="DJ597" s="1311">
        <v>34</v>
      </c>
      <c r="DK597" s="1312">
        <v>35</v>
      </c>
      <c r="DL597" s="1312">
        <v>36</v>
      </c>
      <c r="DM597" s="1312">
        <v>37</v>
      </c>
      <c r="DN597" s="1312">
        <v>38</v>
      </c>
      <c r="DO597" s="1312">
        <v>39</v>
      </c>
      <c r="DP597" s="1312">
        <v>40</v>
      </c>
      <c r="DQ597" s="1305"/>
    </row>
    <row r="598" spans="68:121" ht="20.25" customHeight="1" x14ac:dyDescent="0.3">
      <c r="BP598" s="1260"/>
      <c r="BQ598" s="1260"/>
      <c r="BR598" s="1260"/>
      <c r="BS598" s="1260"/>
      <c r="BT598" s="1260"/>
      <c r="BU598" s="1260"/>
      <c r="BV598" s="1260"/>
      <c r="BW598" s="1260"/>
      <c r="BX598" s="1231"/>
      <c r="BY598" s="1302"/>
      <c r="BZ598" s="1313"/>
      <c r="CA598" s="1314"/>
      <c r="CB598" s="1315"/>
      <c r="CC598" s="1316"/>
      <c r="CD598" s="1316"/>
      <c r="CE598" s="1316"/>
      <c r="CF598" s="1316"/>
      <c r="CG598" s="1316"/>
      <c r="CH598" s="1316"/>
      <c r="CI598" s="1316"/>
      <c r="CJ598" s="1316"/>
      <c r="CK598" s="1316"/>
      <c r="CL598" s="1316"/>
      <c r="CM598" s="1316"/>
      <c r="CN598" s="1316"/>
      <c r="CO598" s="1316"/>
      <c r="CP598" s="1316"/>
      <c r="CQ598" s="1316"/>
      <c r="CR598" s="1316"/>
      <c r="CS598" s="1316"/>
      <c r="CT598" s="1316"/>
      <c r="CU598" s="1316"/>
      <c r="CV598" s="1316"/>
      <c r="CW598" s="1316"/>
      <c r="CX598" s="1316"/>
      <c r="CY598" s="1316"/>
      <c r="CZ598" s="1316"/>
      <c r="DA598" s="1316"/>
      <c r="DB598" s="1316"/>
      <c r="DC598" s="1316"/>
      <c r="DD598" s="1316"/>
      <c r="DE598" s="1316"/>
      <c r="DF598" s="1316"/>
      <c r="DG598" s="1316"/>
      <c r="DH598" s="1316"/>
      <c r="DI598" s="1316"/>
      <c r="DJ598" s="1316"/>
      <c r="DK598" s="1317"/>
      <c r="DL598" s="1317"/>
      <c r="DM598" s="1317"/>
      <c r="DN598" s="1317"/>
      <c r="DO598" s="1317"/>
      <c r="DP598" s="1317"/>
      <c r="DQ598" s="1305"/>
    </row>
    <row r="599" spans="68:121" ht="20.25" customHeight="1" x14ac:dyDescent="0.3">
      <c r="BP599" s="1260"/>
      <c r="BQ599" s="1260"/>
      <c r="BR599" s="1260"/>
      <c r="BS599" s="1260"/>
      <c r="BT599" s="1260"/>
      <c r="BU599" s="1260"/>
      <c r="BV599" s="1260"/>
      <c r="BW599" s="1260"/>
      <c r="BX599" s="1231"/>
      <c r="BY599" s="1302"/>
      <c r="BZ599" s="1324" t="s">
        <v>56</v>
      </c>
      <c r="CA599" s="1325">
        <v>6</v>
      </c>
      <c r="CB599" s="1318" t="s">
        <v>47</v>
      </c>
      <c r="CC599" s="1311">
        <v>1</v>
      </c>
      <c r="CD599" s="1311">
        <v>2</v>
      </c>
      <c r="CE599" s="1311">
        <v>3</v>
      </c>
      <c r="CF599" s="1311">
        <v>4</v>
      </c>
      <c r="CG599" s="1311">
        <v>5</v>
      </c>
      <c r="CH599" s="1311">
        <v>6</v>
      </c>
      <c r="CI599" s="1311">
        <v>7</v>
      </c>
      <c r="CJ599" s="1311">
        <v>8</v>
      </c>
      <c r="CK599" s="1311">
        <v>9</v>
      </c>
      <c r="CL599" s="1311">
        <v>10</v>
      </c>
      <c r="CM599" s="1311">
        <v>11</v>
      </c>
      <c r="CN599" s="1311">
        <v>12</v>
      </c>
      <c r="CO599" s="1311">
        <v>13</v>
      </c>
      <c r="CP599" s="1311">
        <v>14</v>
      </c>
      <c r="CQ599" s="1311">
        <v>15</v>
      </c>
      <c r="CR599" s="1311">
        <v>16</v>
      </c>
      <c r="CS599" s="1311">
        <v>17</v>
      </c>
      <c r="CT599" s="1311">
        <v>18</v>
      </c>
      <c r="CU599" s="1311">
        <v>19</v>
      </c>
      <c r="CV599" s="1311">
        <v>20</v>
      </c>
      <c r="CW599" s="1311">
        <v>21</v>
      </c>
      <c r="CX599" s="1311">
        <v>22</v>
      </c>
      <c r="CY599" s="1311">
        <v>23</v>
      </c>
      <c r="CZ599" s="1311">
        <v>24</v>
      </c>
      <c r="DA599" s="1311">
        <v>25</v>
      </c>
      <c r="DB599" s="1311">
        <v>26</v>
      </c>
      <c r="DC599" s="1311">
        <v>27</v>
      </c>
      <c r="DD599" s="1311">
        <v>28</v>
      </c>
      <c r="DE599" s="1311">
        <v>29</v>
      </c>
      <c r="DF599" s="1311">
        <v>30</v>
      </c>
      <c r="DG599" s="1311">
        <v>31</v>
      </c>
      <c r="DH599" s="1311">
        <v>32</v>
      </c>
      <c r="DI599" s="1311">
        <v>33</v>
      </c>
      <c r="DJ599" s="1311">
        <v>34</v>
      </c>
      <c r="DK599" s="1312">
        <v>35</v>
      </c>
      <c r="DL599" s="1312">
        <v>36</v>
      </c>
      <c r="DM599" s="1312">
        <v>37</v>
      </c>
      <c r="DN599" s="1312">
        <v>38</v>
      </c>
      <c r="DO599" s="1312">
        <v>39</v>
      </c>
      <c r="DP599" s="1312">
        <v>40</v>
      </c>
      <c r="DQ599" s="1305"/>
    </row>
    <row r="600" spans="68:121" ht="20.25" customHeight="1" thickBot="1" x14ac:dyDescent="0.35">
      <c r="BP600" s="1260"/>
      <c r="BQ600" s="1260"/>
      <c r="BR600" s="1260"/>
      <c r="BS600" s="1260"/>
      <c r="BT600" s="1260"/>
      <c r="BU600" s="1260"/>
      <c r="BV600" s="1260"/>
      <c r="BW600" s="1260"/>
      <c r="BX600" s="1231"/>
      <c r="BY600" s="1319"/>
      <c r="BZ600" s="1320"/>
      <c r="CA600" s="1320"/>
      <c r="CB600" s="1320"/>
      <c r="CC600" s="1320"/>
      <c r="CD600" s="1320"/>
      <c r="CE600" s="1320"/>
      <c r="CF600" s="1320"/>
      <c r="CG600" s="1320"/>
      <c r="CH600" s="1320"/>
      <c r="CI600" s="1320"/>
      <c r="CJ600" s="1320"/>
      <c r="CK600" s="1320"/>
      <c r="CL600" s="1320"/>
      <c r="CM600" s="1320"/>
      <c r="CN600" s="1320"/>
      <c r="CO600" s="1320"/>
      <c r="CP600" s="1320"/>
      <c r="CQ600" s="1320"/>
      <c r="CR600" s="1320"/>
      <c r="CS600" s="1320"/>
      <c r="CT600" s="1320"/>
      <c r="CU600" s="1320"/>
      <c r="CV600" s="1320"/>
      <c r="CW600" s="1320"/>
      <c r="CX600" s="1320"/>
      <c r="CY600" s="1320"/>
      <c r="CZ600" s="1320"/>
      <c r="DA600" s="1320"/>
      <c r="DB600" s="1320"/>
      <c r="DC600" s="1320"/>
      <c r="DD600" s="1320"/>
      <c r="DE600" s="1320"/>
      <c r="DF600" s="1320"/>
      <c r="DG600" s="1320"/>
      <c r="DH600" s="1320"/>
      <c r="DI600" s="1320"/>
      <c r="DJ600" s="1320"/>
      <c r="DK600" s="1320"/>
      <c r="DL600" s="1320"/>
      <c r="DM600" s="1320"/>
      <c r="DN600" s="1320"/>
      <c r="DO600" s="1320"/>
      <c r="DP600" s="1320"/>
      <c r="DQ600" s="1321"/>
    </row>
    <row r="601" spans="68:121" ht="20.25" customHeight="1" thickTop="1" x14ac:dyDescent="0.3">
      <c r="BP601" s="1260"/>
      <c r="BQ601" s="1260"/>
      <c r="BR601" s="1260"/>
      <c r="BS601" s="1260"/>
      <c r="BT601" s="1260"/>
      <c r="BU601" s="1260"/>
      <c r="BV601" s="1260"/>
      <c r="BW601" s="1260"/>
      <c r="BX601" s="1231"/>
      <c r="BY601" s="784">
        <v>0.42013888888888867</v>
      </c>
      <c r="BZ601" s="785"/>
      <c r="CA601" s="785"/>
      <c r="CB601" s="1299"/>
      <c r="CC601" s="1299"/>
      <c r="CD601" s="1299"/>
      <c r="CE601" s="1369" t="s">
        <v>46</v>
      </c>
      <c r="CF601" s="1369"/>
      <c r="CG601" s="1369"/>
      <c r="CH601" s="1369"/>
      <c r="CI601" s="1369"/>
      <c r="CJ601" s="1300" t="s">
        <v>39</v>
      </c>
      <c r="CK601" s="1299"/>
      <c r="CL601" s="1299"/>
      <c r="CM601" s="1299"/>
      <c r="CN601" s="1299"/>
      <c r="CO601" s="1299"/>
      <c r="CP601" s="1299"/>
      <c r="CQ601" s="1299"/>
      <c r="CR601" s="1299"/>
      <c r="CS601" s="1299"/>
      <c r="CT601" s="1299"/>
      <c r="CU601" s="1299"/>
      <c r="CV601" s="1299"/>
      <c r="CW601" s="1299"/>
      <c r="CX601" s="1299"/>
      <c r="CY601" s="1299"/>
      <c r="CZ601" s="1299"/>
      <c r="DA601" s="1299"/>
      <c r="DB601" s="1299"/>
      <c r="DC601" s="1299"/>
      <c r="DD601" s="1299"/>
      <c r="DE601" s="1299"/>
      <c r="DF601" s="1299"/>
      <c r="DG601" s="1299"/>
      <c r="DH601" s="1299"/>
      <c r="DI601" s="1299"/>
      <c r="DJ601" s="1299"/>
      <c r="DK601" s="1299"/>
      <c r="DL601" s="1299"/>
      <c r="DM601" s="1299"/>
      <c r="DN601" s="1299"/>
      <c r="DO601" s="1299"/>
      <c r="DP601" s="1299"/>
      <c r="DQ601" s="1301"/>
    </row>
    <row r="602" spans="68:121" ht="20.25" customHeight="1" x14ac:dyDescent="0.3">
      <c r="BP602" s="1260" t="s">
        <v>62</v>
      </c>
      <c r="BQ602" s="1260">
        <v>0.42013888888888867</v>
      </c>
      <c r="BR602" s="1260">
        <v>34</v>
      </c>
      <c r="BS602" s="1260" t="s">
        <v>45</v>
      </c>
      <c r="BT602" s="1260" t="s">
        <v>46</v>
      </c>
      <c r="BU602" s="1260">
        <v>9</v>
      </c>
      <c r="BV602" s="1260" t="s">
        <v>47</v>
      </c>
      <c r="BW602" s="1260">
        <v>17</v>
      </c>
      <c r="BX602" s="1231"/>
      <c r="BY602" s="1302"/>
      <c r="BZ602" s="1366" t="s">
        <v>62</v>
      </c>
      <c r="CA602" s="1366"/>
      <c r="CB602" s="1366"/>
      <c r="CC602" s="1366"/>
      <c r="CD602" s="1303"/>
      <c r="CE602" s="1303"/>
      <c r="CF602" s="1303"/>
      <c r="CG602" s="1303"/>
      <c r="CH602" s="1303"/>
      <c r="CI602" s="1303"/>
      <c r="CJ602" s="1303"/>
      <c r="CK602" s="1303"/>
      <c r="CL602" s="1303"/>
      <c r="CM602" s="1303"/>
      <c r="CN602" s="1303"/>
      <c r="CO602" s="1303"/>
      <c r="CP602" s="1303"/>
      <c r="CQ602" s="1303"/>
      <c r="CR602" s="1303"/>
      <c r="CS602" s="1370">
        <v>34</v>
      </c>
      <c r="CT602" s="1370"/>
      <c r="CU602" s="1365" t="s">
        <v>48</v>
      </c>
      <c r="CV602" s="1365"/>
      <c r="CW602" s="1365"/>
      <c r="CX602" s="1303"/>
      <c r="CY602" s="1303"/>
      <c r="CZ602" s="1303"/>
      <c r="DA602" s="1303"/>
      <c r="DB602" s="1303"/>
      <c r="DC602" s="1303"/>
      <c r="DD602" s="1303"/>
      <c r="DE602" s="1303"/>
      <c r="DF602" s="1303"/>
      <c r="DG602" s="1303"/>
      <c r="DH602" s="1303"/>
      <c r="DI602" s="1303"/>
      <c r="DJ602" s="1303"/>
      <c r="DK602" s="1304"/>
      <c r="DL602" s="1372" t="s">
        <v>49</v>
      </c>
      <c r="DM602" s="1372"/>
      <c r="DN602" s="1372"/>
      <c r="DO602" s="1373">
        <v>2</v>
      </c>
      <c r="DP602" s="1373"/>
      <c r="DQ602" s="1305"/>
    </row>
    <row r="603" spans="68:121" ht="20.25" customHeight="1" x14ac:dyDescent="0.3">
      <c r="BP603" s="1260">
        <v>0</v>
      </c>
      <c r="BQ603" s="1260">
        <v>0</v>
      </c>
      <c r="BR603" s="1260" t="s">
        <v>50</v>
      </c>
      <c r="BS603" s="1260">
        <v>2</v>
      </c>
      <c r="BT603" s="1260" t="s">
        <v>39</v>
      </c>
      <c r="BU603" s="1260" t="s">
        <v>141</v>
      </c>
      <c r="BV603" s="1260">
        <v>0</v>
      </c>
      <c r="BW603" s="1260" t="s">
        <v>187</v>
      </c>
      <c r="BX603" s="1231"/>
      <c r="BY603" s="1302"/>
      <c r="BZ603" s="1366"/>
      <c r="CA603" s="1366"/>
      <c r="CB603" s="1366"/>
      <c r="CC603" s="1366"/>
      <c r="CD603" s="1303"/>
      <c r="CE603" s="1303"/>
      <c r="CF603" s="1303"/>
      <c r="CG603" s="1303"/>
      <c r="CH603" s="1303"/>
      <c r="CI603" s="1303"/>
      <c r="CJ603" s="1303"/>
      <c r="CK603" s="1303"/>
      <c r="CL603" s="1303"/>
      <c r="CM603" s="1303"/>
      <c r="CN603" s="1303"/>
      <c r="CO603" s="1303"/>
      <c r="CP603" s="1303"/>
      <c r="CQ603" s="1303"/>
      <c r="CR603" s="1303"/>
      <c r="CS603" s="1370"/>
      <c r="CT603" s="1370"/>
      <c r="CU603" s="1365"/>
      <c r="CV603" s="1365"/>
      <c r="CW603" s="1365"/>
      <c r="CX603" s="1303"/>
      <c r="CY603" s="1303"/>
      <c r="CZ603" s="1303"/>
      <c r="DA603" s="1303"/>
      <c r="DB603" s="1303"/>
      <c r="DC603" s="1303"/>
      <c r="DD603" s="1303"/>
      <c r="DE603" s="1303"/>
      <c r="DF603" s="1303"/>
      <c r="DG603" s="1303"/>
      <c r="DH603" s="1303"/>
      <c r="DI603" s="1303"/>
      <c r="DJ603" s="1303"/>
      <c r="DK603" s="1304"/>
      <c r="DL603" s="1372"/>
      <c r="DM603" s="1372"/>
      <c r="DN603" s="1372"/>
      <c r="DO603" s="1373"/>
      <c r="DP603" s="1373"/>
      <c r="DQ603" s="1305"/>
    </row>
    <row r="604" spans="68:121" ht="20.25" customHeight="1" x14ac:dyDescent="0.3">
      <c r="BP604" s="1260"/>
      <c r="BQ604" s="1260"/>
      <c r="BR604" s="1260"/>
      <c r="BS604" s="1260"/>
      <c r="BT604" s="1260"/>
      <c r="BU604" s="1260"/>
      <c r="BV604" s="1260"/>
      <c r="BW604" s="1260"/>
      <c r="BX604" s="1231"/>
      <c r="BY604" s="1302"/>
      <c r="BZ604" s="1306"/>
      <c r="CA604" s="1306"/>
      <c r="CB604" s="1306"/>
      <c r="CC604" s="1306"/>
      <c r="CD604" s="1368" t="s">
        <v>52</v>
      </c>
      <c r="CE604" s="1368"/>
      <c r="CF604" s="1307">
        <v>9</v>
      </c>
      <c r="CG604" s="1308" t="s">
        <v>53</v>
      </c>
      <c r="CH604" s="1367" t="s">
        <v>141</v>
      </c>
      <c r="CI604" s="1367"/>
      <c r="CJ604" s="1367"/>
      <c r="CK604" s="1367"/>
      <c r="CL604" s="1367"/>
      <c r="CM604" s="1367"/>
      <c r="CN604" s="1367"/>
      <c r="CO604" s="1367"/>
      <c r="CP604" s="1367"/>
      <c r="CQ604" s="1367"/>
      <c r="CR604" s="1367"/>
      <c r="CS604" s="1367"/>
      <c r="CT604" s="1367"/>
      <c r="CU604" s="1306"/>
      <c r="CV604" s="1306"/>
      <c r="CW604" s="1306"/>
      <c r="CX604" s="1306"/>
      <c r="CY604" s="1306"/>
      <c r="CZ604" s="1368" t="s">
        <v>52</v>
      </c>
      <c r="DA604" s="1368"/>
      <c r="DB604" s="1307">
        <v>17</v>
      </c>
      <c r="DC604" s="1308" t="s">
        <v>53</v>
      </c>
      <c r="DD604" s="1367" t="s">
        <v>187</v>
      </c>
      <c r="DE604" s="1367"/>
      <c r="DF604" s="1367"/>
      <c r="DG604" s="1367"/>
      <c r="DH604" s="1367"/>
      <c r="DI604" s="1367"/>
      <c r="DJ604" s="1367"/>
      <c r="DK604" s="1367"/>
      <c r="DL604" s="1367"/>
      <c r="DM604" s="1367"/>
      <c r="DN604" s="1367"/>
      <c r="DO604" s="1367"/>
      <c r="DP604" s="1367"/>
      <c r="DQ604" s="1305"/>
    </row>
    <row r="605" spans="68:121" ht="20.25" customHeight="1" x14ac:dyDescent="0.3">
      <c r="BP605" s="1260"/>
      <c r="BQ605" s="1260"/>
      <c r="BR605" s="1260"/>
      <c r="BS605" s="1260"/>
      <c r="BT605" s="1260"/>
      <c r="BU605" s="1260"/>
      <c r="BV605" s="1260"/>
      <c r="BW605" s="1260"/>
      <c r="BX605" s="1231"/>
      <c r="BY605" s="1302"/>
      <c r="BZ605" s="1306"/>
      <c r="CA605" s="1306"/>
      <c r="CB605" s="1306"/>
      <c r="CC605" s="1306"/>
      <c r="CD605" s="1306"/>
      <c r="CE605" s="1306"/>
      <c r="CF605" s="1306"/>
      <c r="CG605" s="1306"/>
      <c r="CH605" s="1306"/>
      <c r="CI605" s="1306"/>
      <c r="CJ605" s="1306"/>
      <c r="CK605" s="1306"/>
      <c r="CL605" s="1306"/>
      <c r="CM605" s="1306"/>
      <c r="CN605" s="1306"/>
      <c r="CO605" s="1306"/>
      <c r="CP605" s="1306"/>
      <c r="CQ605" s="1306"/>
      <c r="CR605" s="1306"/>
      <c r="CS605" s="1306"/>
      <c r="CT605" s="1306"/>
      <c r="CU605" s="1306"/>
      <c r="CV605" s="1306"/>
      <c r="CW605" s="1306"/>
      <c r="CX605" s="1306"/>
      <c r="CY605" s="1306"/>
      <c r="CZ605" s="1306"/>
      <c r="DA605" s="1306"/>
      <c r="DB605" s="1306"/>
      <c r="DC605" s="1306"/>
      <c r="DD605" s="1306"/>
      <c r="DE605" s="1306"/>
      <c r="DF605" s="1306"/>
      <c r="DG605" s="1306"/>
      <c r="DH605" s="1306"/>
      <c r="DI605" s="1306"/>
      <c r="DJ605" s="1306"/>
      <c r="DK605" s="1309"/>
      <c r="DL605" s="1309"/>
      <c r="DM605" s="1309"/>
      <c r="DN605" s="1309"/>
      <c r="DO605" s="1309"/>
      <c r="DP605" s="1309"/>
      <c r="DQ605" s="1305"/>
    </row>
    <row r="606" spans="68:121" ht="20.25" customHeight="1" x14ac:dyDescent="0.3">
      <c r="BP606" s="1260"/>
      <c r="BQ606" s="1260"/>
      <c r="BR606" s="1260"/>
      <c r="BS606" s="1260"/>
      <c r="BT606" s="1260"/>
      <c r="BU606" s="1260"/>
      <c r="BV606" s="1260"/>
      <c r="BW606" s="1260"/>
      <c r="BX606" s="1231"/>
      <c r="BY606" s="1302"/>
      <c r="BZ606" s="1322" t="s">
        <v>56</v>
      </c>
      <c r="CA606" s="1323">
        <v>9</v>
      </c>
      <c r="CB606" s="1310" t="s">
        <v>47</v>
      </c>
      <c r="CC606" s="1311">
        <v>1</v>
      </c>
      <c r="CD606" s="1311">
        <v>2</v>
      </c>
      <c r="CE606" s="1311">
        <v>3</v>
      </c>
      <c r="CF606" s="1311">
        <v>4</v>
      </c>
      <c r="CG606" s="1311">
        <v>5</v>
      </c>
      <c r="CH606" s="1311">
        <v>6</v>
      </c>
      <c r="CI606" s="1311">
        <v>7</v>
      </c>
      <c r="CJ606" s="1311">
        <v>8</v>
      </c>
      <c r="CK606" s="1311">
        <v>9</v>
      </c>
      <c r="CL606" s="1311">
        <v>10</v>
      </c>
      <c r="CM606" s="1311">
        <v>11</v>
      </c>
      <c r="CN606" s="1311">
        <v>12</v>
      </c>
      <c r="CO606" s="1311">
        <v>13</v>
      </c>
      <c r="CP606" s="1311">
        <v>14</v>
      </c>
      <c r="CQ606" s="1311">
        <v>15</v>
      </c>
      <c r="CR606" s="1311">
        <v>16</v>
      </c>
      <c r="CS606" s="1311">
        <v>17</v>
      </c>
      <c r="CT606" s="1311">
        <v>18</v>
      </c>
      <c r="CU606" s="1311">
        <v>19</v>
      </c>
      <c r="CV606" s="1311">
        <v>20</v>
      </c>
      <c r="CW606" s="1311">
        <v>21</v>
      </c>
      <c r="CX606" s="1311">
        <v>22</v>
      </c>
      <c r="CY606" s="1311">
        <v>23</v>
      </c>
      <c r="CZ606" s="1311">
        <v>24</v>
      </c>
      <c r="DA606" s="1311">
        <v>25</v>
      </c>
      <c r="DB606" s="1311">
        <v>26</v>
      </c>
      <c r="DC606" s="1311">
        <v>27</v>
      </c>
      <c r="DD606" s="1311">
        <v>28</v>
      </c>
      <c r="DE606" s="1311">
        <v>29</v>
      </c>
      <c r="DF606" s="1311">
        <v>30</v>
      </c>
      <c r="DG606" s="1311">
        <v>31</v>
      </c>
      <c r="DH606" s="1311">
        <v>32</v>
      </c>
      <c r="DI606" s="1311">
        <v>33</v>
      </c>
      <c r="DJ606" s="1311">
        <v>34</v>
      </c>
      <c r="DK606" s="1312">
        <v>35</v>
      </c>
      <c r="DL606" s="1312">
        <v>36</v>
      </c>
      <c r="DM606" s="1312">
        <v>37</v>
      </c>
      <c r="DN606" s="1312">
        <v>38</v>
      </c>
      <c r="DO606" s="1312">
        <v>39</v>
      </c>
      <c r="DP606" s="1312">
        <v>40</v>
      </c>
      <c r="DQ606" s="1305"/>
    </row>
    <row r="607" spans="68:121" ht="20.25" customHeight="1" x14ac:dyDescent="0.3">
      <c r="BP607" s="1260"/>
      <c r="BQ607" s="1260"/>
      <c r="BR607" s="1260"/>
      <c r="BS607" s="1260"/>
      <c r="BT607" s="1260"/>
      <c r="BU607" s="1260"/>
      <c r="BV607" s="1260"/>
      <c r="BW607" s="1260"/>
      <c r="BX607" s="1231"/>
      <c r="BY607" s="1302"/>
      <c r="BZ607" s="1313"/>
      <c r="CA607" s="1314"/>
      <c r="CB607" s="1315"/>
      <c r="CC607" s="1316"/>
      <c r="CD607" s="1316"/>
      <c r="CE607" s="1316"/>
      <c r="CF607" s="1316"/>
      <c r="CG607" s="1316"/>
      <c r="CH607" s="1316"/>
      <c r="CI607" s="1316"/>
      <c r="CJ607" s="1316"/>
      <c r="CK607" s="1316"/>
      <c r="CL607" s="1316"/>
      <c r="CM607" s="1316"/>
      <c r="CN607" s="1316"/>
      <c r="CO607" s="1316"/>
      <c r="CP607" s="1316"/>
      <c r="CQ607" s="1316"/>
      <c r="CR607" s="1316"/>
      <c r="CS607" s="1316"/>
      <c r="CT607" s="1316"/>
      <c r="CU607" s="1316"/>
      <c r="CV607" s="1316"/>
      <c r="CW607" s="1316"/>
      <c r="CX607" s="1316"/>
      <c r="CY607" s="1316"/>
      <c r="CZ607" s="1316"/>
      <c r="DA607" s="1316"/>
      <c r="DB607" s="1316"/>
      <c r="DC607" s="1316"/>
      <c r="DD607" s="1316"/>
      <c r="DE607" s="1316"/>
      <c r="DF607" s="1316"/>
      <c r="DG607" s="1316"/>
      <c r="DH607" s="1316"/>
      <c r="DI607" s="1316"/>
      <c r="DJ607" s="1316"/>
      <c r="DK607" s="1317"/>
      <c r="DL607" s="1317"/>
      <c r="DM607" s="1317"/>
      <c r="DN607" s="1317"/>
      <c r="DO607" s="1317"/>
      <c r="DP607" s="1317"/>
      <c r="DQ607" s="1305"/>
    </row>
    <row r="608" spans="68:121" ht="20.25" customHeight="1" x14ac:dyDescent="0.3">
      <c r="BP608" s="1260"/>
      <c r="BQ608" s="1260"/>
      <c r="BR608" s="1260"/>
      <c r="BS608" s="1260"/>
      <c r="BT608" s="1260"/>
      <c r="BU608" s="1260"/>
      <c r="BV608" s="1260"/>
      <c r="BW608" s="1260"/>
      <c r="BX608" s="1231"/>
      <c r="BY608" s="1302"/>
      <c r="BZ608" s="1324" t="s">
        <v>56</v>
      </c>
      <c r="CA608" s="1325">
        <v>17</v>
      </c>
      <c r="CB608" s="1318" t="s">
        <v>47</v>
      </c>
      <c r="CC608" s="1311">
        <v>1</v>
      </c>
      <c r="CD608" s="1311">
        <v>2</v>
      </c>
      <c r="CE608" s="1311">
        <v>3</v>
      </c>
      <c r="CF608" s="1311">
        <v>4</v>
      </c>
      <c r="CG608" s="1311">
        <v>5</v>
      </c>
      <c r="CH608" s="1311">
        <v>6</v>
      </c>
      <c r="CI608" s="1311">
        <v>7</v>
      </c>
      <c r="CJ608" s="1311">
        <v>8</v>
      </c>
      <c r="CK608" s="1311">
        <v>9</v>
      </c>
      <c r="CL608" s="1311">
        <v>10</v>
      </c>
      <c r="CM608" s="1311">
        <v>11</v>
      </c>
      <c r="CN608" s="1311">
        <v>12</v>
      </c>
      <c r="CO608" s="1311">
        <v>13</v>
      </c>
      <c r="CP608" s="1311">
        <v>14</v>
      </c>
      <c r="CQ608" s="1311">
        <v>15</v>
      </c>
      <c r="CR608" s="1311">
        <v>16</v>
      </c>
      <c r="CS608" s="1311">
        <v>17</v>
      </c>
      <c r="CT608" s="1311">
        <v>18</v>
      </c>
      <c r="CU608" s="1311">
        <v>19</v>
      </c>
      <c r="CV608" s="1311">
        <v>20</v>
      </c>
      <c r="CW608" s="1311">
        <v>21</v>
      </c>
      <c r="CX608" s="1311">
        <v>22</v>
      </c>
      <c r="CY608" s="1311">
        <v>23</v>
      </c>
      <c r="CZ608" s="1311">
        <v>24</v>
      </c>
      <c r="DA608" s="1311">
        <v>25</v>
      </c>
      <c r="DB608" s="1311">
        <v>26</v>
      </c>
      <c r="DC608" s="1311">
        <v>27</v>
      </c>
      <c r="DD608" s="1311">
        <v>28</v>
      </c>
      <c r="DE608" s="1311">
        <v>29</v>
      </c>
      <c r="DF608" s="1311">
        <v>30</v>
      </c>
      <c r="DG608" s="1311">
        <v>31</v>
      </c>
      <c r="DH608" s="1311">
        <v>32</v>
      </c>
      <c r="DI608" s="1311">
        <v>33</v>
      </c>
      <c r="DJ608" s="1311">
        <v>34</v>
      </c>
      <c r="DK608" s="1312">
        <v>35</v>
      </c>
      <c r="DL608" s="1312">
        <v>36</v>
      </c>
      <c r="DM608" s="1312">
        <v>37</v>
      </c>
      <c r="DN608" s="1312">
        <v>38</v>
      </c>
      <c r="DO608" s="1312">
        <v>39</v>
      </c>
      <c r="DP608" s="1312">
        <v>40</v>
      </c>
      <c r="DQ608" s="1305"/>
    </row>
    <row r="609" spans="68:121" ht="20.25" customHeight="1" thickBot="1" x14ac:dyDescent="0.35">
      <c r="BP609" s="1260"/>
      <c r="BQ609" s="1260"/>
      <c r="BR609" s="1260"/>
      <c r="BS609" s="1260"/>
      <c r="BT609" s="1260"/>
      <c r="BU609" s="1260"/>
      <c r="BV609" s="1260"/>
      <c r="BW609" s="1260"/>
      <c r="BX609" s="1231"/>
      <c r="BY609" s="1319"/>
      <c r="BZ609" s="1320"/>
      <c r="CA609" s="1320"/>
      <c r="CB609" s="1320"/>
      <c r="CC609" s="1320"/>
      <c r="CD609" s="1320"/>
      <c r="CE609" s="1320"/>
      <c r="CF609" s="1320"/>
      <c r="CG609" s="1320"/>
      <c r="CH609" s="1320"/>
      <c r="CI609" s="1320"/>
      <c r="CJ609" s="1320"/>
      <c r="CK609" s="1320"/>
      <c r="CL609" s="1320"/>
      <c r="CM609" s="1320"/>
      <c r="CN609" s="1320"/>
      <c r="CO609" s="1320"/>
      <c r="CP609" s="1320"/>
      <c r="CQ609" s="1320"/>
      <c r="CR609" s="1320"/>
      <c r="CS609" s="1320"/>
      <c r="CT609" s="1320"/>
      <c r="CU609" s="1320"/>
      <c r="CV609" s="1320"/>
      <c r="CW609" s="1320"/>
      <c r="CX609" s="1320"/>
      <c r="CY609" s="1320"/>
      <c r="CZ609" s="1320"/>
      <c r="DA609" s="1320"/>
      <c r="DB609" s="1320"/>
      <c r="DC609" s="1320"/>
      <c r="DD609" s="1320"/>
      <c r="DE609" s="1320"/>
      <c r="DF609" s="1320"/>
      <c r="DG609" s="1320"/>
      <c r="DH609" s="1320"/>
      <c r="DI609" s="1320"/>
      <c r="DJ609" s="1320"/>
      <c r="DK609" s="1320"/>
      <c r="DL609" s="1320"/>
      <c r="DM609" s="1320"/>
      <c r="DN609" s="1320"/>
      <c r="DO609" s="1320"/>
      <c r="DP609" s="1320"/>
      <c r="DQ609" s="1321"/>
    </row>
    <row r="610" spans="68:121" ht="20.25" customHeight="1" thickTop="1" x14ac:dyDescent="0.3">
      <c r="BP610" s="1260"/>
      <c r="BQ610" s="1260"/>
      <c r="BR610" s="1260"/>
      <c r="BS610" s="1260"/>
      <c r="BT610" s="1260"/>
      <c r="BU610" s="1260"/>
      <c r="BV610" s="1260"/>
      <c r="BW610" s="1260"/>
      <c r="BX610" s="1231"/>
      <c r="BY610" s="784">
        <v>0.42708333333333309</v>
      </c>
      <c r="BZ610" s="785"/>
      <c r="CA610" s="785"/>
      <c r="CB610" s="1299"/>
      <c r="CC610" s="1299"/>
      <c r="CD610" s="1299"/>
      <c r="CE610" s="1369" t="s">
        <v>46</v>
      </c>
      <c r="CF610" s="1369"/>
      <c r="CG610" s="1369"/>
      <c r="CH610" s="1369"/>
      <c r="CI610" s="1369"/>
      <c r="CJ610" s="1300" t="s">
        <v>54</v>
      </c>
      <c r="CK610" s="1299"/>
      <c r="CL610" s="1299"/>
      <c r="CM610" s="1299"/>
      <c r="CN610" s="1299"/>
      <c r="CO610" s="1299"/>
      <c r="CP610" s="1299"/>
      <c r="CQ610" s="1299"/>
      <c r="CR610" s="1299"/>
      <c r="CS610" s="1299"/>
      <c r="CT610" s="1299"/>
      <c r="CU610" s="1299"/>
      <c r="CV610" s="1299"/>
      <c r="CW610" s="1299"/>
      <c r="CX610" s="1299"/>
      <c r="CY610" s="1299"/>
      <c r="CZ610" s="1299"/>
      <c r="DA610" s="1299"/>
      <c r="DB610" s="1299"/>
      <c r="DC610" s="1299"/>
      <c r="DD610" s="1299"/>
      <c r="DE610" s="1299"/>
      <c r="DF610" s="1299"/>
      <c r="DG610" s="1299"/>
      <c r="DH610" s="1299"/>
      <c r="DI610" s="1299"/>
      <c r="DJ610" s="1299"/>
      <c r="DK610" s="1299"/>
      <c r="DL610" s="1299"/>
      <c r="DM610" s="1299"/>
      <c r="DN610" s="1299"/>
      <c r="DO610" s="1299"/>
      <c r="DP610" s="1299"/>
      <c r="DQ610" s="1301"/>
    </row>
    <row r="611" spans="68:121" ht="20.25" customHeight="1" x14ac:dyDescent="0.3">
      <c r="BP611" s="1260" t="s">
        <v>63</v>
      </c>
      <c r="BQ611" s="1260">
        <v>0.42708333333333309</v>
      </c>
      <c r="BR611" s="1260">
        <v>38</v>
      </c>
      <c r="BS611" s="1260" t="s">
        <v>45</v>
      </c>
      <c r="BT611" s="1260" t="s">
        <v>46</v>
      </c>
      <c r="BU611" s="1260">
        <v>10</v>
      </c>
      <c r="BV611" s="1260" t="s">
        <v>47</v>
      </c>
      <c r="BW611" s="1260">
        <v>23</v>
      </c>
      <c r="BX611" s="1231"/>
      <c r="BY611" s="1302"/>
      <c r="BZ611" s="1366" t="s">
        <v>63</v>
      </c>
      <c r="CA611" s="1366"/>
      <c r="CB611" s="1366"/>
      <c r="CC611" s="1366"/>
      <c r="CD611" s="1303"/>
      <c r="CE611" s="1303"/>
      <c r="CF611" s="1303"/>
      <c r="CG611" s="1303"/>
      <c r="CH611" s="1303"/>
      <c r="CI611" s="1303"/>
      <c r="CJ611" s="1303"/>
      <c r="CK611" s="1303"/>
      <c r="CL611" s="1303"/>
      <c r="CM611" s="1303"/>
      <c r="CN611" s="1303"/>
      <c r="CO611" s="1303"/>
      <c r="CP611" s="1303"/>
      <c r="CQ611" s="1303"/>
      <c r="CR611" s="1303"/>
      <c r="CS611" s="1370">
        <v>38</v>
      </c>
      <c r="CT611" s="1370"/>
      <c r="CU611" s="1365" t="s">
        <v>48</v>
      </c>
      <c r="CV611" s="1365"/>
      <c r="CW611" s="1365"/>
      <c r="CX611" s="1303"/>
      <c r="CY611" s="1303"/>
      <c r="CZ611" s="1303"/>
      <c r="DA611" s="1303"/>
      <c r="DB611" s="1303"/>
      <c r="DC611" s="1303"/>
      <c r="DD611" s="1303"/>
      <c r="DE611" s="1303"/>
      <c r="DF611" s="1303"/>
      <c r="DG611" s="1303"/>
      <c r="DH611" s="1303"/>
      <c r="DI611" s="1303"/>
      <c r="DJ611" s="1303"/>
      <c r="DK611" s="1304"/>
      <c r="DL611" s="1372" t="s">
        <v>49</v>
      </c>
      <c r="DM611" s="1372"/>
      <c r="DN611" s="1372"/>
      <c r="DO611" s="1373">
        <v>2</v>
      </c>
      <c r="DP611" s="1373"/>
      <c r="DQ611" s="1305"/>
    </row>
    <row r="612" spans="68:121" ht="20.25" customHeight="1" x14ac:dyDescent="0.3">
      <c r="BP612" s="1260">
        <v>0</v>
      </c>
      <c r="BQ612" s="1260">
        <v>0</v>
      </c>
      <c r="BR612" s="1260" t="s">
        <v>50</v>
      </c>
      <c r="BS612" s="1260">
        <v>2</v>
      </c>
      <c r="BT612" s="1260" t="s">
        <v>54</v>
      </c>
      <c r="BU612" s="1260" t="s">
        <v>140</v>
      </c>
      <c r="BV612" s="1260">
        <v>0</v>
      </c>
      <c r="BW612" s="1260" t="s">
        <v>167</v>
      </c>
      <c r="BX612" s="1231"/>
      <c r="BY612" s="1302"/>
      <c r="BZ612" s="1366"/>
      <c r="CA612" s="1366"/>
      <c r="CB612" s="1366"/>
      <c r="CC612" s="1366"/>
      <c r="CD612" s="1303"/>
      <c r="CE612" s="1303"/>
      <c r="CF612" s="1303"/>
      <c r="CG612" s="1303"/>
      <c r="CH612" s="1303"/>
      <c r="CI612" s="1303"/>
      <c r="CJ612" s="1303"/>
      <c r="CK612" s="1303"/>
      <c r="CL612" s="1303"/>
      <c r="CM612" s="1303"/>
      <c r="CN612" s="1303"/>
      <c r="CO612" s="1303"/>
      <c r="CP612" s="1303"/>
      <c r="CQ612" s="1303"/>
      <c r="CR612" s="1303"/>
      <c r="CS612" s="1370"/>
      <c r="CT612" s="1370"/>
      <c r="CU612" s="1365"/>
      <c r="CV612" s="1365"/>
      <c r="CW612" s="1365"/>
      <c r="CX612" s="1303"/>
      <c r="CY612" s="1303"/>
      <c r="CZ612" s="1303"/>
      <c r="DA612" s="1303"/>
      <c r="DB612" s="1303"/>
      <c r="DC612" s="1303"/>
      <c r="DD612" s="1303"/>
      <c r="DE612" s="1303"/>
      <c r="DF612" s="1303"/>
      <c r="DG612" s="1303"/>
      <c r="DH612" s="1303"/>
      <c r="DI612" s="1303"/>
      <c r="DJ612" s="1303"/>
      <c r="DK612" s="1304"/>
      <c r="DL612" s="1372"/>
      <c r="DM612" s="1372"/>
      <c r="DN612" s="1372"/>
      <c r="DO612" s="1373"/>
      <c r="DP612" s="1373"/>
      <c r="DQ612" s="1305"/>
    </row>
    <row r="613" spans="68:121" ht="20.25" customHeight="1" x14ac:dyDescent="0.3">
      <c r="BP613" s="1260"/>
      <c r="BQ613" s="1260"/>
      <c r="BR613" s="1260"/>
      <c r="BS613" s="1260"/>
      <c r="BT613" s="1260"/>
      <c r="BU613" s="1260"/>
      <c r="BV613" s="1260"/>
      <c r="BW613" s="1260"/>
      <c r="BX613" s="1231"/>
      <c r="BY613" s="1302"/>
      <c r="BZ613" s="1306"/>
      <c r="CA613" s="1306"/>
      <c r="CB613" s="1306"/>
      <c r="CC613" s="1306"/>
      <c r="CD613" s="1368" t="s">
        <v>52</v>
      </c>
      <c r="CE613" s="1368"/>
      <c r="CF613" s="1307">
        <v>10</v>
      </c>
      <c r="CG613" s="1308" t="s">
        <v>53</v>
      </c>
      <c r="CH613" s="1367" t="s">
        <v>140</v>
      </c>
      <c r="CI613" s="1367"/>
      <c r="CJ613" s="1367"/>
      <c r="CK613" s="1367"/>
      <c r="CL613" s="1367"/>
      <c r="CM613" s="1367"/>
      <c r="CN613" s="1367"/>
      <c r="CO613" s="1367"/>
      <c r="CP613" s="1367"/>
      <c r="CQ613" s="1367"/>
      <c r="CR613" s="1367"/>
      <c r="CS613" s="1367"/>
      <c r="CT613" s="1367"/>
      <c r="CU613" s="1306"/>
      <c r="CV613" s="1306"/>
      <c r="CW613" s="1306"/>
      <c r="CX613" s="1306"/>
      <c r="CY613" s="1306"/>
      <c r="CZ613" s="1368" t="s">
        <v>52</v>
      </c>
      <c r="DA613" s="1368"/>
      <c r="DB613" s="1307">
        <v>23</v>
      </c>
      <c r="DC613" s="1308" t="s">
        <v>53</v>
      </c>
      <c r="DD613" s="1367" t="s">
        <v>167</v>
      </c>
      <c r="DE613" s="1367"/>
      <c r="DF613" s="1367"/>
      <c r="DG613" s="1367"/>
      <c r="DH613" s="1367"/>
      <c r="DI613" s="1367"/>
      <c r="DJ613" s="1367"/>
      <c r="DK613" s="1367"/>
      <c r="DL613" s="1367"/>
      <c r="DM613" s="1367"/>
      <c r="DN613" s="1367"/>
      <c r="DO613" s="1367"/>
      <c r="DP613" s="1367"/>
      <c r="DQ613" s="1305"/>
    </row>
    <row r="614" spans="68:121" ht="20.25" customHeight="1" x14ac:dyDescent="0.3">
      <c r="BP614" s="1260"/>
      <c r="BQ614" s="1260"/>
      <c r="BR614" s="1260"/>
      <c r="BS614" s="1260"/>
      <c r="BT614" s="1260"/>
      <c r="BU614" s="1260"/>
      <c r="BV614" s="1260"/>
      <c r="BW614" s="1260"/>
      <c r="BX614" s="1231"/>
      <c r="BY614" s="1302"/>
      <c r="BZ614" s="1306"/>
      <c r="CA614" s="1306"/>
      <c r="CB614" s="1306"/>
      <c r="CC614" s="1306"/>
      <c r="CD614" s="1306"/>
      <c r="CE614" s="1306"/>
      <c r="CF614" s="1306"/>
      <c r="CG614" s="1306"/>
      <c r="CH614" s="1306"/>
      <c r="CI614" s="1306"/>
      <c r="CJ614" s="1306"/>
      <c r="CK614" s="1306"/>
      <c r="CL614" s="1306"/>
      <c r="CM614" s="1306"/>
      <c r="CN614" s="1306"/>
      <c r="CO614" s="1306"/>
      <c r="CP614" s="1306"/>
      <c r="CQ614" s="1306"/>
      <c r="CR614" s="1306"/>
      <c r="CS614" s="1306"/>
      <c r="CT614" s="1306"/>
      <c r="CU614" s="1306"/>
      <c r="CV614" s="1306"/>
      <c r="CW614" s="1306"/>
      <c r="CX614" s="1306"/>
      <c r="CY614" s="1306"/>
      <c r="CZ614" s="1306"/>
      <c r="DA614" s="1306"/>
      <c r="DB614" s="1306"/>
      <c r="DC614" s="1306"/>
      <c r="DD614" s="1306"/>
      <c r="DE614" s="1306"/>
      <c r="DF614" s="1306"/>
      <c r="DG614" s="1306"/>
      <c r="DH614" s="1306"/>
      <c r="DI614" s="1306"/>
      <c r="DJ614" s="1306"/>
      <c r="DK614" s="1309"/>
      <c r="DL614" s="1309"/>
      <c r="DM614" s="1309"/>
      <c r="DN614" s="1309"/>
      <c r="DO614" s="1309"/>
      <c r="DP614" s="1309"/>
      <c r="DQ614" s="1305"/>
    </row>
    <row r="615" spans="68:121" ht="20.25" customHeight="1" x14ac:dyDescent="0.3">
      <c r="BP615" s="1260"/>
      <c r="BQ615" s="1260"/>
      <c r="BR615" s="1260"/>
      <c r="BS615" s="1260"/>
      <c r="BT615" s="1260"/>
      <c r="BU615" s="1260"/>
      <c r="BV615" s="1260"/>
      <c r="BW615" s="1260"/>
      <c r="BX615" s="1231"/>
      <c r="BY615" s="1302"/>
      <c r="BZ615" s="1322" t="s">
        <v>56</v>
      </c>
      <c r="CA615" s="1323">
        <v>10</v>
      </c>
      <c r="CB615" s="1310" t="s">
        <v>47</v>
      </c>
      <c r="CC615" s="1311">
        <v>1</v>
      </c>
      <c r="CD615" s="1311">
        <v>2</v>
      </c>
      <c r="CE615" s="1311">
        <v>3</v>
      </c>
      <c r="CF615" s="1311">
        <v>4</v>
      </c>
      <c r="CG615" s="1311">
        <v>5</v>
      </c>
      <c r="CH615" s="1311">
        <v>6</v>
      </c>
      <c r="CI615" s="1311">
        <v>7</v>
      </c>
      <c r="CJ615" s="1311">
        <v>8</v>
      </c>
      <c r="CK615" s="1311">
        <v>9</v>
      </c>
      <c r="CL615" s="1311">
        <v>10</v>
      </c>
      <c r="CM615" s="1311">
        <v>11</v>
      </c>
      <c r="CN615" s="1311">
        <v>12</v>
      </c>
      <c r="CO615" s="1311">
        <v>13</v>
      </c>
      <c r="CP615" s="1311">
        <v>14</v>
      </c>
      <c r="CQ615" s="1311">
        <v>15</v>
      </c>
      <c r="CR615" s="1311">
        <v>16</v>
      </c>
      <c r="CS615" s="1311">
        <v>17</v>
      </c>
      <c r="CT615" s="1311">
        <v>18</v>
      </c>
      <c r="CU615" s="1311">
        <v>19</v>
      </c>
      <c r="CV615" s="1311">
        <v>20</v>
      </c>
      <c r="CW615" s="1311">
        <v>21</v>
      </c>
      <c r="CX615" s="1311">
        <v>22</v>
      </c>
      <c r="CY615" s="1311">
        <v>23</v>
      </c>
      <c r="CZ615" s="1311">
        <v>24</v>
      </c>
      <c r="DA615" s="1311">
        <v>25</v>
      </c>
      <c r="DB615" s="1311">
        <v>26</v>
      </c>
      <c r="DC615" s="1311">
        <v>27</v>
      </c>
      <c r="DD615" s="1311">
        <v>28</v>
      </c>
      <c r="DE615" s="1311">
        <v>29</v>
      </c>
      <c r="DF615" s="1311">
        <v>30</v>
      </c>
      <c r="DG615" s="1311">
        <v>31</v>
      </c>
      <c r="DH615" s="1311">
        <v>32</v>
      </c>
      <c r="DI615" s="1311">
        <v>33</v>
      </c>
      <c r="DJ615" s="1311">
        <v>34</v>
      </c>
      <c r="DK615" s="1312">
        <v>35</v>
      </c>
      <c r="DL615" s="1312">
        <v>36</v>
      </c>
      <c r="DM615" s="1312">
        <v>37</v>
      </c>
      <c r="DN615" s="1312">
        <v>38</v>
      </c>
      <c r="DO615" s="1312">
        <v>39</v>
      </c>
      <c r="DP615" s="1312">
        <v>40</v>
      </c>
      <c r="DQ615" s="1305"/>
    </row>
    <row r="616" spans="68:121" ht="20.25" customHeight="1" x14ac:dyDescent="0.3">
      <c r="BP616" s="1260"/>
      <c r="BQ616" s="1260"/>
      <c r="BR616" s="1260"/>
      <c r="BS616" s="1260"/>
      <c r="BT616" s="1260"/>
      <c r="BU616" s="1260"/>
      <c r="BV616" s="1260"/>
      <c r="BW616" s="1260"/>
      <c r="BX616" s="1231"/>
      <c r="BY616" s="1302"/>
      <c r="BZ616" s="1313"/>
      <c r="CA616" s="1314"/>
      <c r="CB616" s="1315"/>
      <c r="CC616" s="1316"/>
      <c r="CD616" s="1316"/>
      <c r="CE616" s="1316"/>
      <c r="CF616" s="1316"/>
      <c r="CG616" s="1316"/>
      <c r="CH616" s="1316"/>
      <c r="CI616" s="1316"/>
      <c r="CJ616" s="1316"/>
      <c r="CK616" s="1316"/>
      <c r="CL616" s="1316"/>
      <c r="CM616" s="1316"/>
      <c r="CN616" s="1316"/>
      <c r="CO616" s="1316"/>
      <c r="CP616" s="1316"/>
      <c r="CQ616" s="1316"/>
      <c r="CR616" s="1316"/>
      <c r="CS616" s="1316"/>
      <c r="CT616" s="1316"/>
      <c r="CU616" s="1316"/>
      <c r="CV616" s="1316"/>
      <c r="CW616" s="1316"/>
      <c r="CX616" s="1316"/>
      <c r="CY616" s="1316"/>
      <c r="CZ616" s="1316"/>
      <c r="DA616" s="1316"/>
      <c r="DB616" s="1316"/>
      <c r="DC616" s="1316"/>
      <c r="DD616" s="1316"/>
      <c r="DE616" s="1316"/>
      <c r="DF616" s="1316"/>
      <c r="DG616" s="1316"/>
      <c r="DH616" s="1316"/>
      <c r="DI616" s="1316"/>
      <c r="DJ616" s="1316"/>
      <c r="DK616" s="1317"/>
      <c r="DL616" s="1317"/>
      <c r="DM616" s="1317"/>
      <c r="DN616" s="1317"/>
      <c r="DO616" s="1317"/>
      <c r="DP616" s="1317"/>
      <c r="DQ616" s="1305"/>
    </row>
    <row r="617" spans="68:121" ht="20.25" customHeight="1" x14ac:dyDescent="0.3">
      <c r="BP617" s="1260"/>
      <c r="BQ617" s="1260"/>
      <c r="BR617" s="1260"/>
      <c r="BS617" s="1260"/>
      <c r="BT617" s="1260"/>
      <c r="BU617" s="1260"/>
      <c r="BV617" s="1260"/>
      <c r="BW617" s="1260"/>
      <c r="BX617" s="1231"/>
      <c r="BY617" s="1302"/>
      <c r="BZ617" s="1324" t="s">
        <v>56</v>
      </c>
      <c r="CA617" s="1325">
        <v>23</v>
      </c>
      <c r="CB617" s="1318" t="s">
        <v>47</v>
      </c>
      <c r="CC617" s="1311">
        <v>1</v>
      </c>
      <c r="CD617" s="1311">
        <v>2</v>
      </c>
      <c r="CE617" s="1311">
        <v>3</v>
      </c>
      <c r="CF617" s="1311">
        <v>4</v>
      </c>
      <c r="CG617" s="1311">
        <v>5</v>
      </c>
      <c r="CH617" s="1311">
        <v>6</v>
      </c>
      <c r="CI617" s="1311">
        <v>7</v>
      </c>
      <c r="CJ617" s="1311">
        <v>8</v>
      </c>
      <c r="CK617" s="1311">
        <v>9</v>
      </c>
      <c r="CL617" s="1311">
        <v>10</v>
      </c>
      <c r="CM617" s="1311">
        <v>11</v>
      </c>
      <c r="CN617" s="1311">
        <v>12</v>
      </c>
      <c r="CO617" s="1311">
        <v>13</v>
      </c>
      <c r="CP617" s="1311">
        <v>14</v>
      </c>
      <c r="CQ617" s="1311">
        <v>15</v>
      </c>
      <c r="CR617" s="1311">
        <v>16</v>
      </c>
      <c r="CS617" s="1311">
        <v>17</v>
      </c>
      <c r="CT617" s="1311">
        <v>18</v>
      </c>
      <c r="CU617" s="1311">
        <v>19</v>
      </c>
      <c r="CV617" s="1311">
        <v>20</v>
      </c>
      <c r="CW617" s="1311">
        <v>21</v>
      </c>
      <c r="CX617" s="1311">
        <v>22</v>
      </c>
      <c r="CY617" s="1311">
        <v>23</v>
      </c>
      <c r="CZ617" s="1311">
        <v>24</v>
      </c>
      <c r="DA617" s="1311">
        <v>25</v>
      </c>
      <c r="DB617" s="1311">
        <v>26</v>
      </c>
      <c r="DC617" s="1311">
        <v>27</v>
      </c>
      <c r="DD617" s="1311">
        <v>28</v>
      </c>
      <c r="DE617" s="1311">
        <v>29</v>
      </c>
      <c r="DF617" s="1311">
        <v>30</v>
      </c>
      <c r="DG617" s="1311">
        <v>31</v>
      </c>
      <c r="DH617" s="1311">
        <v>32</v>
      </c>
      <c r="DI617" s="1311">
        <v>33</v>
      </c>
      <c r="DJ617" s="1311">
        <v>34</v>
      </c>
      <c r="DK617" s="1312">
        <v>35</v>
      </c>
      <c r="DL617" s="1312">
        <v>36</v>
      </c>
      <c r="DM617" s="1312">
        <v>37</v>
      </c>
      <c r="DN617" s="1312">
        <v>38</v>
      </c>
      <c r="DO617" s="1312">
        <v>39</v>
      </c>
      <c r="DP617" s="1312">
        <v>40</v>
      </c>
      <c r="DQ617" s="1305"/>
    </row>
    <row r="618" spans="68:121" ht="20.25" customHeight="1" thickBot="1" x14ac:dyDescent="0.35">
      <c r="BP618" s="1260"/>
      <c r="BQ618" s="1260"/>
      <c r="BR618" s="1260"/>
      <c r="BS618" s="1260"/>
      <c r="BT618" s="1260"/>
      <c r="BU618" s="1260"/>
      <c r="BV618" s="1260"/>
      <c r="BW618" s="1260"/>
      <c r="BX618" s="1231"/>
      <c r="BY618" s="1319"/>
      <c r="BZ618" s="1320"/>
      <c r="CA618" s="1320"/>
      <c r="CB618" s="1320"/>
      <c r="CC618" s="1320"/>
      <c r="CD618" s="1320"/>
      <c r="CE618" s="1320"/>
      <c r="CF618" s="1320"/>
      <c r="CG618" s="1320"/>
      <c r="CH618" s="1320"/>
      <c r="CI618" s="1320"/>
      <c r="CJ618" s="1320"/>
      <c r="CK618" s="1320"/>
      <c r="CL618" s="1320"/>
      <c r="CM618" s="1320"/>
      <c r="CN618" s="1320"/>
      <c r="CO618" s="1320"/>
      <c r="CP618" s="1320"/>
      <c r="CQ618" s="1320"/>
      <c r="CR618" s="1320"/>
      <c r="CS618" s="1320"/>
      <c r="CT618" s="1320"/>
      <c r="CU618" s="1320"/>
      <c r="CV618" s="1320"/>
      <c r="CW618" s="1320"/>
      <c r="CX618" s="1320"/>
      <c r="CY618" s="1320"/>
      <c r="CZ618" s="1320"/>
      <c r="DA618" s="1320"/>
      <c r="DB618" s="1320"/>
      <c r="DC618" s="1320"/>
      <c r="DD618" s="1320"/>
      <c r="DE618" s="1320"/>
      <c r="DF618" s="1320"/>
      <c r="DG618" s="1320"/>
      <c r="DH618" s="1320"/>
      <c r="DI618" s="1320"/>
      <c r="DJ618" s="1320"/>
      <c r="DK618" s="1320"/>
      <c r="DL618" s="1320"/>
      <c r="DM618" s="1320"/>
      <c r="DN618" s="1320"/>
      <c r="DO618" s="1320"/>
      <c r="DP618" s="1320"/>
      <c r="DQ618" s="1321"/>
    </row>
    <row r="619" spans="68:121" ht="20.25" customHeight="1" thickTop="1" x14ac:dyDescent="0.3">
      <c r="BP619" s="1260"/>
      <c r="BQ619" s="1260"/>
      <c r="BR619" s="1260"/>
      <c r="BS619" s="1260"/>
      <c r="BT619" s="1260"/>
      <c r="BU619" s="1260"/>
      <c r="BV619" s="1260"/>
      <c r="BW619" s="1260"/>
      <c r="BX619" s="1231"/>
      <c r="BY619" s="784">
        <v>0.43402777777777751</v>
      </c>
      <c r="BZ619" s="785"/>
      <c r="CA619" s="785"/>
      <c r="CB619" s="1299"/>
      <c r="CC619" s="1299"/>
      <c r="CD619" s="1299"/>
      <c r="CE619" s="1369" t="s">
        <v>46</v>
      </c>
      <c r="CF619" s="1369"/>
      <c r="CG619" s="1369"/>
      <c r="CH619" s="1369"/>
      <c r="CI619" s="1369"/>
      <c r="CJ619" s="1300" t="s">
        <v>66</v>
      </c>
      <c r="CK619" s="1299"/>
      <c r="CL619" s="1299"/>
      <c r="CM619" s="1299"/>
      <c r="CN619" s="1299"/>
      <c r="CO619" s="1299"/>
      <c r="CP619" s="1299"/>
      <c r="CQ619" s="1299"/>
      <c r="CR619" s="1299"/>
      <c r="CS619" s="1299"/>
      <c r="CT619" s="1299"/>
      <c r="CU619" s="1299"/>
      <c r="CV619" s="1299"/>
      <c r="CW619" s="1299"/>
      <c r="CX619" s="1299"/>
      <c r="CY619" s="1299"/>
      <c r="CZ619" s="1299"/>
      <c r="DA619" s="1299"/>
      <c r="DB619" s="1299"/>
      <c r="DC619" s="1299"/>
      <c r="DD619" s="1299"/>
      <c r="DE619" s="1299"/>
      <c r="DF619" s="1299"/>
      <c r="DG619" s="1299"/>
      <c r="DH619" s="1299"/>
      <c r="DI619" s="1299"/>
      <c r="DJ619" s="1299"/>
      <c r="DK619" s="1299"/>
      <c r="DL619" s="1299"/>
      <c r="DM619" s="1299"/>
      <c r="DN619" s="1299"/>
      <c r="DO619" s="1299"/>
      <c r="DP619" s="1299"/>
      <c r="DQ619" s="1301"/>
    </row>
    <row r="620" spans="68:121" ht="20.25" customHeight="1" x14ac:dyDescent="0.3">
      <c r="BP620" s="1260" t="s">
        <v>170</v>
      </c>
      <c r="BQ620" s="1260">
        <v>0.43402777777777751</v>
      </c>
      <c r="BR620" s="1260">
        <v>42</v>
      </c>
      <c r="BS620" s="1260" t="s">
        <v>45</v>
      </c>
      <c r="BT620" s="1260" t="s">
        <v>46</v>
      </c>
      <c r="BU620" s="1260">
        <v>3</v>
      </c>
      <c r="BV620" s="1260" t="s">
        <v>47</v>
      </c>
      <c r="BW620" s="1260">
        <v>27</v>
      </c>
      <c r="BX620" s="1231"/>
      <c r="BY620" s="1302"/>
      <c r="BZ620" s="1366" t="s">
        <v>170</v>
      </c>
      <c r="CA620" s="1366"/>
      <c r="CB620" s="1366"/>
      <c r="CC620" s="1366"/>
      <c r="CD620" s="1303"/>
      <c r="CE620" s="1303"/>
      <c r="CF620" s="1303"/>
      <c r="CG620" s="1303"/>
      <c r="CH620" s="1303"/>
      <c r="CI620" s="1303"/>
      <c r="CJ620" s="1303"/>
      <c r="CK620" s="1303"/>
      <c r="CL620" s="1303"/>
      <c r="CM620" s="1303"/>
      <c r="CN620" s="1303"/>
      <c r="CO620" s="1303"/>
      <c r="CP620" s="1303"/>
      <c r="CQ620" s="1303"/>
      <c r="CR620" s="1303"/>
      <c r="CS620" s="1370">
        <v>42</v>
      </c>
      <c r="CT620" s="1370"/>
      <c r="CU620" s="1365" t="s">
        <v>48</v>
      </c>
      <c r="CV620" s="1365"/>
      <c r="CW620" s="1365"/>
      <c r="CX620" s="1303"/>
      <c r="CY620" s="1303"/>
      <c r="CZ620" s="1303"/>
      <c r="DA620" s="1303"/>
      <c r="DB620" s="1303"/>
      <c r="DC620" s="1303"/>
      <c r="DD620" s="1303"/>
      <c r="DE620" s="1303"/>
      <c r="DF620" s="1303"/>
      <c r="DG620" s="1303"/>
      <c r="DH620" s="1303"/>
      <c r="DI620" s="1303"/>
      <c r="DJ620" s="1303"/>
      <c r="DK620" s="1304"/>
      <c r="DL620" s="1372" t="s">
        <v>49</v>
      </c>
      <c r="DM620" s="1372"/>
      <c r="DN620" s="1372"/>
      <c r="DO620" s="1373">
        <v>2</v>
      </c>
      <c r="DP620" s="1373"/>
      <c r="DQ620" s="1305"/>
    </row>
    <row r="621" spans="68:121" ht="20.25" customHeight="1" x14ac:dyDescent="0.3">
      <c r="BP621" s="1260">
        <v>0</v>
      </c>
      <c r="BQ621" s="1260">
        <v>0</v>
      </c>
      <c r="BR621" s="1260" t="s">
        <v>50</v>
      </c>
      <c r="BS621" s="1260">
        <v>2</v>
      </c>
      <c r="BT621" s="1260" t="s">
        <v>66</v>
      </c>
      <c r="BU621" s="1260" t="s">
        <v>134</v>
      </c>
      <c r="BV621" s="1260">
        <v>0</v>
      </c>
      <c r="BW621" s="1260" t="s">
        <v>192</v>
      </c>
      <c r="BX621" s="1231"/>
      <c r="BY621" s="1302"/>
      <c r="BZ621" s="1366"/>
      <c r="CA621" s="1366"/>
      <c r="CB621" s="1366"/>
      <c r="CC621" s="1366"/>
      <c r="CD621" s="1303"/>
      <c r="CE621" s="1303"/>
      <c r="CF621" s="1303"/>
      <c r="CG621" s="1303"/>
      <c r="CH621" s="1303"/>
      <c r="CI621" s="1303"/>
      <c r="CJ621" s="1303"/>
      <c r="CK621" s="1303"/>
      <c r="CL621" s="1303"/>
      <c r="CM621" s="1303"/>
      <c r="CN621" s="1303"/>
      <c r="CO621" s="1303"/>
      <c r="CP621" s="1303"/>
      <c r="CQ621" s="1303"/>
      <c r="CR621" s="1303"/>
      <c r="CS621" s="1370"/>
      <c r="CT621" s="1370"/>
      <c r="CU621" s="1365"/>
      <c r="CV621" s="1365"/>
      <c r="CW621" s="1365"/>
      <c r="CX621" s="1303"/>
      <c r="CY621" s="1303"/>
      <c r="CZ621" s="1303"/>
      <c r="DA621" s="1303"/>
      <c r="DB621" s="1303"/>
      <c r="DC621" s="1303"/>
      <c r="DD621" s="1303"/>
      <c r="DE621" s="1303"/>
      <c r="DF621" s="1303"/>
      <c r="DG621" s="1303"/>
      <c r="DH621" s="1303"/>
      <c r="DI621" s="1303"/>
      <c r="DJ621" s="1303"/>
      <c r="DK621" s="1304"/>
      <c r="DL621" s="1372"/>
      <c r="DM621" s="1372"/>
      <c r="DN621" s="1372"/>
      <c r="DO621" s="1373"/>
      <c r="DP621" s="1373"/>
      <c r="DQ621" s="1305"/>
    </row>
    <row r="622" spans="68:121" ht="20.25" customHeight="1" x14ac:dyDescent="0.3">
      <c r="BP622" s="1260"/>
      <c r="BQ622" s="1260"/>
      <c r="BR622" s="1260"/>
      <c r="BS622" s="1260"/>
      <c r="BT622" s="1260"/>
      <c r="BU622" s="1260"/>
      <c r="BV622" s="1260"/>
      <c r="BW622" s="1260"/>
      <c r="BX622" s="1231"/>
      <c r="BY622" s="1302"/>
      <c r="BZ622" s="1306"/>
      <c r="CA622" s="1306"/>
      <c r="CB622" s="1306"/>
      <c r="CC622" s="1306"/>
      <c r="CD622" s="1368" t="s">
        <v>52</v>
      </c>
      <c r="CE622" s="1368"/>
      <c r="CF622" s="1307">
        <v>3</v>
      </c>
      <c r="CG622" s="1308" t="s">
        <v>53</v>
      </c>
      <c r="CH622" s="1367" t="s">
        <v>134</v>
      </c>
      <c r="CI622" s="1367"/>
      <c r="CJ622" s="1367"/>
      <c r="CK622" s="1367"/>
      <c r="CL622" s="1367"/>
      <c r="CM622" s="1367"/>
      <c r="CN622" s="1367"/>
      <c r="CO622" s="1367"/>
      <c r="CP622" s="1367"/>
      <c r="CQ622" s="1367"/>
      <c r="CR622" s="1367"/>
      <c r="CS622" s="1367"/>
      <c r="CT622" s="1367"/>
      <c r="CU622" s="1306"/>
      <c r="CV622" s="1306"/>
      <c r="CW622" s="1306"/>
      <c r="CX622" s="1306"/>
      <c r="CY622" s="1306"/>
      <c r="CZ622" s="1368" t="s">
        <v>52</v>
      </c>
      <c r="DA622" s="1368"/>
      <c r="DB622" s="1307">
        <v>27</v>
      </c>
      <c r="DC622" s="1308" t="s">
        <v>53</v>
      </c>
      <c r="DD622" s="1367" t="s">
        <v>192</v>
      </c>
      <c r="DE622" s="1367"/>
      <c r="DF622" s="1367"/>
      <c r="DG622" s="1367"/>
      <c r="DH622" s="1367"/>
      <c r="DI622" s="1367"/>
      <c r="DJ622" s="1367"/>
      <c r="DK622" s="1367"/>
      <c r="DL622" s="1367"/>
      <c r="DM622" s="1367"/>
      <c r="DN622" s="1367"/>
      <c r="DO622" s="1367"/>
      <c r="DP622" s="1367"/>
      <c r="DQ622" s="1305"/>
    </row>
    <row r="623" spans="68:121" ht="20.25" customHeight="1" x14ac:dyDescent="0.3">
      <c r="BP623" s="1260"/>
      <c r="BQ623" s="1260"/>
      <c r="BR623" s="1260"/>
      <c r="BS623" s="1260"/>
      <c r="BT623" s="1260"/>
      <c r="BU623" s="1260"/>
      <c r="BV623" s="1260"/>
      <c r="BW623" s="1260"/>
      <c r="BX623" s="1231"/>
      <c r="BY623" s="1302"/>
      <c r="BZ623" s="1306"/>
      <c r="CA623" s="1306"/>
      <c r="CB623" s="1306"/>
      <c r="CC623" s="1306"/>
      <c r="CD623" s="1306"/>
      <c r="CE623" s="1306"/>
      <c r="CF623" s="1306"/>
      <c r="CG623" s="1306"/>
      <c r="CH623" s="1306"/>
      <c r="CI623" s="1306"/>
      <c r="CJ623" s="1306"/>
      <c r="CK623" s="1306"/>
      <c r="CL623" s="1306"/>
      <c r="CM623" s="1306"/>
      <c r="CN623" s="1306"/>
      <c r="CO623" s="1306"/>
      <c r="CP623" s="1306"/>
      <c r="CQ623" s="1306"/>
      <c r="CR623" s="1306"/>
      <c r="CS623" s="1306"/>
      <c r="CT623" s="1306"/>
      <c r="CU623" s="1306"/>
      <c r="CV623" s="1306"/>
      <c r="CW623" s="1306"/>
      <c r="CX623" s="1306"/>
      <c r="CY623" s="1306"/>
      <c r="CZ623" s="1306"/>
      <c r="DA623" s="1306"/>
      <c r="DB623" s="1306"/>
      <c r="DC623" s="1306"/>
      <c r="DD623" s="1306"/>
      <c r="DE623" s="1306"/>
      <c r="DF623" s="1306"/>
      <c r="DG623" s="1306"/>
      <c r="DH623" s="1306"/>
      <c r="DI623" s="1306"/>
      <c r="DJ623" s="1306"/>
      <c r="DK623" s="1309"/>
      <c r="DL623" s="1309"/>
      <c r="DM623" s="1309"/>
      <c r="DN623" s="1309"/>
      <c r="DO623" s="1309"/>
      <c r="DP623" s="1309"/>
      <c r="DQ623" s="1305"/>
    </row>
    <row r="624" spans="68:121" ht="20.25" customHeight="1" x14ac:dyDescent="0.3">
      <c r="BP624" s="1260"/>
      <c r="BQ624" s="1260"/>
      <c r="BR624" s="1260"/>
      <c r="BS624" s="1260"/>
      <c r="BT624" s="1260"/>
      <c r="BU624" s="1260"/>
      <c r="BV624" s="1260"/>
      <c r="BW624" s="1260"/>
      <c r="BX624" s="1231"/>
      <c r="BY624" s="1302"/>
      <c r="BZ624" s="1322" t="s">
        <v>56</v>
      </c>
      <c r="CA624" s="1323">
        <v>3</v>
      </c>
      <c r="CB624" s="1310" t="s">
        <v>47</v>
      </c>
      <c r="CC624" s="1311">
        <v>1</v>
      </c>
      <c r="CD624" s="1311">
        <v>2</v>
      </c>
      <c r="CE624" s="1311">
        <v>3</v>
      </c>
      <c r="CF624" s="1311">
        <v>4</v>
      </c>
      <c r="CG624" s="1311">
        <v>5</v>
      </c>
      <c r="CH624" s="1311">
        <v>6</v>
      </c>
      <c r="CI624" s="1311">
        <v>7</v>
      </c>
      <c r="CJ624" s="1311">
        <v>8</v>
      </c>
      <c r="CK624" s="1311">
        <v>9</v>
      </c>
      <c r="CL624" s="1311">
        <v>10</v>
      </c>
      <c r="CM624" s="1311">
        <v>11</v>
      </c>
      <c r="CN624" s="1311">
        <v>12</v>
      </c>
      <c r="CO624" s="1311">
        <v>13</v>
      </c>
      <c r="CP624" s="1311">
        <v>14</v>
      </c>
      <c r="CQ624" s="1311">
        <v>15</v>
      </c>
      <c r="CR624" s="1311">
        <v>16</v>
      </c>
      <c r="CS624" s="1311">
        <v>17</v>
      </c>
      <c r="CT624" s="1311">
        <v>18</v>
      </c>
      <c r="CU624" s="1311">
        <v>19</v>
      </c>
      <c r="CV624" s="1311">
        <v>20</v>
      </c>
      <c r="CW624" s="1311">
        <v>21</v>
      </c>
      <c r="CX624" s="1311">
        <v>22</v>
      </c>
      <c r="CY624" s="1311">
        <v>23</v>
      </c>
      <c r="CZ624" s="1311">
        <v>24</v>
      </c>
      <c r="DA624" s="1311">
        <v>25</v>
      </c>
      <c r="DB624" s="1311">
        <v>26</v>
      </c>
      <c r="DC624" s="1311">
        <v>27</v>
      </c>
      <c r="DD624" s="1311">
        <v>28</v>
      </c>
      <c r="DE624" s="1311">
        <v>29</v>
      </c>
      <c r="DF624" s="1311">
        <v>30</v>
      </c>
      <c r="DG624" s="1311">
        <v>31</v>
      </c>
      <c r="DH624" s="1311">
        <v>32</v>
      </c>
      <c r="DI624" s="1311">
        <v>33</v>
      </c>
      <c r="DJ624" s="1311">
        <v>34</v>
      </c>
      <c r="DK624" s="1312">
        <v>35</v>
      </c>
      <c r="DL624" s="1312">
        <v>36</v>
      </c>
      <c r="DM624" s="1312">
        <v>37</v>
      </c>
      <c r="DN624" s="1312">
        <v>38</v>
      </c>
      <c r="DO624" s="1312">
        <v>39</v>
      </c>
      <c r="DP624" s="1312">
        <v>40</v>
      </c>
      <c r="DQ624" s="1305"/>
    </row>
    <row r="625" spans="68:121" ht="20.25" customHeight="1" x14ac:dyDescent="0.3">
      <c r="BP625" s="1260"/>
      <c r="BQ625" s="1260"/>
      <c r="BR625" s="1260"/>
      <c r="BS625" s="1260"/>
      <c r="BT625" s="1260"/>
      <c r="BU625" s="1260"/>
      <c r="BV625" s="1260"/>
      <c r="BW625" s="1260"/>
      <c r="BX625" s="1231"/>
      <c r="BY625" s="1302"/>
      <c r="BZ625" s="1313"/>
      <c r="CA625" s="1314"/>
      <c r="CB625" s="1315"/>
      <c r="CC625" s="1316"/>
      <c r="CD625" s="1316"/>
      <c r="CE625" s="1316"/>
      <c r="CF625" s="1316"/>
      <c r="CG625" s="1316"/>
      <c r="CH625" s="1316"/>
      <c r="CI625" s="1316"/>
      <c r="CJ625" s="1316"/>
      <c r="CK625" s="1316"/>
      <c r="CL625" s="1316"/>
      <c r="CM625" s="1316"/>
      <c r="CN625" s="1316"/>
      <c r="CO625" s="1316"/>
      <c r="CP625" s="1316"/>
      <c r="CQ625" s="1316"/>
      <c r="CR625" s="1316"/>
      <c r="CS625" s="1316"/>
      <c r="CT625" s="1316"/>
      <c r="CU625" s="1316"/>
      <c r="CV625" s="1316"/>
      <c r="CW625" s="1316"/>
      <c r="CX625" s="1316"/>
      <c r="CY625" s="1316"/>
      <c r="CZ625" s="1316"/>
      <c r="DA625" s="1316"/>
      <c r="DB625" s="1316"/>
      <c r="DC625" s="1316"/>
      <c r="DD625" s="1316"/>
      <c r="DE625" s="1316"/>
      <c r="DF625" s="1316"/>
      <c r="DG625" s="1316"/>
      <c r="DH625" s="1316"/>
      <c r="DI625" s="1316"/>
      <c r="DJ625" s="1316"/>
      <c r="DK625" s="1317"/>
      <c r="DL625" s="1317"/>
      <c r="DM625" s="1317"/>
      <c r="DN625" s="1317"/>
      <c r="DO625" s="1317"/>
      <c r="DP625" s="1317"/>
      <c r="DQ625" s="1305"/>
    </row>
    <row r="626" spans="68:121" ht="20.25" customHeight="1" x14ac:dyDescent="0.3">
      <c r="BP626" s="1260"/>
      <c r="BQ626" s="1260"/>
      <c r="BR626" s="1260"/>
      <c r="BS626" s="1260"/>
      <c r="BT626" s="1260"/>
      <c r="BU626" s="1260"/>
      <c r="BV626" s="1260"/>
      <c r="BW626" s="1260"/>
      <c r="BX626" s="1231"/>
      <c r="BY626" s="1302"/>
      <c r="BZ626" s="1324" t="s">
        <v>56</v>
      </c>
      <c r="CA626" s="1325">
        <v>27</v>
      </c>
      <c r="CB626" s="1318" t="s">
        <v>47</v>
      </c>
      <c r="CC626" s="1311">
        <v>1</v>
      </c>
      <c r="CD626" s="1311">
        <v>2</v>
      </c>
      <c r="CE626" s="1311">
        <v>3</v>
      </c>
      <c r="CF626" s="1311">
        <v>4</v>
      </c>
      <c r="CG626" s="1311">
        <v>5</v>
      </c>
      <c r="CH626" s="1311">
        <v>6</v>
      </c>
      <c r="CI626" s="1311">
        <v>7</v>
      </c>
      <c r="CJ626" s="1311">
        <v>8</v>
      </c>
      <c r="CK626" s="1311">
        <v>9</v>
      </c>
      <c r="CL626" s="1311">
        <v>10</v>
      </c>
      <c r="CM626" s="1311">
        <v>11</v>
      </c>
      <c r="CN626" s="1311">
        <v>12</v>
      </c>
      <c r="CO626" s="1311">
        <v>13</v>
      </c>
      <c r="CP626" s="1311">
        <v>14</v>
      </c>
      <c r="CQ626" s="1311">
        <v>15</v>
      </c>
      <c r="CR626" s="1311">
        <v>16</v>
      </c>
      <c r="CS626" s="1311">
        <v>17</v>
      </c>
      <c r="CT626" s="1311">
        <v>18</v>
      </c>
      <c r="CU626" s="1311">
        <v>19</v>
      </c>
      <c r="CV626" s="1311">
        <v>20</v>
      </c>
      <c r="CW626" s="1311">
        <v>21</v>
      </c>
      <c r="CX626" s="1311">
        <v>22</v>
      </c>
      <c r="CY626" s="1311">
        <v>23</v>
      </c>
      <c r="CZ626" s="1311">
        <v>24</v>
      </c>
      <c r="DA626" s="1311">
        <v>25</v>
      </c>
      <c r="DB626" s="1311">
        <v>26</v>
      </c>
      <c r="DC626" s="1311">
        <v>27</v>
      </c>
      <c r="DD626" s="1311">
        <v>28</v>
      </c>
      <c r="DE626" s="1311">
        <v>29</v>
      </c>
      <c r="DF626" s="1311">
        <v>30</v>
      </c>
      <c r="DG626" s="1311">
        <v>31</v>
      </c>
      <c r="DH626" s="1311">
        <v>32</v>
      </c>
      <c r="DI626" s="1311">
        <v>33</v>
      </c>
      <c r="DJ626" s="1311">
        <v>34</v>
      </c>
      <c r="DK626" s="1312">
        <v>35</v>
      </c>
      <c r="DL626" s="1312">
        <v>36</v>
      </c>
      <c r="DM626" s="1312">
        <v>37</v>
      </c>
      <c r="DN626" s="1312">
        <v>38</v>
      </c>
      <c r="DO626" s="1312">
        <v>39</v>
      </c>
      <c r="DP626" s="1312">
        <v>40</v>
      </c>
      <c r="DQ626" s="1305"/>
    </row>
    <row r="627" spans="68:121" ht="20.25" customHeight="1" thickBot="1" x14ac:dyDescent="0.35">
      <c r="BP627" s="1260"/>
      <c r="BQ627" s="1260"/>
      <c r="BR627" s="1260"/>
      <c r="BS627" s="1260"/>
      <c r="BT627" s="1260"/>
      <c r="BU627" s="1260"/>
      <c r="BV627" s="1260"/>
      <c r="BW627" s="1260"/>
      <c r="BX627" s="1231"/>
      <c r="BY627" s="1319"/>
      <c r="BZ627" s="1320"/>
      <c r="CA627" s="1320"/>
      <c r="CB627" s="1320"/>
      <c r="CC627" s="1320"/>
      <c r="CD627" s="1320"/>
      <c r="CE627" s="1320"/>
      <c r="CF627" s="1320"/>
      <c r="CG627" s="1320"/>
      <c r="CH627" s="1320"/>
      <c r="CI627" s="1320"/>
      <c r="CJ627" s="1320"/>
      <c r="CK627" s="1320"/>
      <c r="CL627" s="1320"/>
      <c r="CM627" s="1320"/>
      <c r="CN627" s="1320"/>
      <c r="CO627" s="1320"/>
      <c r="CP627" s="1320"/>
      <c r="CQ627" s="1320"/>
      <c r="CR627" s="1320"/>
      <c r="CS627" s="1320"/>
      <c r="CT627" s="1320"/>
      <c r="CU627" s="1320"/>
      <c r="CV627" s="1320"/>
      <c r="CW627" s="1320"/>
      <c r="CX627" s="1320"/>
      <c r="CY627" s="1320"/>
      <c r="CZ627" s="1320"/>
      <c r="DA627" s="1320"/>
      <c r="DB627" s="1320"/>
      <c r="DC627" s="1320"/>
      <c r="DD627" s="1320"/>
      <c r="DE627" s="1320"/>
      <c r="DF627" s="1320"/>
      <c r="DG627" s="1320"/>
      <c r="DH627" s="1320"/>
      <c r="DI627" s="1320"/>
      <c r="DJ627" s="1320"/>
      <c r="DK627" s="1320"/>
      <c r="DL627" s="1320"/>
      <c r="DM627" s="1320"/>
      <c r="DN627" s="1320"/>
      <c r="DO627" s="1320"/>
      <c r="DP627" s="1320"/>
      <c r="DQ627" s="1321"/>
    </row>
    <row r="628" spans="68:121" ht="20.25" customHeight="1" thickTop="1" x14ac:dyDescent="0.3">
      <c r="BP628" s="1260"/>
      <c r="BQ628" s="1260"/>
      <c r="BR628" s="1260"/>
      <c r="BS628" s="1260"/>
      <c r="BT628" s="1260"/>
      <c r="BU628" s="1260"/>
      <c r="BV628" s="1260"/>
      <c r="BW628" s="1260"/>
      <c r="BX628" s="1231"/>
      <c r="BY628" s="784">
        <v>0.44097222222222193</v>
      </c>
      <c r="BZ628" s="785"/>
      <c r="CA628" s="785"/>
      <c r="CB628" s="1299"/>
      <c r="CC628" s="1299"/>
      <c r="CD628" s="1299"/>
      <c r="CE628" s="1369" t="s">
        <v>46</v>
      </c>
      <c r="CF628" s="1369"/>
      <c r="CG628" s="1369"/>
      <c r="CH628" s="1369"/>
      <c r="CI628" s="1369"/>
      <c r="CJ628" s="1300" t="s">
        <v>39</v>
      </c>
      <c r="CK628" s="1299"/>
      <c r="CL628" s="1299"/>
      <c r="CM628" s="1299"/>
      <c r="CN628" s="1299"/>
      <c r="CO628" s="1299"/>
      <c r="CP628" s="1299"/>
      <c r="CQ628" s="1299"/>
      <c r="CR628" s="1299"/>
      <c r="CS628" s="1299"/>
      <c r="CT628" s="1299"/>
      <c r="CU628" s="1299"/>
      <c r="CV628" s="1299"/>
      <c r="CW628" s="1299"/>
      <c r="CX628" s="1299"/>
      <c r="CY628" s="1299"/>
      <c r="CZ628" s="1299"/>
      <c r="DA628" s="1299"/>
      <c r="DB628" s="1299"/>
      <c r="DC628" s="1299"/>
      <c r="DD628" s="1299"/>
      <c r="DE628" s="1299"/>
      <c r="DF628" s="1299"/>
      <c r="DG628" s="1299"/>
      <c r="DH628" s="1299"/>
      <c r="DI628" s="1299"/>
      <c r="DJ628" s="1299"/>
      <c r="DK628" s="1299"/>
      <c r="DL628" s="1299"/>
      <c r="DM628" s="1299"/>
      <c r="DN628" s="1299"/>
      <c r="DO628" s="1299"/>
      <c r="DP628" s="1299"/>
      <c r="DQ628" s="1301"/>
    </row>
    <row r="629" spans="68:121" ht="20.25" customHeight="1" x14ac:dyDescent="0.3">
      <c r="BP629" s="1260" t="s">
        <v>171</v>
      </c>
      <c r="BQ629" s="1260">
        <v>0.44097222222222193</v>
      </c>
      <c r="BR629" s="1260">
        <v>46</v>
      </c>
      <c r="BS629" s="1260" t="s">
        <v>45</v>
      </c>
      <c r="BT629" s="1260" t="s">
        <v>46</v>
      </c>
      <c r="BU629" s="1260">
        <v>7</v>
      </c>
      <c r="BV629" s="1260" t="s">
        <v>47</v>
      </c>
      <c r="BW629" s="1260">
        <v>16</v>
      </c>
      <c r="BX629" s="1231"/>
      <c r="BY629" s="1302"/>
      <c r="BZ629" s="1366" t="s">
        <v>171</v>
      </c>
      <c r="CA629" s="1366"/>
      <c r="CB629" s="1366"/>
      <c r="CC629" s="1366"/>
      <c r="CD629" s="1303"/>
      <c r="CE629" s="1303"/>
      <c r="CF629" s="1303"/>
      <c r="CG629" s="1303"/>
      <c r="CH629" s="1303"/>
      <c r="CI629" s="1303"/>
      <c r="CJ629" s="1303"/>
      <c r="CK629" s="1303"/>
      <c r="CL629" s="1303"/>
      <c r="CM629" s="1303"/>
      <c r="CN629" s="1303"/>
      <c r="CO629" s="1303"/>
      <c r="CP629" s="1303"/>
      <c r="CQ629" s="1303"/>
      <c r="CR629" s="1303"/>
      <c r="CS629" s="1370">
        <v>46</v>
      </c>
      <c r="CT629" s="1370"/>
      <c r="CU629" s="1365" t="s">
        <v>48</v>
      </c>
      <c r="CV629" s="1365"/>
      <c r="CW629" s="1365"/>
      <c r="CX629" s="1303"/>
      <c r="CY629" s="1303"/>
      <c r="CZ629" s="1303"/>
      <c r="DA629" s="1303"/>
      <c r="DB629" s="1303"/>
      <c r="DC629" s="1303"/>
      <c r="DD629" s="1303"/>
      <c r="DE629" s="1303"/>
      <c r="DF629" s="1303"/>
      <c r="DG629" s="1303"/>
      <c r="DH629" s="1303"/>
      <c r="DI629" s="1303"/>
      <c r="DJ629" s="1303"/>
      <c r="DK629" s="1304"/>
      <c r="DL629" s="1372" t="s">
        <v>49</v>
      </c>
      <c r="DM629" s="1372"/>
      <c r="DN629" s="1372"/>
      <c r="DO629" s="1373">
        <v>2</v>
      </c>
      <c r="DP629" s="1373"/>
      <c r="DQ629" s="1305"/>
    </row>
    <row r="630" spans="68:121" ht="20.25" customHeight="1" x14ac:dyDescent="0.3">
      <c r="BP630" s="1260">
        <v>0</v>
      </c>
      <c r="BQ630" s="1260">
        <v>0</v>
      </c>
      <c r="BR630" s="1260" t="s">
        <v>50</v>
      </c>
      <c r="BS630" s="1260">
        <v>2</v>
      </c>
      <c r="BT630" s="1260" t="s">
        <v>39</v>
      </c>
      <c r="BU630" s="1260" t="s">
        <v>189</v>
      </c>
      <c r="BV630" s="1260">
        <v>0</v>
      </c>
      <c r="BW630" s="1260" t="s">
        <v>143</v>
      </c>
      <c r="BX630" s="1231"/>
      <c r="BY630" s="1302"/>
      <c r="BZ630" s="1366"/>
      <c r="CA630" s="1366"/>
      <c r="CB630" s="1366"/>
      <c r="CC630" s="1366"/>
      <c r="CD630" s="1303"/>
      <c r="CE630" s="1303"/>
      <c r="CF630" s="1303"/>
      <c r="CG630" s="1303"/>
      <c r="CH630" s="1303"/>
      <c r="CI630" s="1303"/>
      <c r="CJ630" s="1303"/>
      <c r="CK630" s="1303"/>
      <c r="CL630" s="1303"/>
      <c r="CM630" s="1303"/>
      <c r="CN630" s="1303"/>
      <c r="CO630" s="1303"/>
      <c r="CP630" s="1303"/>
      <c r="CQ630" s="1303"/>
      <c r="CR630" s="1303"/>
      <c r="CS630" s="1370"/>
      <c r="CT630" s="1370"/>
      <c r="CU630" s="1365"/>
      <c r="CV630" s="1365"/>
      <c r="CW630" s="1365"/>
      <c r="CX630" s="1303"/>
      <c r="CY630" s="1303"/>
      <c r="CZ630" s="1303"/>
      <c r="DA630" s="1303"/>
      <c r="DB630" s="1303"/>
      <c r="DC630" s="1303"/>
      <c r="DD630" s="1303"/>
      <c r="DE630" s="1303"/>
      <c r="DF630" s="1303"/>
      <c r="DG630" s="1303"/>
      <c r="DH630" s="1303"/>
      <c r="DI630" s="1303"/>
      <c r="DJ630" s="1303"/>
      <c r="DK630" s="1304"/>
      <c r="DL630" s="1372"/>
      <c r="DM630" s="1372"/>
      <c r="DN630" s="1372"/>
      <c r="DO630" s="1373"/>
      <c r="DP630" s="1373"/>
      <c r="DQ630" s="1305"/>
    </row>
    <row r="631" spans="68:121" ht="20.25" customHeight="1" x14ac:dyDescent="0.3">
      <c r="BP631" s="1260"/>
      <c r="BQ631" s="1260"/>
      <c r="BR631" s="1260"/>
      <c r="BS631" s="1260"/>
      <c r="BT631" s="1260"/>
      <c r="BU631" s="1260"/>
      <c r="BV631" s="1260"/>
      <c r="BW631" s="1260"/>
      <c r="BX631" s="1231"/>
      <c r="BY631" s="1302"/>
      <c r="BZ631" s="1306"/>
      <c r="CA631" s="1306"/>
      <c r="CB631" s="1306"/>
      <c r="CC631" s="1306"/>
      <c r="CD631" s="1368" t="s">
        <v>52</v>
      </c>
      <c r="CE631" s="1368"/>
      <c r="CF631" s="1307">
        <v>7</v>
      </c>
      <c r="CG631" s="1308" t="s">
        <v>53</v>
      </c>
      <c r="CH631" s="1367" t="s">
        <v>189</v>
      </c>
      <c r="CI631" s="1367"/>
      <c r="CJ631" s="1367"/>
      <c r="CK631" s="1367"/>
      <c r="CL631" s="1367"/>
      <c r="CM631" s="1367"/>
      <c r="CN631" s="1367"/>
      <c r="CO631" s="1367"/>
      <c r="CP631" s="1367"/>
      <c r="CQ631" s="1367"/>
      <c r="CR631" s="1367"/>
      <c r="CS631" s="1367"/>
      <c r="CT631" s="1367"/>
      <c r="CU631" s="1306"/>
      <c r="CV631" s="1306"/>
      <c r="CW631" s="1306"/>
      <c r="CX631" s="1306"/>
      <c r="CY631" s="1306"/>
      <c r="CZ631" s="1368" t="s">
        <v>52</v>
      </c>
      <c r="DA631" s="1368"/>
      <c r="DB631" s="1307">
        <v>16</v>
      </c>
      <c r="DC631" s="1308" t="s">
        <v>53</v>
      </c>
      <c r="DD631" s="1367" t="s">
        <v>143</v>
      </c>
      <c r="DE631" s="1367"/>
      <c r="DF631" s="1367"/>
      <c r="DG631" s="1367"/>
      <c r="DH631" s="1367"/>
      <c r="DI631" s="1367"/>
      <c r="DJ631" s="1367"/>
      <c r="DK631" s="1367"/>
      <c r="DL631" s="1367"/>
      <c r="DM631" s="1367"/>
      <c r="DN631" s="1367"/>
      <c r="DO631" s="1367"/>
      <c r="DP631" s="1367"/>
      <c r="DQ631" s="1305"/>
    </row>
    <row r="632" spans="68:121" ht="20.25" customHeight="1" x14ac:dyDescent="0.3">
      <c r="BP632" s="1260"/>
      <c r="BQ632" s="1260"/>
      <c r="BR632" s="1260"/>
      <c r="BS632" s="1260"/>
      <c r="BT632" s="1260"/>
      <c r="BU632" s="1260"/>
      <c r="BV632" s="1260"/>
      <c r="BW632" s="1260"/>
      <c r="BX632" s="1231"/>
      <c r="BY632" s="1302"/>
      <c r="BZ632" s="1306"/>
      <c r="CA632" s="1306"/>
      <c r="CB632" s="1306"/>
      <c r="CC632" s="1306"/>
      <c r="CD632" s="1306"/>
      <c r="CE632" s="1306"/>
      <c r="CF632" s="1306"/>
      <c r="CG632" s="1306"/>
      <c r="CH632" s="1306"/>
      <c r="CI632" s="1306"/>
      <c r="CJ632" s="1306"/>
      <c r="CK632" s="1306"/>
      <c r="CL632" s="1306"/>
      <c r="CM632" s="1306"/>
      <c r="CN632" s="1306"/>
      <c r="CO632" s="1306"/>
      <c r="CP632" s="1306"/>
      <c r="CQ632" s="1306"/>
      <c r="CR632" s="1306"/>
      <c r="CS632" s="1306"/>
      <c r="CT632" s="1306"/>
      <c r="CU632" s="1306"/>
      <c r="CV632" s="1306"/>
      <c r="CW632" s="1306"/>
      <c r="CX632" s="1306"/>
      <c r="CY632" s="1306"/>
      <c r="CZ632" s="1306"/>
      <c r="DA632" s="1306"/>
      <c r="DB632" s="1306"/>
      <c r="DC632" s="1306"/>
      <c r="DD632" s="1306"/>
      <c r="DE632" s="1306"/>
      <c r="DF632" s="1306"/>
      <c r="DG632" s="1306"/>
      <c r="DH632" s="1306"/>
      <c r="DI632" s="1306"/>
      <c r="DJ632" s="1306"/>
      <c r="DK632" s="1309"/>
      <c r="DL632" s="1309"/>
      <c r="DM632" s="1309"/>
      <c r="DN632" s="1309"/>
      <c r="DO632" s="1309"/>
      <c r="DP632" s="1309"/>
      <c r="DQ632" s="1305"/>
    </row>
    <row r="633" spans="68:121" ht="20.25" customHeight="1" x14ac:dyDescent="0.3">
      <c r="BP633" s="1260"/>
      <c r="BQ633" s="1260"/>
      <c r="BR633" s="1260"/>
      <c r="BS633" s="1260"/>
      <c r="BT633" s="1260"/>
      <c r="BU633" s="1260"/>
      <c r="BV633" s="1260"/>
      <c r="BW633" s="1260"/>
      <c r="BX633" s="1231"/>
      <c r="BY633" s="1302"/>
      <c r="BZ633" s="1322" t="s">
        <v>56</v>
      </c>
      <c r="CA633" s="1323">
        <v>7</v>
      </c>
      <c r="CB633" s="1310" t="s">
        <v>47</v>
      </c>
      <c r="CC633" s="1311">
        <v>1</v>
      </c>
      <c r="CD633" s="1311">
        <v>2</v>
      </c>
      <c r="CE633" s="1311">
        <v>3</v>
      </c>
      <c r="CF633" s="1311">
        <v>4</v>
      </c>
      <c r="CG633" s="1311">
        <v>5</v>
      </c>
      <c r="CH633" s="1311">
        <v>6</v>
      </c>
      <c r="CI633" s="1311">
        <v>7</v>
      </c>
      <c r="CJ633" s="1311">
        <v>8</v>
      </c>
      <c r="CK633" s="1311">
        <v>9</v>
      </c>
      <c r="CL633" s="1311">
        <v>10</v>
      </c>
      <c r="CM633" s="1311">
        <v>11</v>
      </c>
      <c r="CN633" s="1311">
        <v>12</v>
      </c>
      <c r="CO633" s="1311">
        <v>13</v>
      </c>
      <c r="CP633" s="1311">
        <v>14</v>
      </c>
      <c r="CQ633" s="1311">
        <v>15</v>
      </c>
      <c r="CR633" s="1311">
        <v>16</v>
      </c>
      <c r="CS633" s="1311">
        <v>17</v>
      </c>
      <c r="CT633" s="1311">
        <v>18</v>
      </c>
      <c r="CU633" s="1311">
        <v>19</v>
      </c>
      <c r="CV633" s="1311">
        <v>20</v>
      </c>
      <c r="CW633" s="1311">
        <v>21</v>
      </c>
      <c r="CX633" s="1311">
        <v>22</v>
      </c>
      <c r="CY633" s="1311">
        <v>23</v>
      </c>
      <c r="CZ633" s="1311">
        <v>24</v>
      </c>
      <c r="DA633" s="1311">
        <v>25</v>
      </c>
      <c r="DB633" s="1311">
        <v>26</v>
      </c>
      <c r="DC633" s="1311">
        <v>27</v>
      </c>
      <c r="DD633" s="1311">
        <v>28</v>
      </c>
      <c r="DE633" s="1311">
        <v>29</v>
      </c>
      <c r="DF633" s="1311">
        <v>30</v>
      </c>
      <c r="DG633" s="1311">
        <v>31</v>
      </c>
      <c r="DH633" s="1311">
        <v>32</v>
      </c>
      <c r="DI633" s="1311">
        <v>33</v>
      </c>
      <c r="DJ633" s="1311">
        <v>34</v>
      </c>
      <c r="DK633" s="1312">
        <v>35</v>
      </c>
      <c r="DL633" s="1312">
        <v>36</v>
      </c>
      <c r="DM633" s="1312">
        <v>37</v>
      </c>
      <c r="DN633" s="1312">
        <v>38</v>
      </c>
      <c r="DO633" s="1312">
        <v>39</v>
      </c>
      <c r="DP633" s="1312">
        <v>40</v>
      </c>
      <c r="DQ633" s="1305"/>
    </row>
    <row r="634" spans="68:121" ht="20.25" customHeight="1" x14ac:dyDescent="0.3">
      <c r="BP634" s="1260"/>
      <c r="BQ634" s="1260"/>
      <c r="BR634" s="1260"/>
      <c r="BS634" s="1260"/>
      <c r="BT634" s="1260"/>
      <c r="BU634" s="1260"/>
      <c r="BV634" s="1260"/>
      <c r="BW634" s="1260"/>
      <c r="BX634" s="1231"/>
      <c r="BY634" s="1302"/>
      <c r="BZ634" s="1313"/>
      <c r="CA634" s="1314"/>
      <c r="CB634" s="1315"/>
      <c r="CC634" s="1316"/>
      <c r="CD634" s="1316"/>
      <c r="CE634" s="1316"/>
      <c r="CF634" s="1316"/>
      <c r="CG634" s="1316"/>
      <c r="CH634" s="1316"/>
      <c r="CI634" s="1316"/>
      <c r="CJ634" s="1316"/>
      <c r="CK634" s="1316"/>
      <c r="CL634" s="1316"/>
      <c r="CM634" s="1316"/>
      <c r="CN634" s="1316"/>
      <c r="CO634" s="1316"/>
      <c r="CP634" s="1316"/>
      <c r="CQ634" s="1316"/>
      <c r="CR634" s="1316"/>
      <c r="CS634" s="1316"/>
      <c r="CT634" s="1316"/>
      <c r="CU634" s="1316"/>
      <c r="CV634" s="1316"/>
      <c r="CW634" s="1316"/>
      <c r="CX634" s="1316"/>
      <c r="CY634" s="1316"/>
      <c r="CZ634" s="1316"/>
      <c r="DA634" s="1316"/>
      <c r="DB634" s="1316"/>
      <c r="DC634" s="1316"/>
      <c r="DD634" s="1316"/>
      <c r="DE634" s="1316"/>
      <c r="DF634" s="1316"/>
      <c r="DG634" s="1316"/>
      <c r="DH634" s="1316"/>
      <c r="DI634" s="1316"/>
      <c r="DJ634" s="1316"/>
      <c r="DK634" s="1317"/>
      <c r="DL634" s="1317"/>
      <c r="DM634" s="1317"/>
      <c r="DN634" s="1317"/>
      <c r="DO634" s="1317"/>
      <c r="DP634" s="1317"/>
      <c r="DQ634" s="1305"/>
    </row>
    <row r="635" spans="68:121" ht="20.25" customHeight="1" x14ac:dyDescent="0.3">
      <c r="BP635" s="1260"/>
      <c r="BQ635" s="1260"/>
      <c r="BR635" s="1260"/>
      <c r="BS635" s="1260"/>
      <c r="BT635" s="1260"/>
      <c r="BU635" s="1260"/>
      <c r="BV635" s="1260"/>
      <c r="BW635" s="1260"/>
      <c r="BX635" s="1231"/>
      <c r="BY635" s="1302"/>
      <c r="BZ635" s="1324" t="s">
        <v>56</v>
      </c>
      <c r="CA635" s="1325">
        <v>16</v>
      </c>
      <c r="CB635" s="1318" t="s">
        <v>47</v>
      </c>
      <c r="CC635" s="1311">
        <v>1</v>
      </c>
      <c r="CD635" s="1311">
        <v>2</v>
      </c>
      <c r="CE635" s="1311">
        <v>3</v>
      </c>
      <c r="CF635" s="1311">
        <v>4</v>
      </c>
      <c r="CG635" s="1311">
        <v>5</v>
      </c>
      <c r="CH635" s="1311">
        <v>6</v>
      </c>
      <c r="CI635" s="1311">
        <v>7</v>
      </c>
      <c r="CJ635" s="1311">
        <v>8</v>
      </c>
      <c r="CK635" s="1311">
        <v>9</v>
      </c>
      <c r="CL635" s="1311">
        <v>10</v>
      </c>
      <c r="CM635" s="1311">
        <v>11</v>
      </c>
      <c r="CN635" s="1311">
        <v>12</v>
      </c>
      <c r="CO635" s="1311">
        <v>13</v>
      </c>
      <c r="CP635" s="1311">
        <v>14</v>
      </c>
      <c r="CQ635" s="1311">
        <v>15</v>
      </c>
      <c r="CR635" s="1311">
        <v>16</v>
      </c>
      <c r="CS635" s="1311">
        <v>17</v>
      </c>
      <c r="CT635" s="1311">
        <v>18</v>
      </c>
      <c r="CU635" s="1311">
        <v>19</v>
      </c>
      <c r="CV635" s="1311">
        <v>20</v>
      </c>
      <c r="CW635" s="1311">
        <v>21</v>
      </c>
      <c r="CX635" s="1311">
        <v>22</v>
      </c>
      <c r="CY635" s="1311">
        <v>23</v>
      </c>
      <c r="CZ635" s="1311">
        <v>24</v>
      </c>
      <c r="DA635" s="1311">
        <v>25</v>
      </c>
      <c r="DB635" s="1311">
        <v>26</v>
      </c>
      <c r="DC635" s="1311">
        <v>27</v>
      </c>
      <c r="DD635" s="1311">
        <v>28</v>
      </c>
      <c r="DE635" s="1311">
        <v>29</v>
      </c>
      <c r="DF635" s="1311">
        <v>30</v>
      </c>
      <c r="DG635" s="1311">
        <v>31</v>
      </c>
      <c r="DH635" s="1311">
        <v>32</v>
      </c>
      <c r="DI635" s="1311">
        <v>33</v>
      </c>
      <c r="DJ635" s="1311">
        <v>34</v>
      </c>
      <c r="DK635" s="1312">
        <v>35</v>
      </c>
      <c r="DL635" s="1312">
        <v>36</v>
      </c>
      <c r="DM635" s="1312">
        <v>37</v>
      </c>
      <c r="DN635" s="1312">
        <v>38</v>
      </c>
      <c r="DO635" s="1312">
        <v>39</v>
      </c>
      <c r="DP635" s="1312">
        <v>40</v>
      </c>
      <c r="DQ635" s="1305"/>
    </row>
    <row r="636" spans="68:121" ht="20.25" customHeight="1" thickBot="1" x14ac:dyDescent="0.35">
      <c r="BP636" s="1260"/>
      <c r="BQ636" s="1260"/>
      <c r="BR636" s="1260"/>
      <c r="BS636" s="1260"/>
      <c r="BT636" s="1260"/>
      <c r="BU636" s="1260"/>
      <c r="BV636" s="1260"/>
      <c r="BW636" s="1260"/>
      <c r="BX636" s="1231"/>
      <c r="BY636" s="1319"/>
      <c r="BZ636" s="1320"/>
      <c r="CA636" s="1320"/>
      <c r="CB636" s="1320"/>
      <c r="CC636" s="1320"/>
      <c r="CD636" s="1320"/>
      <c r="CE636" s="1320"/>
      <c r="CF636" s="1320"/>
      <c r="CG636" s="1320"/>
      <c r="CH636" s="1320"/>
      <c r="CI636" s="1320"/>
      <c r="CJ636" s="1320"/>
      <c r="CK636" s="1320"/>
      <c r="CL636" s="1320"/>
      <c r="CM636" s="1320"/>
      <c r="CN636" s="1320"/>
      <c r="CO636" s="1320"/>
      <c r="CP636" s="1320"/>
      <c r="CQ636" s="1320"/>
      <c r="CR636" s="1320"/>
      <c r="CS636" s="1320"/>
      <c r="CT636" s="1320"/>
      <c r="CU636" s="1320"/>
      <c r="CV636" s="1320"/>
      <c r="CW636" s="1320"/>
      <c r="CX636" s="1320"/>
      <c r="CY636" s="1320"/>
      <c r="CZ636" s="1320"/>
      <c r="DA636" s="1320"/>
      <c r="DB636" s="1320"/>
      <c r="DC636" s="1320"/>
      <c r="DD636" s="1320"/>
      <c r="DE636" s="1320"/>
      <c r="DF636" s="1320"/>
      <c r="DG636" s="1320"/>
      <c r="DH636" s="1320"/>
      <c r="DI636" s="1320"/>
      <c r="DJ636" s="1320"/>
      <c r="DK636" s="1320"/>
      <c r="DL636" s="1320"/>
      <c r="DM636" s="1320"/>
      <c r="DN636" s="1320"/>
      <c r="DO636" s="1320"/>
      <c r="DP636" s="1320"/>
      <c r="DQ636" s="1321"/>
    </row>
    <row r="637" spans="68:121" ht="20.25" customHeight="1" thickTop="1" thickBot="1" x14ac:dyDescent="0.35">
      <c r="BP637" s="1260"/>
      <c r="BQ637" s="1260"/>
      <c r="BR637" s="1260"/>
      <c r="BS637" s="1260"/>
      <c r="BT637" s="1260"/>
      <c r="BU637" s="1260"/>
      <c r="BV637" s="1260"/>
      <c r="BW637" s="1260"/>
      <c r="BX637" s="1231"/>
      <c r="BY637" s="1231"/>
      <c r="BZ637" s="1231"/>
      <c r="CA637" s="1231"/>
      <c r="CB637" s="1231"/>
      <c r="CC637" s="1231"/>
      <c r="CD637" s="1231"/>
      <c r="CE637" s="1231"/>
      <c r="CF637" s="1231"/>
      <c r="CG637" s="1231"/>
      <c r="CH637" s="1231"/>
      <c r="CI637" s="1231"/>
      <c r="CJ637" s="1231"/>
      <c r="CK637" s="1231"/>
      <c r="CL637" s="1231"/>
      <c r="CM637" s="1231"/>
      <c r="CN637" s="1231"/>
      <c r="CO637" s="1231"/>
      <c r="CP637" s="1231"/>
      <c r="CQ637" s="1231"/>
      <c r="CR637" s="1231"/>
      <c r="CS637" s="1231"/>
      <c r="CT637" s="1231"/>
      <c r="CU637" s="1231"/>
      <c r="CV637" s="1231"/>
      <c r="CW637" s="1231"/>
      <c r="CX637" s="1231"/>
      <c r="CY637" s="1231"/>
      <c r="CZ637" s="1231"/>
      <c r="DA637" s="1231"/>
      <c r="DB637" s="1231"/>
      <c r="DC637" s="1231"/>
      <c r="DD637" s="1231"/>
      <c r="DE637" s="1231"/>
      <c r="DF637" s="1231"/>
      <c r="DG637" s="1231"/>
      <c r="DH637" s="1231"/>
      <c r="DI637" s="1231"/>
      <c r="DJ637" s="1231"/>
      <c r="DK637" s="1231"/>
      <c r="DL637" s="1231"/>
      <c r="DM637" s="1231"/>
      <c r="DN637" s="1231"/>
      <c r="DO637" s="1231"/>
      <c r="DP637" s="1231"/>
      <c r="DQ637" s="1231"/>
    </row>
    <row r="638" spans="68:121" ht="20.25" customHeight="1" thickTop="1" x14ac:dyDescent="0.3">
      <c r="BP638" s="1260"/>
      <c r="BQ638" s="1260"/>
      <c r="BR638" s="1260"/>
      <c r="BS638" s="1260"/>
      <c r="BT638" s="1260"/>
      <c r="BU638" s="1260"/>
      <c r="BV638" s="1260"/>
      <c r="BW638" s="1260"/>
      <c r="BX638" s="1231"/>
      <c r="BY638" s="784">
        <v>0.44791666666666635</v>
      </c>
      <c r="BZ638" s="785"/>
      <c r="CA638" s="785"/>
      <c r="CB638" s="1299"/>
      <c r="CC638" s="1299"/>
      <c r="CD638" s="1299"/>
      <c r="CE638" s="1369" t="s">
        <v>46</v>
      </c>
      <c r="CF638" s="1369"/>
      <c r="CG638" s="1369"/>
      <c r="CH638" s="1369"/>
      <c r="CI638" s="1369"/>
      <c r="CJ638" s="1300" t="s">
        <v>54</v>
      </c>
      <c r="CK638" s="1299"/>
      <c r="CL638" s="1299"/>
      <c r="CM638" s="1299"/>
      <c r="CN638" s="1299"/>
      <c r="CO638" s="1299"/>
      <c r="CP638" s="1299"/>
      <c r="CQ638" s="1299"/>
      <c r="CR638" s="1299"/>
      <c r="CS638" s="1299"/>
      <c r="CT638" s="1299"/>
      <c r="CU638" s="1299"/>
      <c r="CV638" s="1299"/>
      <c r="CW638" s="1299"/>
      <c r="CX638" s="1299"/>
      <c r="CY638" s="1299"/>
      <c r="CZ638" s="1299"/>
      <c r="DA638" s="1299"/>
      <c r="DB638" s="1299"/>
      <c r="DC638" s="1299"/>
      <c r="DD638" s="1299"/>
      <c r="DE638" s="1299"/>
      <c r="DF638" s="1299"/>
      <c r="DG638" s="1299"/>
      <c r="DH638" s="1299"/>
      <c r="DI638" s="1299"/>
      <c r="DJ638" s="1299"/>
      <c r="DK638" s="1299"/>
      <c r="DL638" s="1299"/>
      <c r="DM638" s="1299"/>
      <c r="DN638" s="1299"/>
      <c r="DO638" s="1299"/>
      <c r="DP638" s="1299"/>
      <c r="DQ638" s="1301"/>
    </row>
    <row r="639" spans="68:121" ht="20.25" customHeight="1" x14ac:dyDescent="0.3">
      <c r="BP639" s="1260" t="s">
        <v>172</v>
      </c>
      <c r="BQ639" s="1260">
        <v>0.44791666666666635</v>
      </c>
      <c r="BR639" s="1260">
        <v>50</v>
      </c>
      <c r="BS639" s="1260" t="s">
        <v>45</v>
      </c>
      <c r="BT639" s="1260" t="s">
        <v>46</v>
      </c>
      <c r="BU639" s="1260">
        <v>8</v>
      </c>
      <c r="BV639" s="1260" t="s">
        <v>47</v>
      </c>
      <c r="BW639" s="1260">
        <v>15</v>
      </c>
      <c r="BX639" s="1231"/>
      <c r="BY639" s="1302"/>
      <c r="BZ639" s="1366" t="s">
        <v>172</v>
      </c>
      <c r="CA639" s="1366"/>
      <c r="CB639" s="1366"/>
      <c r="CC639" s="1366"/>
      <c r="CD639" s="1303"/>
      <c r="CE639" s="1303"/>
      <c r="CF639" s="1303"/>
      <c r="CG639" s="1303"/>
      <c r="CH639" s="1303"/>
      <c r="CI639" s="1303"/>
      <c r="CJ639" s="1303"/>
      <c r="CK639" s="1303"/>
      <c r="CL639" s="1303"/>
      <c r="CM639" s="1303"/>
      <c r="CN639" s="1303"/>
      <c r="CO639" s="1303"/>
      <c r="CP639" s="1303"/>
      <c r="CQ639" s="1303"/>
      <c r="CR639" s="1303"/>
      <c r="CS639" s="1370">
        <v>50</v>
      </c>
      <c r="CT639" s="1370"/>
      <c r="CU639" s="1365" t="s">
        <v>48</v>
      </c>
      <c r="CV639" s="1365"/>
      <c r="CW639" s="1365"/>
      <c r="CX639" s="1303"/>
      <c r="CY639" s="1303"/>
      <c r="CZ639" s="1303"/>
      <c r="DA639" s="1303"/>
      <c r="DB639" s="1303"/>
      <c r="DC639" s="1303"/>
      <c r="DD639" s="1303"/>
      <c r="DE639" s="1303"/>
      <c r="DF639" s="1303"/>
      <c r="DG639" s="1303"/>
      <c r="DH639" s="1303"/>
      <c r="DI639" s="1303"/>
      <c r="DJ639" s="1303"/>
      <c r="DK639" s="1304"/>
      <c r="DL639" s="1372" t="s">
        <v>49</v>
      </c>
      <c r="DM639" s="1372"/>
      <c r="DN639" s="1372"/>
      <c r="DO639" s="1373">
        <v>2</v>
      </c>
      <c r="DP639" s="1373"/>
      <c r="DQ639" s="1305"/>
    </row>
    <row r="640" spans="68:121" ht="20.25" customHeight="1" x14ac:dyDescent="0.3">
      <c r="BP640" s="1260">
        <v>0</v>
      </c>
      <c r="BQ640" s="1260">
        <v>0</v>
      </c>
      <c r="BR640" s="1260" t="s">
        <v>50</v>
      </c>
      <c r="BS640" s="1260">
        <v>2</v>
      </c>
      <c r="BT640" s="1260" t="s">
        <v>54</v>
      </c>
      <c r="BU640" s="1260" t="s">
        <v>197</v>
      </c>
      <c r="BV640" s="1260">
        <v>0</v>
      </c>
      <c r="BW640" s="1260" t="s">
        <v>139</v>
      </c>
      <c r="BX640" s="1231"/>
      <c r="BY640" s="1302"/>
      <c r="BZ640" s="1366"/>
      <c r="CA640" s="1366"/>
      <c r="CB640" s="1366"/>
      <c r="CC640" s="1366"/>
      <c r="CD640" s="1303"/>
      <c r="CE640" s="1303"/>
      <c r="CF640" s="1303"/>
      <c r="CG640" s="1303"/>
      <c r="CH640" s="1303"/>
      <c r="CI640" s="1303"/>
      <c r="CJ640" s="1303"/>
      <c r="CK640" s="1303"/>
      <c r="CL640" s="1303"/>
      <c r="CM640" s="1303"/>
      <c r="CN640" s="1303"/>
      <c r="CO640" s="1303"/>
      <c r="CP640" s="1303"/>
      <c r="CQ640" s="1303"/>
      <c r="CR640" s="1303"/>
      <c r="CS640" s="1370"/>
      <c r="CT640" s="1370"/>
      <c r="CU640" s="1365"/>
      <c r="CV640" s="1365"/>
      <c r="CW640" s="1365"/>
      <c r="CX640" s="1303"/>
      <c r="CY640" s="1303"/>
      <c r="CZ640" s="1303"/>
      <c r="DA640" s="1303"/>
      <c r="DB640" s="1303"/>
      <c r="DC640" s="1303"/>
      <c r="DD640" s="1303"/>
      <c r="DE640" s="1303"/>
      <c r="DF640" s="1303"/>
      <c r="DG640" s="1303"/>
      <c r="DH640" s="1303"/>
      <c r="DI640" s="1303"/>
      <c r="DJ640" s="1303"/>
      <c r="DK640" s="1304"/>
      <c r="DL640" s="1372"/>
      <c r="DM640" s="1372"/>
      <c r="DN640" s="1372"/>
      <c r="DO640" s="1373"/>
      <c r="DP640" s="1373"/>
      <c r="DQ640" s="1305"/>
    </row>
    <row r="641" spans="68:121" ht="20.25" customHeight="1" x14ac:dyDescent="0.3">
      <c r="BP641" s="1260"/>
      <c r="BQ641" s="1260"/>
      <c r="BR641" s="1260"/>
      <c r="BS641" s="1260"/>
      <c r="BT641" s="1260"/>
      <c r="BU641" s="1260"/>
      <c r="BV641" s="1260"/>
      <c r="BW641" s="1260"/>
      <c r="BX641" s="1231"/>
      <c r="BY641" s="1302"/>
      <c r="BZ641" s="1306"/>
      <c r="CA641" s="1306"/>
      <c r="CB641" s="1306"/>
      <c r="CC641" s="1306"/>
      <c r="CD641" s="1368" t="s">
        <v>52</v>
      </c>
      <c r="CE641" s="1368"/>
      <c r="CF641" s="1307">
        <v>8</v>
      </c>
      <c r="CG641" s="1308" t="s">
        <v>53</v>
      </c>
      <c r="CH641" s="1367" t="s">
        <v>197</v>
      </c>
      <c r="CI641" s="1367"/>
      <c r="CJ641" s="1367"/>
      <c r="CK641" s="1367"/>
      <c r="CL641" s="1367"/>
      <c r="CM641" s="1367"/>
      <c r="CN641" s="1367"/>
      <c r="CO641" s="1367"/>
      <c r="CP641" s="1367"/>
      <c r="CQ641" s="1367"/>
      <c r="CR641" s="1367"/>
      <c r="CS641" s="1367"/>
      <c r="CT641" s="1367"/>
      <c r="CU641" s="1306"/>
      <c r="CV641" s="1306"/>
      <c r="CW641" s="1306"/>
      <c r="CX641" s="1306"/>
      <c r="CY641" s="1306"/>
      <c r="CZ641" s="1368" t="s">
        <v>52</v>
      </c>
      <c r="DA641" s="1368"/>
      <c r="DB641" s="1307">
        <v>15</v>
      </c>
      <c r="DC641" s="1308" t="s">
        <v>53</v>
      </c>
      <c r="DD641" s="1367" t="s">
        <v>139</v>
      </c>
      <c r="DE641" s="1367"/>
      <c r="DF641" s="1367"/>
      <c r="DG641" s="1367"/>
      <c r="DH641" s="1367"/>
      <c r="DI641" s="1367"/>
      <c r="DJ641" s="1367"/>
      <c r="DK641" s="1367"/>
      <c r="DL641" s="1367"/>
      <c r="DM641" s="1367"/>
      <c r="DN641" s="1367"/>
      <c r="DO641" s="1367"/>
      <c r="DP641" s="1367"/>
      <c r="DQ641" s="1305"/>
    </row>
    <row r="642" spans="68:121" ht="20.25" customHeight="1" x14ac:dyDescent="0.3">
      <c r="BP642" s="1260"/>
      <c r="BQ642" s="1260"/>
      <c r="BR642" s="1260"/>
      <c r="BS642" s="1260"/>
      <c r="BT642" s="1260"/>
      <c r="BU642" s="1260"/>
      <c r="BV642" s="1260"/>
      <c r="BW642" s="1260"/>
      <c r="BX642" s="1231"/>
      <c r="BY642" s="1302"/>
      <c r="BZ642" s="1306"/>
      <c r="CA642" s="1306"/>
      <c r="CB642" s="1306"/>
      <c r="CC642" s="1306"/>
      <c r="CD642" s="1306"/>
      <c r="CE642" s="1306"/>
      <c r="CF642" s="1306"/>
      <c r="CG642" s="1306"/>
      <c r="CH642" s="1306"/>
      <c r="CI642" s="1306"/>
      <c r="CJ642" s="1306"/>
      <c r="CK642" s="1306"/>
      <c r="CL642" s="1306"/>
      <c r="CM642" s="1306"/>
      <c r="CN642" s="1306"/>
      <c r="CO642" s="1306"/>
      <c r="CP642" s="1306"/>
      <c r="CQ642" s="1306"/>
      <c r="CR642" s="1306"/>
      <c r="CS642" s="1306"/>
      <c r="CT642" s="1306"/>
      <c r="CU642" s="1306"/>
      <c r="CV642" s="1306"/>
      <c r="CW642" s="1306"/>
      <c r="CX642" s="1306"/>
      <c r="CY642" s="1306"/>
      <c r="CZ642" s="1306"/>
      <c r="DA642" s="1306"/>
      <c r="DB642" s="1306"/>
      <c r="DC642" s="1306"/>
      <c r="DD642" s="1306"/>
      <c r="DE642" s="1306"/>
      <c r="DF642" s="1306"/>
      <c r="DG642" s="1306"/>
      <c r="DH642" s="1306"/>
      <c r="DI642" s="1306"/>
      <c r="DJ642" s="1306"/>
      <c r="DK642" s="1309"/>
      <c r="DL642" s="1309"/>
      <c r="DM642" s="1309"/>
      <c r="DN642" s="1309"/>
      <c r="DO642" s="1309"/>
      <c r="DP642" s="1309"/>
      <c r="DQ642" s="1305"/>
    </row>
    <row r="643" spans="68:121" ht="20.25" customHeight="1" x14ac:dyDescent="0.3">
      <c r="BP643" s="1260"/>
      <c r="BQ643" s="1260"/>
      <c r="BR643" s="1260"/>
      <c r="BS643" s="1260"/>
      <c r="BT643" s="1260"/>
      <c r="BU643" s="1260"/>
      <c r="BV643" s="1260"/>
      <c r="BW643" s="1260"/>
      <c r="BX643" s="1231"/>
      <c r="BY643" s="1302"/>
      <c r="BZ643" s="1322" t="s">
        <v>56</v>
      </c>
      <c r="CA643" s="1323">
        <v>8</v>
      </c>
      <c r="CB643" s="1310" t="s">
        <v>47</v>
      </c>
      <c r="CC643" s="1311">
        <v>1</v>
      </c>
      <c r="CD643" s="1311">
        <v>2</v>
      </c>
      <c r="CE643" s="1311">
        <v>3</v>
      </c>
      <c r="CF643" s="1311">
        <v>4</v>
      </c>
      <c r="CG643" s="1311">
        <v>5</v>
      </c>
      <c r="CH643" s="1311">
        <v>6</v>
      </c>
      <c r="CI643" s="1311">
        <v>7</v>
      </c>
      <c r="CJ643" s="1311">
        <v>8</v>
      </c>
      <c r="CK643" s="1311">
        <v>9</v>
      </c>
      <c r="CL643" s="1311">
        <v>10</v>
      </c>
      <c r="CM643" s="1311">
        <v>11</v>
      </c>
      <c r="CN643" s="1311">
        <v>12</v>
      </c>
      <c r="CO643" s="1311">
        <v>13</v>
      </c>
      <c r="CP643" s="1311">
        <v>14</v>
      </c>
      <c r="CQ643" s="1311">
        <v>15</v>
      </c>
      <c r="CR643" s="1311">
        <v>16</v>
      </c>
      <c r="CS643" s="1311">
        <v>17</v>
      </c>
      <c r="CT643" s="1311">
        <v>18</v>
      </c>
      <c r="CU643" s="1311">
        <v>19</v>
      </c>
      <c r="CV643" s="1311">
        <v>20</v>
      </c>
      <c r="CW643" s="1311">
        <v>21</v>
      </c>
      <c r="CX643" s="1311">
        <v>22</v>
      </c>
      <c r="CY643" s="1311">
        <v>23</v>
      </c>
      <c r="CZ643" s="1311">
        <v>24</v>
      </c>
      <c r="DA643" s="1311">
        <v>25</v>
      </c>
      <c r="DB643" s="1311">
        <v>26</v>
      </c>
      <c r="DC643" s="1311">
        <v>27</v>
      </c>
      <c r="DD643" s="1311">
        <v>28</v>
      </c>
      <c r="DE643" s="1311">
        <v>29</v>
      </c>
      <c r="DF643" s="1311">
        <v>30</v>
      </c>
      <c r="DG643" s="1311">
        <v>31</v>
      </c>
      <c r="DH643" s="1311">
        <v>32</v>
      </c>
      <c r="DI643" s="1311">
        <v>33</v>
      </c>
      <c r="DJ643" s="1311">
        <v>34</v>
      </c>
      <c r="DK643" s="1312">
        <v>35</v>
      </c>
      <c r="DL643" s="1312">
        <v>36</v>
      </c>
      <c r="DM643" s="1312">
        <v>37</v>
      </c>
      <c r="DN643" s="1312">
        <v>38</v>
      </c>
      <c r="DO643" s="1312">
        <v>39</v>
      </c>
      <c r="DP643" s="1312">
        <v>40</v>
      </c>
      <c r="DQ643" s="1305"/>
    </row>
    <row r="644" spans="68:121" ht="20.25" customHeight="1" x14ac:dyDescent="0.3">
      <c r="BP644" s="1260"/>
      <c r="BQ644" s="1260"/>
      <c r="BR644" s="1260"/>
      <c r="BS644" s="1260"/>
      <c r="BT644" s="1260"/>
      <c r="BU644" s="1260"/>
      <c r="BV644" s="1260"/>
      <c r="BW644" s="1260"/>
      <c r="BX644" s="1231"/>
      <c r="BY644" s="1302"/>
      <c r="BZ644" s="1313"/>
      <c r="CA644" s="1314"/>
      <c r="CB644" s="1315"/>
      <c r="CC644" s="1316"/>
      <c r="CD644" s="1316"/>
      <c r="CE644" s="1316"/>
      <c r="CF644" s="1316"/>
      <c r="CG644" s="1316"/>
      <c r="CH644" s="1316"/>
      <c r="CI644" s="1316"/>
      <c r="CJ644" s="1316"/>
      <c r="CK644" s="1316"/>
      <c r="CL644" s="1316"/>
      <c r="CM644" s="1316"/>
      <c r="CN644" s="1316"/>
      <c r="CO644" s="1316"/>
      <c r="CP644" s="1316"/>
      <c r="CQ644" s="1316"/>
      <c r="CR644" s="1316"/>
      <c r="CS644" s="1316"/>
      <c r="CT644" s="1316"/>
      <c r="CU644" s="1316"/>
      <c r="CV644" s="1316"/>
      <c r="CW644" s="1316"/>
      <c r="CX644" s="1316"/>
      <c r="CY644" s="1316"/>
      <c r="CZ644" s="1316"/>
      <c r="DA644" s="1316"/>
      <c r="DB644" s="1316"/>
      <c r="DC644" s="1316"/>
      <c r="DD644" s="1316"/>
      <c r="DE644" s="1316"/>
      <c r="DF644" s="1316"/>
      <c r="DG644" s="1316"/>
      <c r="DH644" s="1316"/>
      <c r="DI644" s="1316"/>
      <c r="DJ644" s="1316"/>
      <c r="DK644" s="1317"/>
      <c r="DL644" s="1317"/>
      <c r="DM644" s="1317"/>
      <c r="DN644" s="1317"/>
      <c r="DO644" s="1317"/>
      <c r="DP644" s="1317"/>
      <c r="DQ644" s="1305"/>
    </row>
    <row r="645" spans="68:121" ht="20.25" customHeight="1" x14ac:dyDescent="0.3">
      <c r="BP645" s="1260"/>
      <c r="BQ645" s="1260"/>
      <c r="BR645" s="1260"/>
      <c r="BS645" s="1260"/>
      <c r="BT645" s="1260"/>
      <c r="BU645" s="1260"/>
      <c r="BV645" s="1260"/>
      <c r="BW645" s="1260"/>
      <c r="BX645" s="1231"/>
      <c r="BY645" s="1302"/>
      <c r="BZ645" s="1324" t="s">
        <v>56</v>
      </c>
      <c r="CA645" s="1325">
        <v>15</v>
      </c>
      <c r="CB645" s="1318" t="s">
        <v>47</v>
      </c>
      <c r="CC645" s="1311">
        <v>1</v>
      </c>
      <c r="CD645" s="1311">
        <v>2</v>
      </c>
      <c r="CE645" s="1311">
        <v>3</v>
      </c>
      <c r="CF645" s="1311">
        <v>4</v>
      </c>
      <c r="CG645" s="1311">
        <v>5</v>
      </c>
      <c r="CH645" s="1311">
        <v>6</v>
      </c>
      <c r="CI645" s="1311">
        <v>7</v>
      </c>
      <c r="CJ645" s="1311">
        <v>8</v>
      </c>
      <c r="CK645" s="1311">
        <v>9</v>
      </c>
      <c r="CL645" s="1311">
        <v>10</v>
      </c>
      <c r="CM645" s="1311">
        <v>11</v>
      </c>
      <c r="CN645" s="1311">
        <v>12</v>
      </c>
      <c r="CO645" s="1311">
        <v>13</v>
      </c>
      <c r="CP645" s="1311">
        <v>14</v>
      </c>
      <c r="CQ645" s="1311">
        <v>15</v>
      </c>
      <c r="CR645" s="1311">
        <v>16</v>
      </c>
      <c r="CS645" s="1311">
        <v>17</v>
      </c>
      <c r="CT645" s="1311">
        <v>18</v>
      </c>
      <c r="CU645" s="1311">
        <v>19</v>
      </c>
      <c r="CV645" s="1311">
        <v>20</v>
      </c>
      <c r="CW645" s="1311">
        <v>21</v>
      </c>
      <c r="CX645" s="1311">
        <v>22</v>
      </c>
      <c r="CY645" s="1311">
        <v>23</v>
      </c>
      <c r="CZ645" s="1311">
        <v>24</v>
      </c>
      <c r="DA645" s="1311">
        <v>25</v>
      </c>
      <c r="DB645" s="1311">
        <v>26</v>
      </c>
      <c r="DC645" s="1311">
        <v>27</v>
      </c>
      <c r="DD645" s="1311">
        <v>28</v>
      </c>
      <c r="DE645" s="1311">
        <v>29</v>
      </c>
      <c r="DF645" s="1311">
        <v>30</v>
      </c>
      <c r="DG645" s="1311">
        <v>31</v>
      </c>
      <c r="DH645" s="1311">
        <v>32</v>
      </c>
      <c r="DI645" s="1311">
        <v>33</v>
      </c>
      <c r="DJ645" s="1311">
        <v>34</v>
      </c>
      <c r="DK645" s="1312">
        <v>35</v>
      </c>
      <c r="DL645" s="1312">
        <v>36</v>
      </c>
      <c r="DM645" s="1312">
        <v>37</v>
      </c>
      <c r="DN645" s="1312">
        <v>38</v>
      </c>
      <c r="DO645" s="1312">
        <v>39</v>
      </c>
      <c r="DP645" s="1312">
        <v>40</v>
      </c>
      <c r="DQ645" s="1305"/>
    </row>
    <row r="646" spans="68:121" ht="20.25" customHeight="1" thickBot="1" x14ac:dyDescent="0.35">
      <c r="BP646" s="1260"/>
      <c r="BQ646" s="1260"/>
      <c r="BR646" s="1260"/>
      <c r="BS646" s="1260"/>
      <c r="BT646" s="1260"/>
      <c r="BU646" s="1260"/>
      <c r="BV646" s="1260"/>
      <c r="BW646" s="1260"/>
      <c r="BX646" s="1231"/>
      <c r="BY646" s="1319"/>
      <c r="BZ646" s="1320"/>
      <c r="CA646" s="1320"/>
      <c r="CB646" s="1320"/>
      <c r="CC646" s="1320"/>
      <c r="CD646" s="1320"/>
      <c r="CE646" s="1320"/>
      <c r="CF646" s="1320"/>
      <c r="CG646" s="1320"/>
      <c r="CH646" s="1320"/>
      <c r="CI646" s="1320"/>
      <c r="CJ646" s="1320"/>
      <c r="CK646" s="1320"/>
      <c r="CL646" s="1320"/>
      <c r="CM646" s="1320"/>
      <c r="CN646" s="1320"/>
      <c r="CO646" s="1320"/>
      <c r="CP646" s="1320"/>
      <c r="CQ646" s="1320"/>
      <c r="CR646" s="1320"/>
      <c r="CS646" s="1320"/>
      <c r="CT646" s="1320"/>
      <c r="CU646" s="1320"/>
      <c r="CV646" s="1320"/>
      <c r="CW646" s="1320"/>
      <c r="CX646" s="1320"/>
      <c r="CY646" s="1320"/>
      <c r="CZ646" s="1320"/>
      <c r="DA646" s="1320"/>
      <c r="DB646" s="1320"/>
      <c r="DC646" s="1320"/>
      <c r="DD646" s="1320"/>
      <c r="DE646" s="1320"/>
      <c r="DF646" s="1320"/>
      <c r="DG646" s="1320"/>
      <c r="DH646" s="1320"/>
      <c r="DI646" s="1320"/>
      <c r="DJ646" s="1320"/>
      <c r="DK646" s="1320"/>
      <c r="DL646" s="1320"/>
      <c r="DM646" s="1320"/>
      <c r="DN646" s="1320"/>
      <c r="DO646" s="1320"/>
      <c r="DP646" s="1320"/>
      <c r="DQ646" s="1321"/>
    </row>
    <row r="647" spans="68:121" ht="20.25" customHeight="1" thickTop="1" x14ac:dyDescent="0.3">
      <c r="BP647" s="1260"/>
      <c r="BQ647" s="1260"/>
      <c r="BR647" s="1260"/>
      <c r="BS647" s="1260"/>
      <c r="BT647" s="1260"/>
      <c r="BU647" s="1260"/>
      <c r="BV647" s="1260"/>
      <c r="BW647" s="1260"/>
      <c r="BX647" s="1231"/>
      <c r="BY647" s="784">
        <v>0.45486111111111077</v>
      </c>
      <c r="BZ647" s="785"/>
      <c r="CA647" s="785"/>
      <c r="CB647" s="1299"/>
      <c r="CC647" s="1299"/>
      <c r="CD647" s="1299"/>
      <c r="CE647" s="1369" t="s">
        <v>46</v>
      </c>
      <c r="CF647" s="1369"/>
      <c r="CG647" s="1369"/>
      <c r="CH647" s="1369"/>
      <c r="CI647" s="1369"/>
      <c r="CJ647" s="1300" t="s">
        <v>66</v>
      </c>
      <c r="CK647" s="1299"/>
      <c r="CL647" s="1299"/>
      <c r="CM647" s="1299"/>
      <c r="CN647" s="1299"/>
      <c r="CO647" s="1299"/>
      <c r="CP647" s="1299"/>
      <c r="CQ647" s="1299"/>
      <c r="CR647" s="1299"/>
      <c r="CS647" s="1299"/>
      <c r="CT647" s="1299"/>
      <c r="CU647" s="1299"/>
      <c r="CV647" s="1299"/>
      <c r="CW647" s="1299"/>
      <c r="CX647" s="1299"/>
      <c r="CY647" s="1299"/>
      <c r="CZ647" s="1299"/>
      <c r="DA647" s="1299"/>
      <c r="DB647" s="1299"/>
      <c r="DC647" s="1299"/>
      <c r="DD647" s="1299"/>
      <c r="DE647" s="1299"/>
      <c r="DF647" s="1299"/>
      <c r="DG647" s="1299"/>
      <c r="DH647" s="1299"/>
      <c r="DI647" s="1299"/>
      <c r="DJ647" s="1299"/>
      <c r="DK647" s="1299"/>
      <c r="DL647" s="1299"/>
      <c r="DM647" s="1299"/>
      <c r="DN647" s="1299"/>
      <c r="DO647" s="1299"/>
      <c r="DP647" s="1299"/>
      <c r="DQ647" s="1301"/>
    </row>
    <row r="648" spans="68:121" ht="20.25" customHeight="1" x14ac:dyDescent="0.3">
      <c r="BP648" s="1260" t="s">
        <v>173</v>
      </c>
      <c r="BQ648" s="1260">
        <v>0.45486111111111077</v>
      </c>
      <c r="BR648" s="1260">
        <v>54</v>
      </c>
      <c r="BS648" s="1260" t="s">
        <v>45</v>
      </c>
      <c r="BT648" s="1260" t="s">
        <v>46</v>
      </c>
      <c r="BU648" s="1260">
        <v>22</v>
      </c>
      <c r="BV648" s="1260" t="s">
        <v>47</v>
      </c>
      <c r="BW648" s="1260">
        <v>27</v>
      </c>
      <c r="BX648" s="1231"/>
      <c r="BY648" s="1302"/>
      <c r="BZ648" s="1366" t="s">
        <v>173</v>
      </c>
      <c r="CA648" s="1366"/>
      <c r="CB648" s="1366"/>
      <c r="CC648" s="1366"/>
      <c r="CD648" s="1303"/>
      <c r="CE648" s="1303"/>
      <c r="CF648" s="1303"/>
      <c r="CG648" s="1303"/>
      <c r="CH648" s="1303"/>
      <c r="CI648" s="1303"/>
      <c r="CJ648" s="1303"/>
      <c r="CK648" s="1303"/>
      <c r="CL648" s="1303"/>
      <c r="CM648" s="1303"/>
      <c r="CN648" s="1303"/>
      <c r="CO648" s="1303"/>
      <c r="CP648" s="1303"/>
      <c r="CQ648" s="1303"/>
      <c r="CR648" s="1303"/>
      <c r="CS648" s="1370">
        <v>54</v>
      </c>
      <c r="CT648" s="1370"/>
      <c r="CU648" s="1365" t="s">
        <v>48</v>
      </c>
      <c r="CV648" s="1365"/>
      <c r="CW648" s="1365"/>
      <c r="CX648" s="1303"/>
      <c r="CY648" s="1303"/>
      <c r="CZ648" s="1303"/>
      <c r="DA648" s="1303"/>
      <c r="DB648" s="1303"/>
      <c r="DC648" s="1303"/>
      <c r="DD648" s="1303"/>
      <c r="DE648" s="1303"/>
      <c r="DF648" s="1303"/>
      <c r="DG648" s="1303"/>
      <c r="DH648" s="1303"/>
      <c r="DI648" s="1303"/>
      <c r="DJ648" s="1303"/>
      <c r="DK648" s="1304"/>
      <c r="DL648" s="1372" t="s">
        <v>49</v>
      </c>
      <c r="DM648" s="1372"/>
      <c r="DN648" s="1372"/>
      <c r="DO648" s="1373">
        <v>2</v>
      </c>
      <c r="DP648" s="1373"/>
      <c r="DQ648" s="1305"/>
    </row>
    <row r="649" spans="68:121" ht="20.25" customHeight="1" x14ac:dyDescent="0.3">
      <c r="BP649" s="1260">
        <v>0</v>
      </c>
      <c r="BQ649" s="1260">
        <v>0</v>
      </c>
      <c r="BR649" s="1260" t="s">
        <v>50</v>
      </c>
      <c r="BS649" s="1260">
        <v>2</v>
      </c>
      <c r="BT649" s="1260" t="s">
        <v>66</v>
      </c>
      <c r="BU649" s="1260" t="s">
        <v>145</v>
      </c>
      <c r="BV649" s="1260">
        <v>0</v>
      </c>
      <c r="BW649" s="1260" t="s">
        <v>192</v>
      </c>
      <c r="BX649" s="1231"/>
      <c r="BY649" s="1302"/>
      <c r="BZ649" s="1366"/>
      <c r="CA649" s="1366"/>
      <c r="CB649" s="1366"/>
      <c r="CC649" s="1366"/>
      <c r="CD649" s="1303"/>
      <c r="CE649" s="1303"/>
      <c r="CF649" s="1303"/>
      <c r="CG649" s="1303"/>
      <c r="CH649" s="1303"/>
      <c r="CI649" s="1303"/>
      <c r="CJ649" s="1303"/>
      <c r="CK649" s="1303"/>
      <c r="CL649" s="1303"/>
      <c r="CM649" s="1303"/>
      <c r="CN649" s="1303"/>
      <c r="CO649" s="1303"/>
      <c r="CP649" s="1303"/>
      <c r="CQ649" s="1303"/>
      <c r="CR649" s="1303"/>
      <c r="CS649" s="1370"/>
      <c r="CT649" s="1370"/>
      <c r="CU649" s="1365"/>
      <c r="CV649" s="1365"/>
      <c r="CW649" s="1365"/>
      <c r="CX649" s="1303"/>
      <c r="CY649" s="1303"/>
      <c r="CZ649" s="1303"/>
      <c r="DA649" s="1303"/>
      <c r="DB649" s="1303"/>
      <c r="DC649" s="1303"/>
      <c r="DD649" s="1303"/>
      <c r="DE649" s="1303"/>
      <c r="DF649" s="1303"/>
      <c r="DG649" s="1303"/>
      <c r="DH649" s="1303"/>
      <c r="DI649" s="1303"/>
      <c r="DJ649" s="1303"/>
      <c r="DK649" s="1304"/>
      <c r="DL649" s="1372"/>
      <c r="DM649" s="1372"/>
      <c r="DN649" s="1372"/>
      <c r="DO649" s="1373"/>
      <c r="DP649" s="1373"/>
      <c r="DQ649" s="1305"/>
    </row>
    <row r="650" spans="68:121" ht="20.25" customHeight="1" x14ac:dyDescent="0.3">
      <c r="BP650" s="1260"/>
      <c r="BQ650" s="1260"/>
      <c r="BR650" s="1260"/>
      <c r="BS650" s="1260"/>
      <c r="BT650" s="1260"/>
      <c r="BU650" s="1260"/>
      <c r="BV650" s="1260"/>
      <c r="BW650" s="1260"/>
      <c r="BX650" s="1231"/>
      <c r="BY650" s="1302"/>
      <c r="BZ650" s="1306"/>
      <c r="CA650" s="1306"/>
      <c r="CB650" s="1306"/>
      <c r="CC650" s="1306"/>
      <c r="CD650" s="1368" t="s">
        <v>52</v>
      </c>
      <c r="CE650" s="1368"/>
      <c r="CF650" s="1307">
        <v>22</v>
      </c>
      <c r="CG650" s="1308" t="s">
        <v>53</v>
      </c>
      <c r="CH650" s="1367" t="s">
        <v>145</v>
      </c>
      <c r="CI650" s="1367"/>
      <c r="CJ650" s="1367"/>
      <c r="CK650" s="1367"/>
      <c r="CL650" s="1367"/>
      <c r="CM650" s="1367"/>
      <c r="CN650" s="1367"/>
      <c r="CO650" s="1367"/>
      <c r="CP650" s="1367"/>
      <c r="CQ650" s="1367"/>
      <c r="CR650" s="1367"/>
      <c r="CS650" s="1367"/>
      <c r="CT650" s="1367"/>
      <c r="CU650" s="1306"/>
      <c r="CV650" s="1306"/>
      <c r="CW650" s="1306"/>
      <c r="CX650" s="1306"/>
      <c r="CY650" s="1306"/>
      <c r="CZ650" s="1368" t="s">
        <v>52</v>
      </c>
      <c r="DA650" s="1368"/>
      <c r="DB650" s="1307">
        <v>27</v>
      </c>
      <c r="DC650" s="1308" t="s">
        <v>53</v>
      </c>
      <c r="DD650" s="1367" t="s">
        <v>192</v>
      </c>
      <c r="DE650" s="1367"/>
      <c r="DF650" s="1367"/>
      <c r="DG650" s="1367"/>
      <c r="DH650" s="1367"/>
      <c r="DI650" s="1367"/>
      <c r="DJ650" s="1367"/>
      <c r="DK650" s="1367"/>
      <c r="DL650" s="1367"/>
      <c r="DM650" s="1367"/>
      <c r="DN650" s="1367"/>
      <c r="DO650" s="1367"/>
      <c r="DP650" s="1367"/>
      <c r="DQ650" s="1305"/>
    </row>
    <row r="651" spans="68:121" ht="20.25" customHeight="1" x14ac:dyDescent="0.3">
      <c r="BP651" s="1260"/>
      <c r="BQ651" s="1260"/>
      <c r="BR651" s="1260"/>
      <c r="BS651" s="1260"/>
      <c r="BT651" s="1260"/>
      <c r="BU651" s="1260"/>
      <c r="BV651" s="1260"/>
      <c r="BW651" s="1260"/>
      <c r="BX651" s="1231"/>
      <c r="BY651" s="1302"/>
      <c r="BZ651" s="1306"/>
      <c r="CA651" s="1306"/>
      <c r="CB651" s="1306"/>
      <c r="CC651" s="1306"/>
      <c r="CD651" s="1306"/>
      <c r="CE651" s="1306"/>
      <c r="CF651" s="1306"/>
      <c r="CG651" s="1306"/>
      <c r="CH651" s="1306"/>
      <c r="CI651" s="1306"/>
      <c r="CJ651" s="1306"/>
      <c r="CK651" s="1306"/>
      <c r="CL651" s="1306"/>
      <c r="CM651" s="1306"/>
      <c r="CN651" s="1306"/>
      <c r="CO651" s="1306"/>
      <c r="CP651" s="1306"/>
      <c r="CQ651" s="1306"/>
      <c r="CR651" s="1306"/>
      <c r="CS651" s="1306"/>
      <c r="CT651" s="1306"/>
      <c r="CU651" s="1306"/>
      <c r="CV651" s="1306"/>
      <c r="CW651" s="1306"/>
      <c r="CX651" s="1306"/>
      <c r="CY651" s="1306"/>
      <c r="CZ651" s="1306"/>
      <c r="DA651" s="1306"/>
      <c r="DB651" s="1306"/>
      <c r="DC651" s="1306"/>
      <c r="DD651" s="1306"/>
      <c r="DE651" s="1306"/>
      <c r="DF651" s="1306"/>
      <c r="DG651" s="1306"/>
      <c r="DH651" s="1306"/>
      <c r="DI651" s="1306"/>
      <c r="DJ651" s="1306"/>
      <c r="DK651" s="1309"/>
      <c r="DL651" s="1309"/>
      <c r="DM651" s="1309"/>
      <c r="DN651" s="1309"/>
      <c r="DO651" s="1309"/>
      <c r="DP651" s="1309"/>
      <c r="DQ651" s="1305"/>
    </row>
    <row r="652" spans="68:121" ht="20.25" customHeight="1" x14ac:dyDescent="0.3">
      <c r="BP652" s="1260"/>
      <c r="BQ652" s="1260"/>
      <c r="BR652" s="1260"/>
      <c r="BS652" s="1260"/>
      <c r="BT652" s="1260"/>
      <c r="BU652" s="1260"/>
      <c r="BV652" s="1260"/>
      <c r="BW652" s="1260"/>
      <c r="BX652" s="1231"/>
      <c r="BY652" s="1302"/>
      <c r="BZ652" s="1322" t="s">
        <v>56</v>
      </c>
      <c r="CA652" s="1323">
        <v>22</v>
      </c>
      <c r="CB652" s="1310" t="s">
        <v>47</v>
      </c>
      <c r="CC652" s="1311">
        <v>1</v>
      </c>
      <c r="CD652" s="1311">
        <v>2</v>
      </c>
      <c r="CE652" s="1311">
        <v>3</v>
      </c>
      <c r="CF652" s="1311">
        <v>4</v>
      </c>
      <c r="CG652" s="1311">
        <v>5</v>
      </c>
      <c r="CH652" s="1311">
        <v>6</v>
      </c>
      <c r="CI652" s="1311">
        <v>7</v>
      </c>
      <c r="CJ652" s="1311">
        <v>8</v>
      </c>
      <c r="CK652" s="1311">
        <v>9</v>
      </c>
      <c r="CL652" s="1311">
        <v>10</v>
      </c>
      <c r="CM652" s="1311">
        <v>11</v>
      </c>
      <c r="CN652" s="1311">
        <v>12</v>
      </c>
      <c r="CO652" s="1311">
        <v>13</v>
      </c>
      <c r="CP652" s="1311">
        <v>14</v>
      </c>
      <c r="CQ652" s="1311">
        <v>15</v>
      </c>
      <c r="CR652" s="1311">
        <v>16</v>
      </c>
      <c r="CS652" s="1311">
        <v>17</v>
      </c>
      <c r="CT652" s="1311">
        <v>18</v>
      </c>
      <c r="CU652" s="1311">
        <v>19</v>
      </c>
      <c r="CV652" s="1311">
        <v>20</v>
      </c>
      <c r="CW652" s="1311">
        <v>21</v>
      </c>
      <c r="CX652" s="1311">
        <v>22</v>
      </c>
      <c r="CY652" s="1311">
        <v>23</v>
      </c>
      <c r="CZ652" s="1311">
        <v>24</v>
      </c>
      <c r="DA652" s="1311">
        <v>25</v>
      </c>
      <c r="DB652" s="1311">
        <v>26</v>
      </c>
      <c r="DC652" s="1311">
        <v>27</v>
      </c>
      <c r="DD652" s="1311">
        <v>28</v>
      </c>
      <c r="DE652" s="1311">
        <v>29</v>
      </c>
      <c r="DF652" s="1311">
        <v>30</v>
      </c>
      <c r="DG652" s="1311">
        <v>31</v>
      </c>
      <c r="DH652" s="1311">
        <v>32</v>
      </c>
      <c r="DI652" s="1311">
        <v>33</v>
      </c>
      <c r="DJ652" s="1311">
        <v>34</v>
      </c>
      <c r="DK652" s="1312">
        <v>35</v>
      </c>
      <c r="DL652" s="1312">
        <v>36</v>
      </c>
      <c r="DM652" s="1312">
        <v>37</v>
      </c>
      <c r="DN652" s="1312">
        <v>38</v>
      </c>
      <c r="DO652" s="1312">
        <v>39</v>
      </c>
      <c r="DP652" s="1312">
        <v>40</v>
      </c>
      <c r="DQ652" s="1305"/>
    </row>
    <row r="653" spans="68:121" ht="20.25" customHeight="1" x14ac:dyDescent="0.3">
      <c r="BP653" s="1260"/>
      <c r="BQ653" s="1260"/>
      <c r="BR653" s="1260"/>
      <c r="BS653" s="1260"/>
      <c r="BT653" s="1260"/>
      <c r="BU653" s="1260"/>
      <c r="BV653" s="1260"/>
      <c r="BW653" s="1260"/>
      <c r="BX653" s="1231"/>
      <c r="BY653" s="1302"/>
      <c r="BZ653" s="1313"/>
      <c r="CA653" s="1314"/>
      <c r="CB653" s="1315"/>
      <c r="CC653" s="1316"/>
      <c r="CD653" s="1316"/>
      <c r="CE653" s="1316"/>
      <c r="CF653" s="1316"/>
      <c r="CG653" s="1316"/>
      <c r="CH653" s="1316"/>
      <c r="CI653" s="1316"/>
      <c r="CJ653" s="1316"/>
      <c r="CK653" s="1316"/>
      <c r="CL653" s="1316"/>
      <c r="CM653" s="1316"/>
      <c r="CN653" s="1316"/>
      <c r="CO653" s="1316"/>
      <c r="CP653" s="1316"/>
      <c r="CQ653" s="1316"/>
      <c r="CR653" s="1316"/>
      <c r="CS653" s="1316"/>
      <c r="CT653" s="1316"/>
      <c r="CU653" s="1316"/>
      <c r="CV653" s="1316"/>
      <c r="CW653" s="1316"/>
      <c r="CX653" s="1316"/>
      <c r="CY653" s="1316"/>
      <c r="CZ653" s="1316"/>
      <c r="DA653" s="1316"/>
      <c r="DB653" s="1316"/>
      <c r="DC653" s="1316"/>
      <c r="DD653" s="1316"/>
      <c r="DE653" s="1316"/>
      <c r="DF653" s="1316"/>
      <c r="DG653" s="1316"/>
      <c r="DH653" s="1316"/>
      <c r="DI653" s="1316"/>
      <c r="DJ653" s="1316"/>
      <c r="DK653" s="1317"/>
      <c r="DL653" s="1317"/>
      <c r="DM653" s="1317"/>
      <c r="DN653" s="1317"/>
      <c r="DO653" s="1317"/>
      <c r="DP653" s="1317"/>
      <c r="DQ653" s="1305"/>
    </row>
    <row r="654" spans="68:121" ht="20.25" customHeight="1" x14ac:dyDescent="0.3">
      <c r="BP654" s="1260"/>
      <c r="BQ654" s="1260"/>
      <c r="BR654" s="1260"/>
      <c r="BS654" s="1260"/>
      <c r="BT654" s="1260"/>
      <c r="BU654" s="1260"/>
      <c r="BV654" s="1260"/>
      <c r="BW654" s="1260"/>
      <c r="BX654" s="1231"/>
      <c r="BY654" s="1302"/>
      <c r="BZ654" s="1324" t="s">
        <v>56</v>
      </c>
      <c r="CA654" s="1325">
        <v>27</v>
      </c>
      <c r="CB654" s="1318" t="s">
        <v>47</v>
      </c>
      <c r="CC654" s="1311">
        <v>1</v>
      </c>
      <c r="CD654" s="1311">
        <v>2</v>
      </c>
      <c r="CE654" s="1311">
        <v>3</v>
      </c>
      <c r="CF654" s="1311">
        <v>4</v>
      </c>
      <c r="CG654" s="1311">
        <v>5</v>
      </c>
      <c r="CH654" s="1311">
        <v>6</v>
      </c>
      <c r="CI654" s="1311">
        <v>7</v>
      </c>
      <c r="CJ654" s="1311">
        <v>8</v>
      </c>
      <c r="CK654" s="1311">
        <v>9</v>
      </c>
      <c r="CL654" s="1311">
        <v>10</v>
      </c>
      <c r="CM654" s="1311">
        <v>11</v>
      </c>
      <c r="CN654" s="1311">
        <v>12</v>
      </c>
      <c r="CO654" s="1311">
        <v>13</v>
      </c>
      <c r="CP654" s="1311">
        <v>14</v>
      </c>
      <c r="CQ654" s="1311">
        <v>15</v>
      </c>
      <c r="CR654" s="1311">
        <v>16</v>
      </c>
      <c r="CS654" s="1311">
        <v>17</v>
      </c>
      <c r="CT654" s="1311">
        <v>18</v>
      </c>
      <c r="CU654" s="1311">
        <v>19</v>
      </c>
      <c r="CV654" s="1311">
        <v>20</v>
      </c>
      <c r="CW654" s="1311">
        <v>21</v>
      </c>
      <c r="CX654" s="1311">
        <v>22</v>
      </c>
      <c r="CY654" s="1311">
        <v>23</v>
      </c>
      <c r="CZ654" s="1311">
        <v>24</v>
      </c>
      <c r="DA654" s="1311">
        <v>25</v>
      </c>
      <c r="DB654" s="1311">
        <v>26</v>
      </c>
      <c r="DC654" s="1311">
        <v>27</v>
      </c>
      <c r="DD654" s="1311">
        <v>28</v>
      </c>
      <c r="DE654" s="1311">
        <v>29</v>
      </c>
      <c r="DF654" s="1311">
        <v>30</v>
      </c>
      <c r="DG654" s="1311">
        <v>31</v>
      </c>
      <c r="DH654" s="1311">
        <v>32</v>
      </c>
      <c r="DI654" s="1311">
        <v>33</v>
      </c>
      <c r="DJ654" s="1311">
        <v>34</v>
      </c>
      <c r="DK654" s="1312">
        <v>35</v>
      </c>
      <c r="DL654" s="1312">
        <v>36</v>
      </c>
      <c r="DM654" s="1312">
        <v>37</v>
      </c>
      <c r="DN654" s="1312">
        <v>38</v>
      </c>
      <c r="DO654" s="1312">
        <v>39</v>
      </c>
      <c r="DP654" s="1312">
        <v>40</v>
      </c>
      <c r="DQ654" s="1305"/>
    </row>
    <row r="655" spans="68:121" ht="20.25" customHeight="1" thickBot="1" x14ac:dyDescent="0.35">
      <c r="BP655" s="1260"/>
      <c r="BQ655" s="1260"/>
      <c r="BR655" s="1260"/>
      <c r="BS655" s="1260"/>
      <c r="BT655" s="1260"/>
      <c r="BU655" s="1260"/>
      <c r="BV655" s="1260"/>
      <c r="BW655" s="1260"/>
      <c r="BX655" s="1231"/>
      <c r="BY655" s="1319"/>
      <c r="BZ655" s="1320"/>
      <c r="CA655" s="1320"/>
      <c r="CB655" s="1320"/>
      <c r="CC655" s="1320"/>
      <c r="CD655" s="1320"/>
      <c r="CE655" s="1320"/>
      <c r="CF655" s="1320"/>
      <c r="CG655" s="1320"/>
      <c r="CH655" s="1320"/>
      <c r="CI655" s="1320"/>
      <c r="CJ655" s="1320"/>
      <c r="CK655" s="1320"/>
      <c r="CL655" s="1320"/>
      <c r="CM655" s="1320"/>
      <c r="CN655" s="1320"/>
      <c r="CO655" s="1320"/>
      <c r="CP655" s="1320"/>
      <c r="CQ655" s="1320"/>
      <c r="CR655" s="1320"/>
      <c r="CS655" s="1320"/>
      <c r="CT655" s="1320"/>
      <c r="CU655" s="1320"/>
      <c r="CV655" s="1320"/>
      <c r="CW655" s="1320"/>
      <c r="CX655" s="1320"/>
      <c r="CY655" s="1320"/>
      <c r="CZ655" s="1320"/>
      <c r="DA655" s="1320"/>
      <c r="DB655" s="1320"/>
      <c r="DC655" s="1320"/>
      <c r="DD655" s="1320"/>
      <c r="DE655" s="1320"/>
      <c r="DF655" s="1320"/>
      <c r="DG655" s="1320"/>
      <c r="DH655" s="1320"/>
      <c r="DI655" s="1320"/>
      <c r="DJ655" s="1320"/>
      <c r="DK655" s="1320"/>
      <c r="DL655" s="1320"/>
      <c r="DM655" s="1320"/>
      <c r="DN655" s="1320"/>
      <c r="DO655" s="1320"/>
      <c r="DP655" s="1320"/>
      <c r="DQ655" s="1321"/>
    </row>
    <row r="656" spans="68:121" ht="20.25" customHeight="1" thickTop="1" x14ac:dyDescent="0.3">
      <c r="BP656" s="1260"/>
      <c r="BQ656" s="1260"/>
      <c r="BR656" s="1260"/>
      <c r="BS656" s="1260"/>
      <c r="BT656" s="1260"/>
      <c r="BU656" s="1260"/>
      <c r="BV656" s="1260"/>
      <c r="BW656" s="1260"/>
      <c r="BX656" s="1231"/>
      <c r="BY656" s="784">
        <v>0.46180555555555519</v>
      </c>
      <c r="BZ656" s="785"/>
      <c r="CA656" s="785"/>
      <c r="CB656" s="1299"/>
      <c r="CC656" s="1299"/>
      <c r="CD656" s="1299"/>
      <c r="CE656" s="1369" t="s">
        <v>46</v>
      </c>
      <c r="CF656" s="1369"/>
      <c r="CG656" s="1369"/>
      <c r="CH656" s="1369"/>
      <c r="CI656" s="1369"/>
      <c r="CJ656" s="1300" t="s">
        <v>39</v>
      </c>
      <c r="CK656" s="1299"/>
      <c r="CL656" s="1299"/>
      <c r="CM656" s="1299"/>
      <c r="CN656" s="1299"/>
      <c r="CO656" s="1299"/>
      <c r="CP656" s="1299"/>
      <c r="CQ656" s="1299"/>
      <c r="CR656" s="1299"/>
      <c r="CS656" s="1299"/>
      <c r="CT656" s="1299"/>
      <c r="CU656" s="1299"/>
      <c r="CV656" s="1299"/>
      <c r="CW656" s="1299"/>
      <c r="CX656" s="1299"/>
      <c r="CY656" s="1299"/>
      <c r="CZ656" s="1299"/>
      <c r="DA656" s="1299"/>
      <c r="DB656" s="1299"/>
      <c r="DC656" s="1299"/>
      <c r="DD656" s="1299"/>
      <c r="DE656" s="1299"/>
      <c r="DF656" s="1299"/>
      <c r="DG656" s="1299"/>
      <c r="DH656" s="1299"/>
      <c r="DI656" s="1299"/>
      <c r="DJ656" s="1299"/>
      <c r="DK656" s="1299"/>
      <c r="DL656" s="1299"/>
      <c r="DM656" s="1299"/>
      <c r="DN656" s="1299"/>
      <c r="DO656" s="1299"/>
      <c r="DP656" s="1299"/>
      <c r="DQ656" s="1301"/>
    </row>
    <row r="657" spans="68:121" ht="20.25" customHeight="1" x14ac:dyDescent="0.3">
      <c r="BP657" s="1260" t="s">
        <v>174</v>
      </c>
      <c r="BQ657" s="1260">
        <v>0.46180555555555519</v>
      </c>
      <c r="BR657" s="1260">
        <v>58</v>
      </c>
      <c r="BS657" s="1260" t="s">
        <v>45</v>
      </c>
      <c r="BT657" s="1260" t="s">
        <v>46</v>
      </c>
      <c r="BU657" s="1260">
        <v>1</v>
      </c>
      <c r="BV657" s="1260" t="s">
        <v>47</v>
      </c>
      <c r="BW657" s="1260">
        <v>9</v>
      </c>
      <c r="BX657" s="1231"/>
      <c r="BY657" s="1302"/>
      <c r="BZ657" s="1366" t="s">
        <v>174</v>
      </c>
      <c r="CA657" s="1366"/>
      <c r="CB657" s="1366"/>
      <c r="CC657" s="1366"/>
      <c r="CD657" s="1303"/>
      <c r="CE657" s="1303"/>
      <c r="CF657" s="1303"/>
      <c r="CG657" s="1303"/>
      <c r="CH657" s="1303"/>
      <c r="CI657" s="1303"/>
      <c r="CJ657" s="1303"/>
      <c r="CK657" s="1303"/>
      <c r="CL657" s="1303"/>
      <c r="CM657" s="1303"/>
      <c r="CN657" s="1303"/>
      <c r="CO657" s="1303"/>
      <c r="CP657" s="1303"/>
      <c r="CQ657" s="1303"/>
      <c r="CR657" s="1303"/>
      <c r="CS657" s="1370">
        <v>58</v>
      </c>
      <c r="CT657" s="1370"/>
      <c r="CU657" s="1365" t="s">
        <v>48</v>
      </c>
      <c r="CV657" s="1365"/>
      <c r="CW657" s="1365"/>
      <c r="CX657" s="1303"/>
      <c r="CY657" s="1303"/>
      <c r="CZ657" s="1303"/>
      <c r="DA657" s="1303"/>
      <c r="DB657" s="1303"/>
      <c r="DC657" s="1303"/>
      <c r="DD657" s="1303"/>
      <c r="DE657" s="1303"/>
      <c r="DF657" s="1303"/>
      <c r="DG657" s="1303"/>
      <c r="DH657" s="1303"/>
      <c r="DI657" s="1303"/>
      <c r="DJ657" s="1303"/>
      <c r="DK657" s="1304"/>
      <c r="DL657" s="1372" t="s">
        <v>49</v>
      </c>
      <c r="DM657" s="1372"/>
      <c r="DN657" s="1372"/>
      <c r="DO657" s="1373">
        <v>2</v>
      </c>
      <c r="DP657" s="1373"/>
      <c r="DQ657" s="1305"/>
    </row>
    <row r="658" spans="68:121" ht="20.25" customHeight="1" x14ac:dyDescent="0.3">
      <c r="BP658" s="1260">
        <v>0</v>
      </c>
      <c r="BQ658" s="1260">
        <v>0</v>
      </c>
      <c r="BR658" s="1260" t="s">
        <v>50</v>
      </c>
      <c r="BS658" s="1260">
        <v>2</v>
      </c>
      <c r="BT658" s="1260" t="s">
        <v>39</v>
      </c>
      <c r="BU658" s="1260" t="s">
        <v>136</v>
      </c>
      <c r="BV658" s="1260">
        <v>0</v>
      </c>
      <c r="BW658" s="1260" t="s">
        <v>141</v>
      </c>
      <c r="BX658" s="1231"/>
      <c r="BY658" s="1302"/>
      <c r="BZ658" s="1366"/>
      <c r="CA658" s="1366"/>
      <c r="CB658" s="1366"/>
      <c r="CC658" s="1366"/>
      <c r="CD658" s="1303"/>
      <c r="CE658" s="1303"/>
      <c r="CF658" s="1303"/>
      <c r="CG658" s="1303"/>
      <c r="CH658" s="1303"/>
      <c r="CI658" s="1303"/>
      <c r="CJ658" s="1303"/>
      <c r="CK658" s="1303"/>
      <c r="CL658" s="1303"/>
      <c r="CM658" s="1303"/>
      <c r="CN658" s="1303"/>
      <c r="CO658" s="1303"/>
      <c r="CP658" s="1303"/>
      <c r="CQ658" s="1303"/>
      <c r="CR658" s="1303"/>
      <c r="CS658" s="1370"/>
      <c r="CT658" s="1370"/>
      <c r="CU658" s="1365"/>
      <c r="CV658" s="1365"/>
      <c r="CW658" s="1365"/>
      <c r="CX658" s="1303"/>
      <c r="CY658" s="1303"/>
      <c r="CZ658" s="1303"/>
      <c r="DA658" s="1303"/>
      <c r="DB658" s="1303"/>
      <c r="DC658" s="1303"/>
      <c r="DD658" s="1303"/>
      <c r="DE658" s="1303"/>
      <c r="DF658" s="1303"/>
      <c r="DG658" s="1303"/>
      <c r="DH658" s="1303"/>
      <c r="DI658" s="1303"/>
      <c r="DJ658" s="1303"/>
      <c r="DK658" s="1304"/>
      <c r="DL658" s="1372"/>
      <c r="DM658" s="1372"/>
      <c r="DN658" s="1372"/>
      <c r="DO658" s="1373"/>
      <c r="DP658" s="1373"/>
      <c r="DQ658" s="1305"/>
    </row>
    <row r="659" spans="68:121" ht="20.25" customHeight="1" x14ac:dyDescent="0.3">
      <c r="BP659" s="1260"/>
      <c r="BQ659" s="1260"/>
      <c r="BR659" s="1260"/>
      <c r="BS659" s="1260"/>
      <c r="BT659" s="1260"/>
      <c r="BU659" s="1260"/>
      <c r="BV659" s="1260"/>
      <c r="BW659" s="1260"/>
      <c r="BX659" s="1231"/>
      <c r="BY659" s="1302"/>
      <c r="BZ659" s="1306"/>
      <c r="CA659" s="1306"/>
      <c r="CB659" s="1306"/>
      <c r="CC659" s="1306"/>
      <c r="CD659" s="1368" t="s">
        <v>52</v>
      </c>
      <c r="CE659" s="1368"/>
      <c r="CF659" s="1307">
        <v>1</v>
      </c>
      <c r="CG659" s="1308" t="s">
        <v>53</v>
      </c>
      <c r="CH659" s="1367" t="s">
        <v>136</v>
      </c>
      <c r="CI659" s="1367"/>
      <c r="CJ659" s="1367"/>
      <c r="CK659" s="1367"/>
      <c r="CL659" s="1367"/>
      <c r="CM659" s="1367"/>
      <c r="CN659" s="1367"/>
      <c r="CO659" s="1367"/>
      <c r="CP659" s="1367"/>
      <c r="CQ659" s="1367"/>
      <c r="CR659" s="1367"/>
      <c r="CS659" s="1367"/>
      <c r="CT659" s="1367"/>
      <c r="CU659" s="1306"/>
      <c r="CV659" s="1306"/>
      <c r="CW659" s="1306"/>
      <c r="CX659" s="1306"/>
      <c r="CY659" s="1306"/>
      <c r="CZ659" s="1368" t="s">
        <v>52</v>
      </c>
      <c r="DA659" s="1368"/>
      <c r="DB659" s="1307">
        <v>9</v>
      </c>
      <c r="DC659" s="1308" t="s">
        <v>53</v>
      </c>
      <c r="DD659" s="1367" t="s">
        <v>141</v>
      </c>
      <c r="DE659" s="1367"/>
      <c r="DF659" s="1367"/>
      <c r="DG659" s="1367"/>
      <c r="DH659" s="1367"/>
      <c r="DI659" s="1367"/>
      <c r="DJ659" s="1367"/>
      <c r="DK659" s="1367"/>
      <c r="DL659" s="1367"/>
      <c r="DM659" s="1367"/>
      <c r="DN659" s="1367"/>
      <c r="DO659" s="1367"/>
      <c r="DP659" s="1367"/>
      <c r="DQ659" s="1305"/>
    </row>
    <row r="660" spans="68:121" ht="20.25" customHeight="1" x14ac:dyDescent="0.3">
      <c r="BP660" s="1260"/>
      <c r="BQ660" s="1260"/>
      <c r="BR660" s="1260"/>
      <c r="BS660" s="1260"/>
      <c r="BT660" s="1260"/>
      <c r="BU660" s="1260"/>
      <c r="BV660" s="1260"/>
      <c r="BW660" s="1260"/>
      <c r="BX660" s="1231"/>
      <c r="BY660" s="1302"/>
      <c r="BZ660" s="1306"/>
      <c r="CA660" s="1306"/>
      <c r="CB660" s="1306"/>
      <c r="CC660" s="1306"/>
      <c r="CD660" s="1306"/>
      <c r="CE660" s="1306"/>
      <c r="CF660" s="1306"/>
      <c r="CG660" s="1306"/>
      <c r="CH660" s="1306"/>
      <c r="CI660" s="1306"/>
      <c r="CJ660" s="1306"/>
      <c r="CK660" s="1306"/>
      <c r="CL660" s="1306"/>
      <c r="CM660" s="1306"/>
      <c r="CN660" s="1306"/>
      <c r="CO660" s="1306"/>
      <c r="CP660" s="1306"/>
      <c r="CQ660" s="1306"/>
      <c r="CR660" s="1306"/>
      <c r="CS660" s="1306"/>
      <c r="CT660" s="1306"/>
      <c r="CU660" s="1306"/>
      <c r="CV660" s="1306"/>
      <c r="CW660" s="1306"/>
      <c r="CX660" s="1306"/>
      <c r="CY660" s="1306"/>
      <c r="CZ660" s="1306"/>
      <c r="DA660" s="1306"/>
      <c r="DB660" s="1306"/>
      <c r="DC660" s="1306"/>
      <c r="DD660" s="1306"/>
      <c r="DE660" s="1306"/>
      <c r="DF660" s="1306"/>
      <c r="DG660" s="1306"/>
      <c r="DH660" s="1306"/>
      <c r="DI660" s="1306"/>
      <c r="DJ660" s="1306"/>
      <c r="DK660" s="1309"/>
      <c r="DL660" s="1309"/>
      <c r="DM660" s="1309"/>
      <c r="DN660" s="1309"/>
      <c r="DO660" s="1309"/>
      <c r="DP660" s="1309"/>
      <c r="DQ660" s="1305"/>
    </row>
    <row r="661" spans="68:121" ht="20.25" customHeight="1" x14ac:dyDescent="0.3">
      <c r="BP661" s="1260"/>
      <c r="BQ661" s="1260"/>
      <c r="BR661" s="1260"/>
      <c r="BS661" s="1260"/>
      <c r="BT661" s="1260"/>
      <c r="BU661" s="1260"/>
      <c r="BV661" s="1260"/>
      <c r="BW661" s="1260"/>
      <c r="BX661" s="1231"/>
      <c r="BY661" s="1302"/>
      <c r="BZ661" s="1322" t="s">
        <v>56</v>
      </c>
      <c r="CA661" s="1323">
        <v>1</v>
      </c>
      <c r="CB661" s="1310" t="s">
        <v>47</v>
      </c>
      <c r="CC661" s="1311">
        <v>1</v>
      </c>
      <c r="CD661" s="1311">
        <v>2</v>
      </c>
      <c r="CE661" s="1311">
        <v>3</v>
      </c>
      <c r="CF661" s="1311">
        <v>4</v>
      </c>
      <c r="CG661" s="1311">
        <v>5</v>
      </c>
      <c r="CH661" s="1311">
        <v>6</v>
      </c>
      <c r="CI661" s="1311">
        <v>7</v>
      </c>
      <c r="CJ661" s="1311">
        <v>8</v>
      </c>
      <c r="CK661" s="1311">
        <v>9</v>
      </c>
      <c r="CL661" s="1311">
        <v>10</v>
      </c>
      <c r="CM661" s="1311">
        <v>11</v>
      </c>
      <c r="CN661" s="1311">
        <v>12</v>
      </c>
      <c r="CO661" s="1311">
        <v>13</v>
      </c>
      <c r="CP661" s="1311">
        <v>14</v>
      </c>
      <c r="CQ661" s="1311">
        <v>15</v>
      </c>
      <c r="CR661" s="1311">
        <v>16</v>
      </c>
      <c r="CS661" s="1311">
        <v>17</v>
      </c>
      <c r="CT661" s="1311">
        <v>18</v>
      </c>
      <c r="CU661" s="1311">
        <v>19</v>
      </c>
      <c r="CV661" s="1311">
        <v>20</v>
      </c>
      <c r="CW661" s="1311">
        <v>21</v>
      </c>
      <c r="CX661" s="1311">
        <v>22</v>
      </c>
      <c r="CY661" s="1311">
        <v>23</v>
      </c>
      <c r="CZ661" s="1311">
        <v>24</v>
      </c>
      <c r="DA661" s="1311">
        <v>25</v>
      </c>
      <c r="DB661" s="1311">
        <v>26</v>
      </c>
      <c r="DC661" s="1311">
        <v>27</v>
      </c>
      <c r="DD661" s="1311">
        <v>28</v>
      </c>
      <c r="DE661" s="1311">
        <v>29</v>
      </c>
      <c r="DF661" s="1311">
        <v>30</v>
      </c>
      <c r="DG661" s="1311">
        <v>31</v>
      </c>
      <c r="DH661" s="1311">
        <v>32</v>
      </c>
      <c r="DI661" s="1311">
        <v>33</v>
      </c>
      <c r="DJ661" s="1311">
        <v>34</v>
      </c>
      <c r="DK661" s="1312">
        <v>35</v>
      </c>
      <c r="DL661" s="1312">
        <v>36</v>
      </c>
      <c r="DM661" s="1312">
        <v>37</v>
      </c>
      <c r="DN661" s="1312">
        <v>38</v>
      </c>
      <c r="DO661" s="1312">
        <v>39</v>
      </c>
      <c r="DP661" s="1312">
        <v>40</v>
      </c>
      <c r="DQ661" s="1305"/>
    </row>
    <row r="662" spans="68:121" ht="20.25" customHeight="1" x14ac:dyDescent="0.3">
      <c r="BP662" s="1260"/>
      <c r="BQ662" s="1260"/>
      <c r="BR662" s="1260"/>
      <c r="BS662" s="1260"/>
      <c r="BT662" s="1260"/>
      <c r="BU662" s="1260"/>
      <c r="BV662" s="1260"/>
      <c r="BW662" s="1260"/>
      <c r="BX662" s="1231"/>
      <c r="BY662" s="1302"/>
      <c r="BZ662" s="1313"/>
      <c r="CA662" s="1314"/>
      <c r="CB662" s="1315"/>
      <c r="CC662" s="1316"/>
      <c r="CD662" s="1316"/>
      <c r="CE662" s="1316"/>
      <c r="CF662" s="1316"/>
      <c r="CG662" s="1316"/>
      <c r="CH662" s="1316"/>
      <c r="CI662" s="1316"/>
      <c r="CJ662" s="1316"/>
      <c r="CK662" s="1316"/>
      <c r="CL662" s="1316"/>
      <c r="CM662" s="1316"/>
      <c r="CN662" s="1316"/>
      <c r="CO662" s="1316"/>
      <c r="CP662" s="1316"/>
      <c r="CQ662" s="1316"/>
      <c r="CR662" s="1316"/>
      <c r="CS662" s="1316"/>
      <c r="CT662" s="1316"/>
      <c r="CU662" s="1316"/>
      <c r="CV662" s="1316"/>
      <c r="CW662" s="1316"/>
      <c r="CX662" s="1316"/>
      <c r="CY662" s="1316"/>
      <c r="CZ662" s="1316"/>
      <c r="DA662" s="1316"/>
      <c r="DB662" s="1316"/>
      <c r="DC662" s="1316"/>
      <c r="DD662" s="1316"/>
      <c r="DE662" s="1316"/>
      <c r="DF662" s="1316"/>
      <c r="DG662" s="1316"/>
      <c r="DH662" s="1316"/>
      <c r="DI662" s="1316"/>
      <c r="DJ662" s="1316"/>
      <c r="DK662" s="1317"/>
      <c r="DL662" s="1317"/>
      <c r="DM662" s="1317"/>
      <c r="DN662" s="1317"/>
      <c r="DO662" s="1317"/>
      <c r="DP662" s="1317"/>
      <c r="DQ662" s="1305"/>
    </row>
    <row r="663" spans="68:121" ht="20.25" customHeight="1" x14ac:dyDescent="0.3">
      <c r="BP663" s="1260"/>
      <c r="BQ663" s="1260"/>
      <c r="BR663" s="1260"/>
      <c r="BS663" s="1260"/>
      <c r="BT663" s="1260"/>
      <c r="BU663" s="1260"/>
      <c r="BV663" s="1260"/>
      <c r="BW663" s="1260"/>
      <c r="BX663" s="1231"/>
      <c r="BY663" s="1302"/>
      <c r="BZ663" s="1324" t="s">
        <v>56</v>
      </c>
      <c r="CA663" s="1325">
        <v>9</v>
      </c>
      <c r="CB663" s="1318" t="s">
        <v>47</v>
      </c>
      <c r="CC663" s="1311">
        <v>1</v>
      </c>
      <c r="CD663" s="1311">
        <v>2</v>
      </c>
      <c r="CE663" s="1311">
        <v>3</v>
      </c>
      <c r="CF663" s="1311">
        <v>4</v>
      </c>
      <c r="CG663" s="1311">
        <v>5</v>
      </c>
      <c r="CH663" s="1311">
        <v>6</v>
      </c>
      <c r="CI663" s="1311">
        <v>7</v>
      </c>
      <c r="CJ663" s="1311">
        <v>8</v>
      </c>
      <c r="CK663" s="1311">
        <v>9</v>
      </c>
      <c r="CL663" s="1311">
        <v>10</v>
      </c>
      <c r="CM663" s="1311">
        <v>11</v>
      </c>
      <c r="CN663" s="1311">
        <v>12</v>
      </c>
      <c r="CO663" s="1311">
        <v>13</v>
      </c>
      <c r="CP663" s="1311">
        <v>14</v>
      </c>
      <c r="CQ663" s="1311">
        <v>15</v>
      </c>
      <c r="CR663" s="1311">
        <v>16</v>
      </c>
      <c r="CS663" s="1311">
        <v>17</v>
      </c>
      <c r="CT663" s="1311">
        <v>18</v>
      </c>
      <c r="CU663" s="1311">
        <v>19</v>
      </c>
      <c r="CV663" s="1311">
        <v>20</v>
      </c>
      <c r="CW663" s="1311">
        <v>21</v>
      </c>
      <c r="CX663" s="1311">
        <v>22</v>
      </c>
      <c r="CY663" s="1311">
        <v>23</v>
      </c>
      <c r="CZ663" s="1311">
        <v>24</v>
      </c>
      <c r="DA663" s="1311">
        <v>25</v>
      </c>
      <c r="DB663" s="1311">
        <v>26</v>
      </c>
      <c r="DC663" s="1311">
        <v>27</v>
      </c>
      <c r="DD663" s="1311">
        <v>28</v>
      </c>
      <c r="DE663" s="1311">
        <v>29</v>
      </c>
      <c r="DF663" s="1311">
        <v>30</v>
      </c>
      <c r="DG663" s="1311">
        <v>31</v>
      </c>
      <c r="DH663" s="1311">
        <v>32</v>
      </c>
      <c r="DI663" s="1311">
        <v>33</v>
      </c>
      <c r="DJ663" s="1311">
        <v>34</v>
      </c>
      <c r="DK663" s="1312">
        <v>35</v>
      </c>
      <c r="DL663" s="1312">
        <v>36</v>
      </c>
      <c r="DM663" s="1312">
        <v>37</v>
      </c>
      <c r="DN663" s="1312">
        <v>38</v>
      </c>
      <c r="DO663" s="1312">
        <v>39</v>
      </c>
      <c r="DP663" s="1312">
        <v>40</v>
      </c>
      <c r="DQ663" s="1305"/>
    </row>
    <row r="664" spans="68:121" ht="20.25" customHeight="1" thickBot="1" x14ac:dyDescent="0.35">
      <c r="BP664" s="1260"/>
      <c r="BQ664" s="1260"/>
      <c r="BR664" s="1260"/>
      <c r="BS664" s="1260"/>
      <c r="BT664" s="1260"/>
      <c r="BU664" s="1260"/>
      <c r="BV664" s="1260"/>
      <c r="BW664" s="1260"/>
      <c r="BX664" s="1231"/>
      <c r="BY664" s="1319"/>
      <c r="BZ664" s="1320"/>
      <c r="CA664" s="1320"/>
      <c r="CB664" s="1320"/>
      <c r="CC664" s="1320"/>
      <c r="CD664" s="1320"/>
      <c r="CE664" s="1320"/>
      <c r="CF664" s="1320"/>
      <c r="CG664" s="1320"/>
      <c r="CH664" s="1320"/>
      <c r="CI664" s="1320"/>
      <c r="CJ664" s="1320"/>
      <c r="CK664" s="1320"/>
      <c r="CL664" s="1320"/>
      <c r="CM664" s="1320"/>
      <c r="CN664" s="1320"/>
      <c r="CO664" s="1320"/>
      <c r="CP664" s="1320"/>
      <c r="CQ664" s="1320"/>
      <c r="CR664" s="1320"/>
      <c r="CS664" s="1320"/>
      <c r="CT664" s="1320"/>
      <c r="CU664" s="1320"/>
      <c r="CV664" s="1320"/>
      <c r="CW664" s="1320"/>
      <c r="CX664" s="1320"/>
      <c r="CY664" s="1320"/>
      <c r="CZ664" s="1320"/>
      <c r="DA664" s="1320"/>
      <c r="DB664" s="1320"/>
      <c r="DC664" s="1320"/>
      <c r="DD664" s="1320"/>
      <c r="DE664" s="1320"/>
      <c r="DF664" s="1320"/>
      <c r="DG664" s="1320"/>
      <c r="DH664" s="1320"/>
      <c r="DI664" s="1320"/>
      <c r="DJ664" s="1320"/>
      <c r="DK664" s="1320"/>
      <c r="DL664" s="1320"/>
      <c r="DM664" s="1320"/>
      <c r="DN664" s="1320"/>
      <c r="DO664" s="1320"/>
      <c r="DP664" s="1320"/>
      <c r="DQ664" s="1321"/>
    </row>
    <row r="665" spans="68:121" ht="20.25" customHeight="1" thickTop="1" x14ac:dyDescent="0.3">
      <c r="BP665" s="1260"/>
      <c r="BQ665" s="1260"/>
      <c r="BR665" s="1260"/>
      <c r="BS665" s="1260"/>
      <c r="BT665" s="1260"/>
      <c r="BU665" s="1260"/>
      <c r="BV665" s="1260"/>
      <c r="BW665" s="1260"/>
      <c r="BX665" s="1231"/>
      <c r="BY665" s="784">
        <v>0.46874999999999961</v>
      </c>
      <c r="BZ665" s="785"/>
      <c r="CA665" s="785"/>
      <c r="CB665" s="1299"/>
      <c r="CC665" s="1299"/>
      <c r="CD665" s="1299"/>
      <c r="CE665" s="1369" t="s">
        <v>46</v>
      </c>
      <c r="CF665" s="1369"/>
      <c r="CG665" s="1369"/>
      <c r="CH665" s="1369"/>
      <c r="CI665" s="1369"/>
      <c r="CJ665" s="1300" t="s">
        <v>54</v>
      </c>
      <c r="CK665" s="1299"/>
      <c r="CL665" s="1299"/>
      <c r="CM665" s="1299"/>
      <c r="CN665" s="1299"/>
      <c r="CO665" s="1299"/>
      <c r="CP665" s="1299"/>
      <c r="CQ665" s="1299"/>
      <c r="CR665" s="1299"/>
      <c r="CS665" s="1299"/>
      <c r="CT665" s="1299"/>
      <c r="CU665" s="1299"/>
      <c r="CV665" s="1299"/>
      <c r="CW665" s="1299"/>
      <c r="CX665" s="1299"/>
      <c r="CY665" s="1299"/>
      <c r="CZ665" s="1299"/>
      <c r="DA665" s="1299"/>
      <c r="DB665" s="1299"/>
      <c r="DC665" s="1299"/>
      <c r="DD665" s="1299"/>
      <c r="DE665" s="1299"/>
      <c r="DF665" s="1299"/>
      <c r="DG665" s="1299"/>
      <c r="DH665" s="1299"/>
      <c r="DI665" s="1299"/>
      <c r="DJ665" s="1299"/>
      <c r="DK665" s="1299"/>
      <c r="DL665" s="1299"/>
      <c r="DM665" s="1299"/>
      <c r="DN665" s="1299"/>
      <c r="DO665" s="1299"/>
      <c r="DP665" s="1299"/>
      <c r="DQ665" s="1301"/>
    </row>
    <row r="666" spans="68:121" ht="20.25" customHeight="1" x14ac:dyDescent="0.3">
      <c r="BP666" s="1260" t="s">
        <v>175</v>
      </c>
      <c r="BQ666" s="1260">
        <v>0.46874999999999961</v>
      </c>
      <c r="BR666" s="1260">
        <v>62</v>
      </c>
      <c r="BS666" s="1260" t="s">
        <v>45</v>
      </c>
      <c r="BT666" s="1260" t="s">
        <v>46</v>
      </c>
      <c r="BU666" s="1260">
        <v>10</v>
      </c>
      <c r="BV666" s="1260" t="s">
        <v>47</v>
      </c>
      <c r="BW666" s="1260">
        <v>26</v>
      </c>
      <c r="BX666" s="1231"/>
      <c r="BY666" s="1302"/>
      <c r="BZ666" s="1366" t="s">
        <v>175</v>
      </c>
      <c r="CA666" s="1366"/>
      <c r="CB666" s="1366"/>
      <c r="CC666" s="1366"/>
      <c r="CD666" s="1303"/>
      <c r="CE666" s="1303"/>
      <c r="CF666" s="1303"/>
      <c r="CG666" s="1303"/>
      <c r="CH666" s="1303"/>
      <c r="CI666" s="1303"/>
      <c r="CJ666" s="1303"/>
      <c r="CK666" s="1303"/>
      <c r="CL666" s="1303"/>
      <c r="CM666" s="1303"/>
      <c r="CN666" s="1303"/>
      <c r="CO666" s="1303"/>
      <c r="CP666" s="1303"/>
      <c r="CQ666" s="1303"/>
      <c r="CR666" s="1303"/>
      <c r="CS666" s="1370">
        <v>62</v>
      </c>
      <c r="CT666" s="1370"/>
      <c r="CU666" s="1365" t="s">
        <v>48</v>
      </c>
      <c r="CV666" s="1365"/>
      <c r="CW666" s="1365"/>
      <c r="CX666" s="1303"/>
      <c r="CY666" s="1303"/>
      <c r="CZ666" s="1303"/>
      <c r="DA666" s="1303"/>
      <c r="DB666" s="1303"/>
      <c r="DC666" s="1303"/>
      <c r="DD666" s="1303"/>
      <c r="DE666" s="1303"/>
      <c r="DF666" s="1303"/>
      <c r="DG666" s="1303"/>
      <c r="DH666" s="1303"/>
      <c r="DI666" s="1303"/>
      <c r="DJ666" s="1303"/>
      <c r="DK666" s="1304"/>
      <c r="DL666" s="1372" t="s">
        <v>49</v>
      </c>
      <c r="DM666" s="1372"/>
      <c r="DN666" s="1372"/>
      <c r="DO666" s="1373">
        <v>2</v>
      </c>
      <c r="DP666" s="1373"/>
      <c r="DQ666" s="1305"/>
    </row>
    <row r="667" spans="68:121" ht="20.25" customHeight="1" x14ac:dyDescent="0.3">
      <c r="BP667" s="1260">
        <v>0</v>
      </c>
      <c r="BQ667" s="1260">
        <v>0</v>
      </c>
      <c r="BR667" s="1260" t="s">
        <v>50</v>
      </c>
      <c r="BS667" s="1260">
        <v>2</v>
      </c>
      <c r="BT667" s="1260" t="s">
        <v>54</v>
      </c>
      <c r="BU667" s="1260" t="s">
        <v>140</v>
      </c>
      <c r="BV667" s="1260">
        <v>0</v>
      </c>
      <c r="BW667" s="1260" t="s">
        <v>154</v>
      </c>
      <c r="BX667" s="1231"/>
      <c r="BY667" s="1302"/>
      <c r="BZ667" s="1366"/>
      <c r="CA667" s="1366"/>
      <c r="CB667" s="1366"/>
      <c r="CC667" s="1366"/>
      <c r="CD667" s="1303"/>
      <c r="CE667" s="1303"/>
      <c r="CF667" s="1303"/>
      <c r="CG667" s="1303"/>
      <c r="CH667" s="1303"/>
      <c r="CI667" s="1303"/>
      <c r="CJ667" s="1303"/>
      <c r="CK667" s="1303"/>
      <c r="CL667" s="1303"/>
      <c r="CM667" s="1303"/>
      <c r="CN667" s="1303"/>
      <c r="CO667" s="1303"/>
      <c r="CP667" s="1303"/>
      <c r="CQ667" s="1303"/>
      <c r="CR667" s="1303"/>
      <c r="CS667" s="1370"/>
      <c r="CT667" s="1370"/>
      <c r="CU667" s="1365"/>
      <c r="CV667" s="1365"/>
      <c r="CW667" s="1365"/>
      <c r="CX667" s="1303"/>
      <c r="CY667" s="1303"/>
      <c r="CZ667" s="1303"/>
      <c r="DA667" s="1303"/>
      <c r="DB667" s="1303"/>
      <c r="DC667" s="1303"/>
      <c r="DD667" s="1303"/>
      <c r="DE667" s="1303"/>
      <c r="DF667" s="1303"/>
      <c r="DG667" s="1303"/>
      <c r="DH667" s="1303"/>
      <c r="DI667" s="1303"/>
      <c r="DJ667" s="1303"/>
      <c r="DK667" s="1304"/>
      <c r="DL667" s="1372"/>
      <c r="DM667" s="1372"/>
      <c r="DN667" s="1372"/>
      <c r="DO667" s="1373"/>
      <c r="DP667" s="1373"/>
      <c r="DQ667" s="1305"/>
    </row>
    <row r="668" spans="68:121" ht="20.25" customHeight="1" x14ac:dyDescent="0.3">
      <c r="BP668" s="1260"/>
      <c r="BQ668" s="1260"/>
      <c r="BR668" s="1260"/>
      <c r="BS668" s="1260"/>
      <c r="BT668" s="1260"/>
      <c r="BU668" s="1260"/>
      <c r="BV668" s="1260"/>
      <c r="BW668" s="1260"/>
      <c r="BX668" s="1231"/>
      <c r="BY668" s="1302"/>
      <c r="BZ668" s="1306"/>
      <c r="CA668" s="1306"/>
      <c r="CB668" s="1306"/>
      <c r="CC668" s="1306"/>
      <c r="CD668" s="1368" t="s">
        <v>52</v>
      </c>
      <c r="CE668" s="1368"/>
      <c r="CF668" s="1307">
        <v>10</v>
      </c>
      <c r="CG668" s="1308" t="s">
        <v>53</v>
      </c>
      <c r="CH668" s="1367" t="s">
        <v>140</v>
      </c>
      <c r="CI668" s="1367"/>
      <c r="CJ668" s="1367"/>
      <c r="CK668" s="1367"/>
      <c r="CL668" s="1367"/>
      <c r="CM668" s="1367"/>
      <c r="CN668" s="1367"/>
      <c r="CO668" s="1367"/>
      <c r="CP668" s="1367"/>
      <c r="CQ668" s="1367"/>
      <c r="CR668" s="1367"/>
      <c r="CS668" s="1367"/>
      <c r="CT668" s="1367"/>
      <c r="CU668" s="1306"/>
      <c r="CV668" s="1306"/>
      <c r="CW668" s="1306"/>
      <c r="CX668" s="1306"/>
      <c r="CY668" s="1306"/>
      <c r="CZ668" s="1368" t="s">
        <v>52</v>
      </c>
      <c r="DA668" s="1368"/>
      <c r="DB668" s="1307">
        <v>26</v>
      </c>
      <c r="DC668" s="1308" t="s">
        <v>53</v>
      </c>
      <c r="DD668" s="1367" t="s">
        <v>154</v>
      </c>
      <c r="DE668" s="1367"/>
      <c r="DF668" s="1367"/>
      <c r="DG668" s="1367"/>
      <c r="DH668" s="1367"/>
      <c r="DI668" s="1367"/>
      <c r="DJ668" s="1367"/>
      <c r="DK668" s="1367"/>
      <c r="DL668" s="1367"/>
      <c r="DM668" s="1367"/>
      <c r="DN668" s="1367"/>
      <c r="DO668" s="1367"/>
      <c r="DP668" s="1367"/>
      <c r="DQ668" s="1305"/>
    </row>
    <row r="669" spans="68:121" ht="20.25" customHeight="1" x14ac:dyDescent="0.3">
      <c r="BP669" s="1260"/>
      <c r="BQ669" s="1260"/>
      <c r="BR669" s="1260"/>
      <c r="BS669" s="1260"/>
      <c r="BT669" s="1260"/>
      <c r="BU669" s="1260"/>
      <c r="BV669" s="1260"/>
      <c r="BW669" s="1260"/>
      <c r="BX669" s="1231"/>
      <c r="BY669" s="1302"/>
      <c r="BZ669" s="1306"/>
      <c r="CA669" s="1306"/>
      <c r="CB669" s="1306"/>
      <c r="CC669" s="1306"/>
      <c r="CD669" s="1306"/>
      <c r="CE669" s="1306"/>
      <c r="CF669" s="1306"/>
      <c r="CG669" s="1306"/>
      <c r="CH669" s="1306"/>
      <c r="CI669" s="1306"/>
      <c r="CJ669" s="1306"/>
      <c r="CK669" s="1306"/>
      <c r="CL669" s="1306"/>
      <c r="CM669" s="1306"/>
      <c r="CN669" s="1306"/>
      <c r="CO669" s="1306"/>
      <c r="CP669" s="1306"/>
      <c r="CQ669" s="1306"/>
      <c r="CR669" s="1306"/>
      <c r="CS669" s="1306"/>
      <c r="CT669" s="1306"/>
      <c r="CU669" s="1306"/>
      <c r="CV669" s="1306"/>
      <c r="CW669" s="1306"/>
      <c r="CX669" s="1306"/>
      <c r="CY669" s="1306"/>
      <c r="CZ669" s="1306"/>
      <c r="DA669" s="1306"/>
      <c r="DB669" s="1306"/>
      <c r="DC669" s="1306"/>
      <c r="DD669" s="1306"/>
      <c r="DE669" s="1306"/>
      <c r="DF669" s="1306"/>
      <c r="DG669" s="1306"/>
      <c r="DH669" s="1306"/>
      <c r="DI669" s="1306"/>
      <c r="DJ669" s="1306"/>
      <c r="DK669" s="1309"/>
      <c r="DL669" s="1309"/>
      <c r="DM669" s="1309"/>
      <c r="DN669" s="1309"/>
      <c r="DO669" s="1309"/>
      <c r="DP669" s="1309"/>
      <c r="DQ669" s="1305"/>
    </row>
    <row r="670" spans="68:121" ht="20.25" customHeight="1" x14ac:dyDescent="0.3">
      <c r="BP670" s="1260"/>
      <c r="BQ670" s="1260"/>
      <c r="BR670" s="1260"/>
      <c r="BS670" s="1260"/>
      <c r="BT670" s="1260"/>
      <c r="BU670" s="1260"/>
      <c r="BV670" s="1260"/>
      <c r="BW670" s="1260"/>
      <c r="BX670" s="1231"/>
      <c r="BY670" s="1302"/>
      <c r="BZ670" s="1322" t="s">
        <v>56</v>
      </c>
      <c r="CA670" s="1323">
        <v>10</v>
      </c>
      <c r="CB670" s="1310" t="s">
        <v>47</v>
      </c>
      <c r="CC670" s="1311">
        <v>1</v>
      </c>
      <c r="CD670" s="1311">
        <v>2</v>
      </c>
      <c r="CE670" s="1311">
        <v>3</v>
      </c>
      <c r="CF670" s="1311">
        <v>4</v>
      </c>
      <c r="CG670" s="1311">
        <v>5</v>
      </c>
      <c r="CH670" s="1311">
        <v>6</v>
      </c>
      <c r="CI670" s="1311">
        <v>7</v>
      </c>
      <c r="CJ670" s="1311">
        <v>8</v>
      </c>
      <c r="CK670" s="1311">
        <v>9</v>
      </c>
      <c r="CL670" s="1311">
        <v>10</v>
      </c>
      <c r="CM670" s="1311">
        <v>11</v>
      </c>
      <c r="CN670" s="1311">
        <v>12</v>
      </c>
      <c r="CO670" s="1311">
        <v>13</v>
      </c>
      <c r="CP670" s="1311">
        <v>14</v>
      </c>
      <c r="CQ670" s="1311">
        <v>15</v>
      </c>
      <c r="CR670" s="1311">
        <v>16</v>
      </c>
      <c r="CS670" s="1311">
        <v>17</v>
      </c>
      <c r="CT670" s="1311">
        <v>18</v>
      </c>
      <c r="CU670" s="1311">
        <v>19</v>
      </c>
      <c r="CV670" s="1311">
        <v>20</v>
      </c>
      <c r="CW670" s="1311">
        <v>21</v>
      </c>
      <c r="CX670" s="1311">
        <v>22</v>
      </c>
      <c r="CY670" s="1311">
        <v>23</v>
      </c>
      <c r="CZ670" s="1311">
        <v>24</v>
      </c>
      <c r="DA670" s="1311">
        <v>25</v>
      </c>
      <c r="DB670" s="1311">
        <v>26</v>
      </c>
      <c r="DC670" s="1311">
        <v>27</v>
      </c>
      <c r="DD670" s="1311">
        <v>28</v>
      </c>
      <c r="DE670" s="1311">
        <v>29</v>
      </c>
      <c r="DF670" s="1311">
        <v>30</v>
      </c>
      <c r="DG670" s="1311">
        <v>31</v>
      </c>
      <c r="DH670" s="1311">
        <v>32</v>
      </c>
      <c r="DI670" s="1311">
        <v>33</v>
      </c>
      <c r="DJ670" s="1311">
        <v>34</v>
      </c>
      <c r="DK670" s="1312">
        <v>35</v>
      </c>
      <c r="DL670" s="1312">
        <v>36</v>
      </c>
      <c r="DM670" s="1312">
        <v>37</v>
      </c>
      <c r="DN670" s="1312">
        <v>38</v>
      </c>
      <c r="DO670" s="1312">
        <v>39</v>
      </c>
      <c r="DP670" s="1312">
        <v>40</v>
      </c>
      <c r="DQ670" s="1305"/>
    </row>
    <row r="671" spans="68:121" ht="20.25" customHeight="1" x14ac:dyDescent="0.3">
      <c r="BP671" s="1260"/>
      <c r="BQ671" s="1260"/>
      <c r="BR671" s="1260"/>
      <c r="BS671" s="1260"/>
      <c r="BT671" s="1260"/>
      <c r="BU671" s="1260"/>
      <c r="BV671" s="1260"/>
      <c r="BW671" s="1260"/>
      <c r="BX671" s="1231"/>
      <c r="BY671" s="1302"/>
      <c r="BZ671" s="1313"/>
      <c r="CA671" s="1314"/>
      <c r="CB671" s="1315"/>
      <c r="CC671" s="1316"/>
      <c r="CD671" s="1316"/>
      <c r="CE671" s="1316"/>
      <c r="CF671" s="1316"/>
      <c r="CG671" s="1316"/>
      <c r="CH671" s="1316"/>
      <c r="CI671" s="1316"/>
      <c r="CJ671" s="1316"/>
      <c r="CK671" s="1316"/>
      <c r="CL671" s="1316"/>
      <c r="CM671" s="1316"/>
      <c r="CN671" s="1316"/>
      <c r="CO671" s="1316"/>
      <c r="CP671" s="1316"/>
      <c r="CQ671" s="1316"/>
      <c r="CR671" s="1316"/>
      <c r="CS671" s="1316"/>
      <c r="CT671" s="1316"/>
      <c r="CU671" s="1316"/>
      <c r="CV671" s="1316"/>
      <c r="CW671" s="1316"/>
      <c r="CX671" s="1316"/>
      <c r="CY671" s="1316"/>
      <c r="CZ671" s="1316"/>
      <c r="DA671" s="1316"/>
      <c r="DB671" s="1316"/>
      <c r="DC671" s="1316"/>
      <c r="DD671" s="1316"/>
      <c r="DE671" s="1316"/>
      <c r="DF671" s="1316"/>
      <c r="DG671" s="1316"/>
      <c r="DH671" s="1316"/>
      <c r="DI671" s="1316"/>
      <c r="DJ671" s="1316"/>
      <c r="DK671" s="1317"/>
      <c r="DL671" s="1317"/>
      <c r="DM671" s="1317"/>
      <c r="DN671" s="1317"/>
      <c r="DO671" s="1317"/>
      <c r="DP671" s="1317"/>
      <c r="DQ671" s="1305"/>
    </row>
    <row r="672" spans="68:121" ht="20.25" customHeight="1" x14ac:dyDescent="0.3">
      <c r="BP672" s="1260"/>
      <c r="BQ672" s="1260"/>
      <c r="BR672" s="1260"/>
      <c r="BS672" s="1260"/>
      <c r="BT672" s="1260"/>
      <c r="BU672" s="1260"/>
      <c r="BV672" s="1260"/>
      <c r="BW672" s="1260"/>
      <c r="BX672" s="1231"/>
      <c r="BY672" s="1302"/>
      <c r="BZ672" s="1324" t="s">
        <v>56</v>
      </c>
      <c r="CA672" s="1325">
        <v>26</v>
      </c>
      <c r="CB672" s="1318" t="s">
        <v>47</v>
      </c>
      <c r="CC672" s="1311">
        <v>1</v>
      </c>
      <c r="CD672" s="1311">
        <v>2</v>
      </c>
      <c r="CE672" s="1311">
        <v>3</v>
      </c>
      <c r="CF672" s="1311">
        <v>4</v>
      </c>
      <c r="CG672" s="1311">
        <v>5</v>
      </c>
      <c r="CH672" s="1311">
        <v>6</v>
      </c>
      <c r="CI672" s="1311">
        <v>7</v>
      </c>
      <c r="CJ672" s="1311">
        <v>8</v>
      </c>
      <c r="CK672" s="1311">
        <v>9</v>
      </c>
      <c r="CL672" s="1311">
        <v>10</v>
      </c>
      <c r="CM672" s="1311">
        <v>11</v>
      </c>
      <c r="CN672" s="1311">
        <v>12</v>
      </c>
      <c r="CO672" s="1311">
        <v>13</v>
      </c>
      <c r="CP672" s="1311">
        <v>14</v>
      </c>
      <c r="CQ672" s="1311">
        <v>15</v>
      </c>
      <c r="CR672" s="1311">
        <v>16</v>
      </c>
      <c r="CS672" s="1311">
        <v>17</v>
      </c>
      <c r="CT672" s="1311">
        <v>18</v>
      </c>
      <c r="CU672" s="1311">
        <v>19</v>
      </c>
      <c r="CV672" s="1311">
        <v>20</v>
      </c>
      <c r="CW672" s="1311">
        <v>21</v>
      </c>
      <c r="CX672" s="1311">
        <v>22</v>
      </c>
      <c r="CY672" s="1311">
        <v>23</v>
      </c>
      <c r="CZ672" s="1311">
        <v>24</v>
      </c>
      <c r="DA672" s="1311">
        <v>25</v>
      </c>
      <c r="DB672" s="1311">
        <v>26</v>
      </c>
      <c r="DC672" s="1311">
        <v>27</v>
      </c>
      <c r="DD672" s="1311">
        <v>28</v>
      </c>
      <c r="DE672" s="1311">
        <v>29</v>
      </c>
      <c r="DF672" s="1311">
        <v>30</v>
      </c>
      <c r="DG672" s="1311">
        <v>31</v>
      </c>
      <c r="DH672" s="1311">
        <v>32</v>
      </c>
      <c r="DI672" s="1311">
        <v>33</v>
      </c>
      <c r="DJ672" s="1311">
        <v>34</v>
      </c>
      <c r="DK672" s="1312">
        <v>35</v>
      </c>
      <c r="DL672" s="1312">
        <v>36</v>
      </c>
      <c r="DM672" s="1312">
        <v>37</v>
      </c>
      <c r="DN672" s="1312">
        <v>38</v>
      </c>
      <c r="DO672" s="1312">
        <v>39</v>
      </c>
      <c r="DP672" s="1312">
        <v>40</v>
      </c>
      <c r="DQ672" s="1305"/>
    </row>
    <row r="673" spans="68:121" ht="20.25" customHeight="1" thickBot="1" x14ac:dyDescent="0.35">
      <c r="BP673" s="1260"/>
      <c r="BQ673" s="1260"/>
      <c r="BR673" s="1260"/>
      <c r="BS673" s="1260"/>
      <c r="BT673" s="1260"/>
      <c r="BU673" s="1260"/>
      <c r="BV673" s="1260"/>
      <c r="BW673" s="1260"/>
      <c r="BX673" s="1231"/>
      <c r="BY673" s="1319"/>
      <c r="BZ673" s="1320"/>
      <c r="CA673" s="1320"/>
      <c r="CB673" s="1320"/>
      <c r="CC673" s="1320"/>
      <c r="CD673" s="1320"/>
      <c r="CE673" s="1320"/>
      <c r="CF673" s="1320"/>
      <c r="CG673" s="1320"/>
      <c r="CH673" s="1320"/>
      <c r="CI673" s="1320"/>
      <c r="CJ673" s="1320"/>
      <c r="CK673" s="1320"/>
      <c r="CL673" s="1320"/>
      <c r="CM673" s="1320"/>
      <c r="CN673" s="1320"/>
      <c r="CO673" s="1320"/>
      <c r="CP673" s="1320"/>
      <c r="CQ673" s="1320"/>
      <c r="CR673" s="1320"/>
      <c r="CS673" s="1320"/>
      <c r="CT673" s="1320"/>
      <c r="CU673" s="1320"/>
      <c r="CV673" s="1320"/>
      <c r="CW673" s="1320"/>
      <c r="CX673" s="1320"/>
      <c r="CY673" s="1320"/>
      <c r="CZ673" s="1320"/>
      <c r="DA673" s="1320"/>
      <c r="DB673" s="1320"/>
      <c r="DC673" s="1320"/>
      <c r="DD673" s="1320"/>
      <c r="DE673" s="1320"/>
      <c r="DF673" s="1320"/>
      <c r="DG673" s="1320"/>
      <c r="DH673" s="1320"/>
      <c r="DI673" s="1320"/>
      <c r="DJ673" s="1320"/>
      <c r="DK673" s="1320"/>
      <c r="DL673" s="1320"/>
      <c r="DM673" s="1320"/>
      <c r="DN673" s="1320"/>
      <c r="DO673" s="1320"/>
      <c r="DP673" s="1320"/>
      <c r="DQ673" s="1321"/>
    </row>
    <row r="674" spans="68:121" ht="20.25" customHeight="1" thickTop="1" x14ac:dyDescent="0.3">
      <c r="BP674" s="1260"/>
      <c r="BQ674" s="1260"/>
      <c r="BR674" s="1260"/>
      <c r="BS674" s="1260"/>
      <c r="BT674" s="1260"/>
      <c r="BU674" s="1260"/>
      <c r="BV674" s="1260"/>
      <c r="BW674" s="1260"/>
      <c r="BX674" s="1231"/>
      <c r="BY674" s="784">
        <v>0.47569444444444403</v>
      </c>
      <c r="BZ674" s="785"/>
      <c r="CA674" s="785"/>
      <c r="CB674" s="1299"/>
      <c r="CC674" s="1299"/>
      <c r="CD674" s="1299"/>
      <c r="CE674" s="1369" t="s">
        <v>46</v>
      </c>
      <c r="CF674" s="1369"/>
      <c r="CG674" s="1369"/>
      <c r="CH674" s="1369"/>
      <c r="CI674" s="1369"/>
      <c r="CJ674" s="1300" t="s">
        <v>66</v>
      </c>
      <c r="CK674" s="1299"/>
      <c r="CL674" s="1299"/>
      <c r="CM674" s="1299"/>
      <c r="CN674" s="1299"/>
      <c r="CO674" s="1299"/>
      <c r="CP674" s="1299"/>
      <c r="CQ674" s="1299"/>
      <c r="CR674" s="1299"/>
      <c r="CS674" s="1299"/>
      <c r="CT674" s="1299"/>
      <c r="CU674" s="1299"/>
      <c r="CV674" s="1299"/>
      <c r="CW674" s="1299"/>
      <c r="CX674" s="1299"/>
      <c r="CY674" s="1299"/>
      <c r="CZ674" s="1299"/>
      <c r="DA674" s="1299"/>
      <c r="DB674" s="1299"/>
      <c r="DC674" s="1299"/>
      <c r="DD674" s="1299"/>
      <c r="DE674" s="1299"/>
      <c r="DF674" s="1299"/>
      <c r="DG674" s="1299"/>
      <c r="DH674" s="1299"/>
      <c r="DI674" s="1299"/>
      <c r="DJ674" s="1299"/>
      <c r="DK674" s="1299"/>
      <c r="DL674" s="1299"/>
      <c r="DM674" s="1299"/>
      <c r="DN674" s="1299"/>
      <c r="DO674" s="1299"/>
      <c r="DP674" s="1299"/>
      <c r="DQ674" s="1301"/>
    </row>
    <row r="675" spans="68:121" ht="20.25" customHeight="1" x14ac:dyDescent="0.3">
      <c r="BP675" s="1260" t="s">
        <v>176</v>
      </c>
      <c r="BQ675" s="1260">
        <v>0.47569444444444403</v>
      </c>
      <c r="BR675" s="1260">
        <v>66</v>
      </c>
      <c r="BS675" s="1260" t="s">
        <v>45</v>
      </c>
      <c r="BT675" s="1260" t="s">
        <v>46</v>
      </c>
      <c r="BU675" s="1260">
        <v>14</v>
      </c>
      <c r="BV675" s="1260" t="s">
        <v>47</v>
      </c>
      <c r="BW675" s="1260">
        <v>27</v>
      </c>
      <c r="BX675" s="1231"/>
      <c r="BY675" s="1302"/>
      <c r="BZ675" s="1366" t="s">
        <v>176</v>
      </c>
      <c r="CA675" s="1366"/>
      <c r="CB675" s="1366"/>
      <c r="CC675" s="1366"/>
      <c r="CD675" s="1303"/>
      <c r="CE675" s="1303"/>
      <c r="CF675" s="1303"/>
      <c r="CG675" s="1303"/>
      <c r="CH675" s="1303"/>
      <c r="CI675" s="1303"/>
      <c r="CJ675" s="1303"/>
      <c r="CK675" s="1303"/>
      <c r="CL675" s="1303"/>
      <c r="CM675" s="1303"/>
      <c r="CN675" s="1303"/>
      <c r="CO675" s="1303"/>
      <c r="CP675" s="1303"/>
      <c r="CQ675" s="1303"/>
      <c r="CR675" s="1303"/>
      <c r="CS675" s="1370">
        <v>66</v>
      </c>
      <c r="CT675" s="1370"/>
      <c r="CU675" s="1365" t="s">
        <v>48</v>
      </c>
      <c r="CV675" s="1365"/>
      <c r="CW675" s="1365"/>
      <c r="CX675" s="1303"/>
      <c r="CY675" s="1303"/>
      <c r="CZ675" s="1303"/>
      <c r="DA675" s="1303"/>
      <c r="DB675" s="1303"/>
      <c r="DC675" s="1303"/>
      <c r="DD675" s="1303"/>
      <c r="DE675" s="1303"/>
      <c r="DF675" s="1303"/>
      <c r="DG675" s="1303"/>
      <c r="DH675" s="1303"/>
      <c r="DI675" s="1303"/>
      <c r="DJ675" s="1303"/>
      <c r="DK675" s="1304"/>
      <c r="DL675" s="1372" t="s">
        <v>49</v>
      </c>
      <c r="DM675" s="1372"/>
      <c r="DN675" s="1372"/>
      <c r="DO675" s="1373">
        <v>2</v>
      </c>
      <c r="DP675" s="1373"/>
      <c r="DQ675" s="1305"/>
    </row>
    <row r="676" spans="68:121" ht="20.25" customHeight="1" x14ac:dyDescent="0.3">
      <c r="BP676" s="1260">
        <v>0</v>
      </c>
      <c r="BQ676" s="1260">
        <v>0</v>
      </c>
      <c r="BR676" s="1260" t="s">
        <v>50</v>
      </c>
      <c r="BS676" s="1260">
        <v>2</v>
      </c>
      <c r="BT676" s="1260" t="s">
        <v>66</v>
      </c>
      <c r="BU676" s="1260" t="s">
        <v>142</v>
      </c>
      <c r="BV676" s="1260">
        <v>0</v>
      </c>
      <c r="BW676" s="1260" t="s">
        <v>192</v>
      </c>
      <c r="BX676" s="1231"/>
      <c r="BY676" s="1302"/>
      <c r="BZ676" s="1366"/>
      <c r="CA676" s="1366"/>
      <c r="CB676" s="1366"/>
      <c r="CC676" s="1366"/>
      <c r="CD676" s="1303"/>
      <c r="CE676" s="1303"/>
      <c r="CF676" s="1303"/>
      <c r="CG676" s="1303"/>
      <c r="CH676" s="1303"/>
      <c r="CI676" s="1303"/>
      <c r="CJ676" s="1303"/>
      <c r="CK676" s="1303"/>
      <c r="CL676" s="1303"/>
      <c r="CM676" s="1303"/>
      <c r="CN676" s="1303"/>
      <c r="CO676" s="1303"/>
      <c r="CP676" s="1303"/>
      <c r="CQ676" s="1303"/>
      <c r="CR676" s="1303"/>
      <c r="CS676" s="1370"/>
      <c r="CT676" s="1370"/>
      <c r="CU676" s="1365"/>
      <c r="CV676" s="1365"/>
      <c r="CW676" s="1365"/>
      <c r="CX676" s="1303"/>
      <c r="CY676" s="1303"/>
      <c r="CZ676" s="1303"/>
      <c r="DA676" s="1303"/>
      <c r="DB676" s="1303"/>
      <c r="DC676" s="1303"/>
      <c r="DD676" s="1303"/>
      <c r="DE676" s="1303"/>
      <c r="DF676" s="1303"/>
      <c r="DG676" s="1303"/>
      <c r="DH676" s="1303"/>
      <c r="DI676" s="1303"/>
      <c r="DJ676" s="1303"/>
      <c r="DK676" s="1304"/>
      <c r="DL676" s="1372"/>
      <c r="DM676" s="1372"/>
      <c r="DN676" s="1372"/>
      <c r="DO676" s="1373"/>
      <c r="DP676" s="1373"/>
      <c r="DQ676" s="1305"/>
    </row>
    <row r="677" spans="68:121" ht="20.25" customHeight="1" x14ac:dyDescent="0.3">
      <c r="BP677" s="1260"/>
      <c r="BQ677" s="1260"/>
      <c r="BR677" s="1260"/>
      <c r="BS677" s="1260"/>
      <c r="BT677" s="1260"/>
      <c r="BU677" s="1260"/>
      <c r="BV677" s="1260"/>
      <c r="BW677" s="1260"/>
      <c r="BX677" s="1231"/>
      <c r="BY677" s="1302"/>
      <c r="BZ677" s="1306"/>
      <c r="CA677" s="1306"/>
      <c r="CB677" s="1306"/>
      <c r="CC677" s="1306"/>
      <c r="CD677" s="1368" t="s">
        <v>52</v>
      </c>
      <c r="CE677" s="1368"/>
      <c r="CF677" s="1307">
        <v>14</v>
      </c>
      <c r="CG677" s="1308" t="s">
        <v>53</v>
      </c>
      <c r="CH677" s="1367" t="s">
        <v>142</v>
      </c>
      <c r="CI677" s="1367"/>
      <c r="CJ677" s="1367"/>
      <c r="CK677" s="1367"/>
      <c r="CL677" s="1367"/>
      <c r="CM677" s="1367"/>
      <c r="CN677" s="1367"/>
      <c r="CO677" s="1367"/>
      <c r="CP677" s="1367"/>
      <c r="CQ677" s="1367"/>
      <c r="CR677" s="1367"/>
      <c r="CS677" s="1367"/>
      <c r="CT677" s="1367"/>
      <c r="CU677" s="1306"/>
      <c r="CV677" s="1306"/>
      <c r="CW677" s="1306"/>
      <c r="CX677" s="1306"/>
      <c r="CY677" s="1306"/>
      <c r="CZ677" s="1368" t="s">
        <v>52</v>
      </c>
      <c r="DA677" s="1368"/>
      <c r="DB677" s="1307">
        <v>27</v>
      </c>
      <c r="DC677" s="1308" t="s">
        <v>53</v>
      </c>
      <c r="DD677" s="1367" t="s">
        <v>192</v>
      </c>
      <c r="DE677" s="1367"/>
      <c r="DF677" s="1367"/>
      <c r="DG677" s="1367"/>
      <c r="DH677" s="1367"/>
      <c r="DI677" s="1367"/>
      <c r="DJ677" s="1367"/>
      <c r="DK677" s="1367"/>
      <c r="DL677" s="1367"/>
      <c r="DM677" s="1367"/>
      <c r="DN677" s="1367"/>
      <c r="DO677" s="1367"/>
      <c r="DP677" s="1367"/>
      <c r="DQ677" s="1305"/>
    </row>
    <row r="678" spans="68:121" ht="20.25" customHeight="1" x14ac:dyDescent="0.3">
      <c r="BP678" s="1260"/>
      <c r="BQ678" s="1260"/>
      <c r="BR678" s="1260"/>
      <c r="BS678" s="1260"/>
      <c r="BT678" s="1260"/>
      <c r="BU678" s="1260"/>
      <c r="BV678" s="1260"/>
      <c r="BW678" s="1260"/>
      <c r="BX678" s="1231"/>
      <c r="BY678" s="1302"/>
      <c r="BZ678" s="1306"/>
      <c r="CA678" s="1306"/>
      <c r="CB678" s="1306"/>
      <c r="CC678" s="1306"/>
      <c r="CD678" s="1306"/>
      <c r="CE678" s="1306"/>
      <c r="CF678" s="1306"/>
      <c r="CG678" s="1306"/>
      <c r="CH678" s="1306"/>
      <c r="CI678" s="1306"/>
      <c r="CJ678" s="1306"/>
      <c r="CK678" s="1306"/>
      <c r="CL678" s="1306"/>
      <c r="CM678" s="1306"/>
      <c r="CN678" s="1306"/>
      <c r="CO678" s="1306"/>
      <c r="CP678" s="1306"/>
      <c r="CQ678" s="1306"/>
      <c r="CR678" s="1306"/>
      <c r="CS678" s="1306"/>
      <c r="CT678" s="1306"/>
      <c r="CU678" s="1306"/>
      <c r="CV678" s="1306"/>
      <c r="CW678" s="1306"/>
      <c r="CX678" s="1306"/>
      <c r="CY678" s="1306"/>
      <c r="CZ678" s="1306"/>
      <c r="DA678" s="1306"/>
      <c r="DB678" s="1306"/>
      <c r="DC678" s="1306"/>
      <c r="DD678" s="1306"/>
      <c r="DE678" s="1306"/>
      <c r="DF678" s="1306"/>
      <c r="DG678" s="1306"/>
      <c r="DH678" s="1306"/>
      <c r="DI678" s="1306"/>
      <c r="DJ678" s="1306"/>
      <c r="DK678" s="1309"/>
      <c r="DL678" s="1309"/>
      <c r="DM678" s="1309"/>
      <c r="DN678" s="1309"/>
      <c r="DO678" s="1309"/>
      <c r="DP678" s="1309"/>
      <c r="DQ678" s="1305"/>
    </row>
    <row r="679" spans="68:121" ht="20.25" customHeight="1" x14ac:dyDescent="0.3">
      <c r="BP679" s="1260"/>
      <c r="BQ679" s="1260"/>
      <c r="BR679" s="1260"/>
      <c r="BS679" s="1260"/>
      <c r="BT679" s="1260"/>
      <c r="BU679" s="1260"/>
      <c r="BV679" s="1260"/>
      <c r="BW679" s="1260"/>
      <c r="BX679" s="1231"/>
      <c r="BY679" s="1302"/>
      <c r="BZ679" s="1322" t="s">
        <v>56</v>
      </c>
      <c r="CA679" s="1323">
        <v>14</v>
      </c>
      <c r="CB679" s="1310" t="s">
        <v>47</v>
      </c>
      <c r="CC679" s="1311">
        <v>1</v>
      </c>
      <c r="CD679" s="1311">
        <v>2</v>
      </c>
      <c r="CE679" s="1311">
        <v>3</v>
      </c>
      <c r="CF679" s="1311">
        <v>4</v>
      </c>
      <c r="CG679" s="1311">
        <v>5</v>
      </c>
      <c r="CH679" s="1311">
        <v>6</v>
      </c>
      <c r="CI679" s="1311">
        <v>7</v>
      </c>
      <c r="CJ679" s="1311">
        <v>8</v>
      </c>
      <c r="CK679" s="1311">
        <v>9</v>
      </c>
      <c r="CL679" s="1311">
        <v>10</v>
      </c>
      <c r="CM679" s="1311">
        <v>11</v>
      </c>
      <c r="CN679" s="1311">
        <v>12</v>
      </c>
      <c r="CO679" s="1311">
        <v>13</v>
      </c>
      <c r="CP679" s="1311">
        <v>14</v>
      </c>
      <c r="CQ679" s="1311">
        <v>15</v>
      </c>
      <c r="CR679" s="1311">
        <v>16</v>
      </c>
      <c r="CS679" s="1311">
        <v>17</v>
      </c>
      <c r="CT679" s="1311">
        <v>18</v>
      </c>
      <c r="CU679" s="1311">
        <v>19</v>
      </c>
      <c r="CV679" s="1311">
        <v>20</v>
      </c>
      <c r="CW679" s="1311">
        <v>21</v>
      </c>
      <c r="CX679" s="1311">
        <v>22</v>
      </c>
      <c r="CY679" s="1311">
        <v>23</v>
      </c>
      <c r="CZ679" s="1311">
        <v>24</v>
      </c>
      <c r="DA679" s="1311">
        <v>25</v>
      </c>
      <c r="DB679" s="1311">
        <v>26</v>
      </c>
      <c r="DC679" s="1311">
        <v>27</v>
      </c>
      <c r="DD679" s="1311">
        <v>28</v>
      </c>
      <c r="DE679" s="1311">
        <v>29</v>
      </c>
      <c r="DF679" s="1311">
        <v>30</v>
      </c>
      <c r="DG679" s="1311">
        <v>31</v>
      </c>
      <c r="DH679" s="1311">
        <v>32</v>
      </c>
      <c r="DI679" s="1311">
        <v>33</v>
      </c>
      <c r="DJ679" s="1311">
        <v>34</v>
      </c>
      <c r="DK679" s="1312">
        <v>35</v>
      </c>
      <c r="DL679" s="1312">
        <v>36</v>
      </c>
      <c r="DM679" s="1312">
        <v>37</v>
      </c>
      <c r="DN679" s="1312">
        <v>38</v>
      </c>
      <c r="DO679" s="1312">
        <v>39</v>
      </c>
      <c r="DP679" s="1312">
        <v>40</v>
      </c>
      <c r="DQ679" s="1305"/>
    </row>
    <row r="680" spans="68:121" ht="20.25" customHeight="1" x14ac:dyDescent="0.3">
      <c r="BP680" s="1260"/>
      <c r="BQ680" s="1260"/>
      <c r="BR680" s="1260"/>
      <c r="BS680" s="1260"/>
      <c r="BT680" s="1260"/>
      <c r="BU680" s="1260"/>
      <c r="BV680" s="1260"/>
      <c r="BW680" s="1260"/>
      <c r="BX680" s="1231"/>
      <c r="BY680" s="1302"/>
      <c r="BZ680" s="1313"/>
      <c r="CA680" s="1314"/>
      <c r="CB680" s="1315"/>
      <c r="CC680" s="1316"/>
      <c r="CD680" s="1316"/>
      <c r="CE680" s="1316"/>
      <c r="CF680" s="1316"/>
      <c r="CG680" s="1316"/>
      <c r="CH680" s="1316"/>
      <c r="CI680" s="1316"/>
      <c r="CJ680" s="1316"/>
      <c r="CK680" s="1316"/>
      <c r="CL680" s="1316"/>
      <c r="CM680" s="1316"/>
      <c r="CN680" s="1316"/>
      <c r="CO680" s="1316"/>
      <c r="CP680" s="1316"/>
      <c r="CQ680" s="1316"/>
      <c r="CR680" s="1316"/>
      <c r="CS680" s="1316"/>
      <c r="CT680" s="1316"/>
      <c r="CU680" s="1316"/>
      <c r="CV680" s="1316"/>
      <c r="CW680" s="1316"/>
      <c r="CX680" s="1316"/>
      <c r="CY680" s="1316"/>
      <c r="CZ680" s="1316"/>
      <c r="DA680" s="1316"/>
      <c r="DB680" s="1316"/>
      <c r="DC680" s="1316"/>
      <c r="DD680" s="1316"/>
      <c r="DE680" s="1316"/>
      <c r="DF680" s="1316"/>
      <c r="DG680" s="1316"/>
      <c r="DH680" s="1316"/>
      <c r="DI680" s="1316"/>
      <c r="DJ680" s="1316"/>
      <c r="DK680" s="1317"/>
      <c r="DL680" s="1317"/>
      <c r="DM680" s="1317"/>
      <c r="DN680" s="1317"/>
      <c r="DO680" s="1317"/>
      <c r="DP680" s="1317"/>
      <c r="DQ680" s="1305"/>
    </row>
    <row r="681" spans="68:121" ht="20.25" customHeight="1" x14ac:dyDescent="0.3">
      <c r="BP681" s="1260"/>
      <c r="BQ681" s="1260"/>
      <c r="BR681" s="1260"/>
      <c r="BS681" s="1260"/>
      <c r="BT681" s="1260"/>
      <c r="BU681" s="1260"/>
      <c r="BV681" s="1260"/>
      <c r="BW681" s="1260"/>
      <c r="BX681" s="1231"/>
      <c r="BY681" s="1302"/>
      <c r="BZ681" s="1324" t="s">
        <v>56</v>
      </c>
      <c r="CA681" s="1325">
        <v>27</v>
      </c>
      <c r="CB681" s="1318" t="s">
        <v>47</v>
      </c>
      <c r="CC681" s="1311">
        <v>1</v>
      </c>
      <c r="CD681" s="1311">
        <v>2</v>
      </c>
      <c r="CE681" s="1311">
        <v>3</v>
      </c>
      <c r="CF681" s="1311">
        <v>4</v>
      </c>
      <c r="CG681" s="1311">
        <v>5</v>
      </c>
      <c r="CH681" s="1311">
        <v>6</v>
      </c>
      <c r="CI681" s="1311">
        <v>7</v>
      </c>
      <c r="CJ681" s="1311">
        <v>8</v>
      </c>
      <c r="CK681" s="1311">
        <v>9</v>
      </c>
      <c r="CL681" s="1311">
        <v>10</v>
      </c>
      <c r="CM681" s="1311">
        <v>11</v>
      </c>
      <c r="CN681" s="1311">
        <v>12</v>
      </c>
      <c r="CO681" s="1311">
        <v>13</v>
      </c>
      <c r="CP681" s="1311">
        <v>14</v>
      </c>
      <c r="CQ681" s="1311">
        <v>15</v>
      </c>
      <c r="CR681" s="1311">
        <v>16</v>
      </c>
      <c r="CS681" s="1311">
        <v>17</v>
      </c>
      <c r="CT681" s="1311">
        <v>18</v>
      </c>
      <c r="CU681" s="1311">
        <v>19</v>
      </c>
      <c r="CV681" s="1311">
        <v>20</v>
      </c>
      <c r="CW681" s="1311">
        <v>21</v>
      </c>
      <c r="CX681" s="1311">
        <v>22</v>
      </c>
      <c r="CY681" s="1311">
        <v>23</v>
      </c>
      <c r="CZ681" s="1311">
        <v>24</v>
      </c>
      <c r="DA681" s="1311">
        <v>25</v>
      </c>
      <c r="DB681" s="1311">
        <v>26</v>
      </c>
      <c r="DC681" s="1311">
        <v>27</v>
      </c>
      <c r="DD681" s="1311">
        <v>28</v>
      </c>
      <c r="DE681" s="1311">
        <v>29</v>
      </c>
      <c r="DF681" s="1311">
        <v>30</v>
      </c>
      <c r="DG681" s="1311">
        <v>31</v>
      </c>
      <c r="DH681" s="1311">
        <v>32</v>
      </c>
      <c r="DI681" s="1311">
        <v>33</v>
      </c>
      <c r="DJ681" s="1311">
        <v>34</v>
      </c>
      <c r="DK681" s="1312">
        <v>35</v>
      </c>
      <c r="DL681" s="1312">
        <v>36</v>
      </c>
      <c r="DM681" s="1312">
        <v>37</v>
      </c>
      <c r="DN681" s="1312">
        <v>38</v>
      </c>
      <c r="DO681" s="1312">
        <v>39</v>
      </c>
      <c r="DP681" s="1312">
        <v>40</v>
      </c>
      <c r="DQ681" s="1305"/>
    </row>
    <row r="682" spans="68:121" ht="20.25" customHeight="1" thickBot="1" x14ac:dyDescent="0.35">
      <c r="BP682" s="1260"/>
      <c r="BQ682" s="1260"/>
      <c r="BR682" s="1260"/>
      <c r="BS682" s="1260"/>
      <c r="BT682" s="1260"/>
      <c r="BU682" s="1260"/>
      <c r="BV682" s="1260"/>
      <c r="BW682" s="1260"/>
      <c r="BX682" s="1231"/>
      <c r="BY682" s="1319"/>
      <c r="BZ682" s="1320"/>
      <c r="CA682" s="1320"/>
      <c r="CB682" s="1320"/>
      <c r="CC682" s="1320"/>
      <c r="CD682" s="1320"/>
      <c r="CE682" s="1320"/>
      <c r="CF682" s="1320"/>
      <c r="CG682" s="1320"/>
      <c r="CH682" s="1320"/>
      <c r="CI682" s="1320"/>
      <c r="CJ682" s="1320"/>
      <c r="CK682" s="1320"/>
      <c r="CL682" s="1320"/>
      <c r="CM682" s="1320"/>
      <c r="CN682" s="1320"/>
      <c r="CO682" s="1320"/>
      <c r="CP682" s="1320"/>
      <c r="CQ682" s="1320"/>
      <c r="CR682" s="1320"/>
      <c r="CS682" s="1320"/>
      <c r="CT682" s="1320"/>
      <c r="CU682" s="1320"/>
      <c r="CV682" s="1320"/>
      <c r="CW682" s="1320"/>
      <c r="CX682" s="1320"/>
      <c r="CY682" s="1320"/>
      <c r="CZ682" s="1320"/>
      <c r="DA682" s="1320"/>
      <c r="DB682" s="1320"/>
      <c r="DC682" s="1320"/>
      <c r="DD682" s="1320"/>
      <c r="DE682" s="1320"/>
      <c r="DF682" s="1320"/>
      <c r="DG682" s="1320"/>
      <c r="DH682" s="1320"/>
      <c r="DI682" s="1320"/>
      <c r="DJ682" s="1320"/>
      <c r="DK682" s="1320"/>
      <c r="DL682" s="1320"/>
      <c r="DM682" s="1320"/>
      <c r="DN682" s="1320"/>
      <c r="DO682" s="1320"/>
      <c r="DP682" s="1320"/>
      <c r="DQ682" s="1321"/>
    </row>
    <row r="683" spans="68:121" ht="20.25" customHeight="1" thickTop="1" x14ac:dyDescent="0.3">
      <c r="BP683" s="1260"/>
      <c r="BQ683" s="1260"/>
      <c r="BR683" s="1260"/>
      <c r="BS683" s="1260"/>
      <c r="BT683" s="1260"/>
      <c r="BU683" s="1260"/>
      <c r="BV683" s="1260"/>
      <c r="BW683" s="1260"/>
      <c r="BX683" s="1231"/>
      <c r="BY683" s="784">
        <v>0.48263888888888845</v>
      </c>
      <c r="BZ683" s="785"/>
      <c r="CA683" s="785"/>
      <c r="CB683" s="1299"/>
      <c r="CC683" s="1299"/>
      <c r="CD683" s="1299"/>
      <c r="CE683" s="1369" t="s">
        <v>46</v>
      </c>
      <c r="CF683" s="1369"/>
      <c r="CG683" s="1369"/>
      <c r="CH683" s="1369"/>
      <c r="CI683" s="1369"/>
      <c r="CJ683" s="1300" t="s">
        <v>39</v>
      </c>
      <c r="CK683" s="1299"/>
      <c r="CL683" s="1299"/>
      <c r="CM683" s="1299"/>
      <c r="CN683" s="1299"/>
      <c r="CO683" s="1299"/>
      <c r="CP683" s="1299"/>
      <c r="CQ683" s="1299"/>
      <c r="CR683" s="1299"/>
      <c r="CS683" s="1299"/>
      <c r="CT683" s="1299"/>
      <c r="CU683" s="1299"/>
      <c r="CV683" s="1299"/>
      <c r="CW683" s="1299"/>
      <c r="CX683" s="1299"/>
      <c r="CY683" s="1299"/>
      <c r="CZ683" s="1299"/>
      <c r="DA683" s="1299"/>
      <c r="DB683" s="1299"/>
      <c r="DC683" s="1299"/>
      <c r="DD683" s="1299"/>
      <c r="DE683" s="1299"/>
      <c r="DF683" s="1299"/>
      <c r="DG683" s="1299"/>
      <c r="DH683" s="1299"/>
      <c r="DI683" s="1299"/>
      <c r="DJ683" s="1299"/>
      <c r="DK683" s="1299"/>
      <c r="DL683" s="1299"/>
      <c r="DM683" s="1299"/>
      <c r="DN683" s="1299"/>
      <c r="DO683" s="1299"/>
      <c r="DP683" s="1299"/>
      <c r="DQ683" s="1301"/>
    </row>
    <row r="684" spans="68:121" ht="20.25" customHeight="1" x14ac:dyDescent="0.3">
      <c r="BP684" s="1260" t="s">
        <v>177</v>
      </c>
      <c r="BQ684" s="1260">
        <v>0.48263888888888845</v>
      </c>
      <c r="BR684" s="1260">
        <v>70</v>
      </c>
      <c r="BS684" s="1260" t="s">
        <v>45</v>
      </c>
      <c r="BT684" s="1260" t="s">
        <v>46</v>
      </c>
      <c r="BU684" s="1260">
        <v>7</v>
      </c>
      <c r="BV684" s="1260" t="s">
        <v>47</v>
      </c>
      <c r="BW684" s="1260">
        <v>25</v>
      </c>
      <c r="BX684" s="1231"/>
      <c r="BY684" s="1302"/>
      <c r="BZ684" s="1366" t="s">
        <v>177</v>
      </c>
      <c r="CA684" s="1366"/>
      <c r="CB684" s="1366"/>
      <c r="CC684" s="1366"/>
      <c r="CD684" s="1303"/>
      <c r="CE684" s="1303"/>
      <c r="CF684" s="1303"/>
      <c r="CG684" s="1303"/>
      <c r="CH684" s="1303"/>
      <c r="CI684" s="1303"/>
      <c r="CJ684" s="1303"/>
      <c r="CK684" s="1303"/>
      <c r="CL684" s="1303"/>
      <c r="CM684" s="1303"/>
      <c r="CN684" s="1303"/>
      <c r="CO684" s="1303"/>
      <c r="CP684" s="1303"/>
      <c r="CQ684" s="1303"/>
      <c r="CR684" s="1303"/>
      <c r="CS684" s="1370">
        <v>70</v>
      </c>
      <c r="CT684" s="1370"/>
      <c r="CU684" s="1365" t="s">
        <v>48</v>
      </c>
      <c r="CV684" s="1365"/>
      <c r="CW684" s="1365"/>
      <c r="CX684" s="1303"/>
      <c r="CY684" s="1303"/>
      <c r="CZ684" s="1303"/>
      <c r="DA684" s="1303"/>
      <c r="DB684" s="1303"/>
      <c r="DC684" s="1303"/>
      <c r="DD684" s="1303"/>
      <c r="DE684" s="1303"/>
      <c r="DF684" s="1303"/>
      <c r="DG684" s="1303"/>
      <c r="DH684" s="1303"/>
      <c r="DI684" s="1303"/>
      <c r="DJ684" s="1303"/>
      <c r="DK684" s="1304"/>
      <c r="DL684" s="1372" t="s">
        <v>49</v>
      </c>
      <c r="DM684" s="1372"/>
      <c r="DN684" s="1372"/>
      <c r="DO684" s="1373">
        <v>2</v>
      </c>
      <c r="DP684" s="1373"/>
      <c r="DQ684" s="1305"/>
    </row>
    <row r="685" spans="68:121" ht="20.25" customHeight="1" x14ac:dyDescent="0.3">
      <c r="BP685" s="1260">
        <v>0</v>
      </c>
      <c r="BQ685" s="1260">
        <v>0</v>
      </c>
      <c r="BR685" s="1260" t="s">
        <v>50</v>
      </c>
      <c r="BS685" s="1260">
        <v>2</v>
      </c>
      <c r="BT685" s="1260" t="s">
        <v>39</v>
      </c>
      <c r="BU685" s="1260" t="s">
        <v>189</v>
      </c>
      <c r="BV685" s="1260">
        <v>0</v>
      </c>
      <c r="BW685" s="1260" t="s">
        <v>190</v>
      </c>
      <c r="BX685" s="1231"/>
      <c r="BY685" s="1302"/>
      <c r="BZ685" s="1366"/>
      <c r="CA685" s="1366"/>
      <c r="CB685" s="1366"/>
      <c r="CC685" s="1366"/>
      <c r="CD685" s="1303"/>
      <c r="CE685" s="1303"/>
      <c r="CF685" s="1303"/>
      <c r="CG685" s="1303"/>
      <c r="CH685" s="1303"/>
      <c r="CI685" s="1303"/>
      <c r="CJ685" s="1303"/>
      <c r="CK685" s="1303"/>
      <c r="CL685" s="1303"/>
      <c r="CM685" s="1303"/>
      <c r="CN685" s="1303"/>
      <c r="CO685" s="1303"/>
      <c r="CP685" s="1303"/>
      <c r="CQ685" s="1303"/>
      <c r="CR685" s="1303"/>
      <c r="CS685" s="1370"/>
      <c r="CT685" s="1370"/>
      <c r="CU685" s="1365"/>
      <c r="CV685" s="1365"/>
      <c r="CW685" s="1365"/>
      <c r="CX685" s="1303"/>
      <c r="CY685" s="1303"/>
      <c r="CZ685" s="1303"/>
      <c r="DA685" s="1303"/>
      <c r="DB685" s="1303"/>
      <c r="DC685" s="1303"/>
      <c r="DD685" s="1303"/>
      <c r="DE685" s="1303"/>
      <c r="DF685" s="1303"/>
      <c r="DG685" s="1303"/>
      <c r="DH685" s="1303"/>
      <c r="DI685" s="1303"/>
      <c r="DJ685" s="1303"/>
      <c r="DK685" s="1304"/>
      <c r="DL685" s="1372"/>
      <c r="DM685" s="1372"/>
      <c r="DN685" s="1372"/>
      <c r="DO685" s="1373"/>
      <c r="DP685" s="1373"/>
      <c r="DQ685" s="1305"/>
    </row>
    <row r="686" spans="68:121" ht="20.25" customHeight="1" x14ac:dyDescent="0.3">
      <c r="BP686" s="1260"/>
      <c r="BQ686" s="1260"/>
      <c r="BR686" s="1260"/>
      <c r="BS686" s="1260"/>
      <c r="BT686" s="1260"/>
      <c r="BU686" s="1260"/>
      <c r="BV686" s="1260"/>
      <c r="BW686" s="1260"/>
      <c r="BX686" s="1231"/>
      <c r="BY686" s="1302"/>
      <c r="BZ686" s="1306"/>
      <c r="CA686" s="1306"/>
      <c r="CB686" s="1306"/>
      <c r="CC686" s="1306"/>
      <c r="CD686" s="1368" t="s">
        <v>52</v>
      </c>
      <c r="CE686" s="1368"/>
      <c r="CF686" s="1307">
        <v>7</v>
      </c>
      <c r="CG686" s="1308" t="s">
        <v>53</v>
      </c>
      <c r="CH686" s="1367" t="s">
        <v>189</v>
      </c>
      <c r="CI686" s="1367"/>
      <c r="CJ686" s="1367"/>
      <c r="CK686" s="1367"/>
      <c r="CL686" s="1367"/>
      <c r="CM686" s="1367"/>
      <c r="CN686" s="1367"/>
      <c r="CO686" s="1367"/>
      <c r="CP686" s="1367"/>
      <c r="CQ686" s="1367"/>
      <c r="CR686" s="1367"/>
      <c r="CS686" s="1367"/>
      <c r="CT686" s="1367"/>
      <c r="CU686" s="1306"/>
      <c r="CV686" s="1306"/>
      <c r="CW686" s="1306"/>
      <c r="CX686" s="1306"/>
      <c r="CY686" s="1306"/>
      <c r="CZ686" s="1368" t="s">
        <v>52</v>
      </c>
      <c r="DA686" s="1368"/>
      <c r="DB686" s="1307">
        <v>25</v>
      </c>
      <c r="DC686" s="1308" t="s">
        <v>53</v>
      </c>
      <c r="DD686" s="1367" t="s">
        <v>190</v>
      </c>
      <c r="DE686" s="1367"/>
      <c r="DF686" s="1367"/>
      <c r="DG686" s="1367"/>
      <c r="DH686" s="1367"/>
      <c r="DI686" s="1367"/>
      <c r="DJ686" s="1367"/>
      <c r="DK686" s="1367"/>
      <c r="DL686" s="1367"/>
      <c r="DM686" s="1367"/>
      <c r="DN686" s="1367"/>
      <c r="DO686" s="1367"/>
      <c r="DP686" s="1367"/>
      <c r="DQ686" s="1305"/>
    </row>
    <row r="687" spans="68:121" ht="20.25" customHeight="1" x14ac:dyDescent="0.3">
      <c r="BP687" s="1260"/>
      <c r="BQ687" s="1260"/>
      <c r="BR687" s="1260"/>
      <c r="BS687" s="1260"/>
      <c r="BT687" s="1260"/>
      <c r="BU687" s="1260"/>
      <c r="BV687" s="1260"/>
      <c r="BW687" s="1260"/>
      <c r="BX687" s="1231"/>
      <c r="BY687" s="1302"/>
      <c r="BZ687" s="1306"/>
      <c r="CA687" s="1306"/>
      <c r="CB687" s="1306"/>
      <c r="CC687" s="1306"/>
      <c r="CD687" s="1306"/>
      <c r="CE687" s="1306"/>
      <c r="CF687" s="1306"/>
      <c r="CG687" s="1306"/>
      <c r="CH687" s="1306"/>
      <c r="CI687" s="1306"/>
      <c r="CJ687" s="1306"/>
      <c r="CK687" s="1306"/>
      <c r="CL687" s="1306"/>
      <c r="CM687" s="1306"/>
      <c r="CN687" s="1306"/>
      <c r="CO687" s="1306"/>
      <c r="CP687" s="1306"/>
      <c r="CQ687" s="1306"/>
      <c r="CR687" s="1306"/>
      <c r="CS687" s="1306"/>
      <c r="CT687" s="1306"/>
      <c r="CU687" s="1306"/>
      <c r="CV687" s="1306"/>
      <c r="CW687" s="1306"/>
      <c r="CX687" s="1306"/>
      <c r="CY687" s="1306"/>
      <c r="CZ687" s="1306"/>
      <c r="DA687" s="1306"/>
      <c r="DB687" s="1306"/>
      <c r="DC687" s="1306"/>
      <c r="DD687" s="1306"/>
      <c r="DE687" s="1306"/>
      <c r="DF687" s="1306"/>
      <c r="DG687" s="1306"/>
      <c r="DH687" s="1306"/>
      <c r="DI687" s="1306"/>
      <c r="DJ687" s="1306"/>
      <c r="DK687" s="1309"/>
      <c r="DL687" s="1309"/>
      <c r="DM687" s="1309"/>
      <c r="DN687" s="1309"/>
      <c r="DO687" s="1309"/>
      <c r="DP687" s="1309"/>
      <c r="DQ687" s="1305"/>
    </row>
    <row r="688" spans="68:121" ht="20.25" customHeight="1" x14ac:dyDescent="0.3">
      <c r="BP688" s="1260"/>
      <c r="BQ688" s="1260"/>
      <c r="BR688" s="1260"/>
      <c r="BS688" s="1260"/>
      <c r="BT688" s="1260"/>
      <c r="BU688" s="1260"/>
      <c r="BV688" s="1260"/>
      <c r="BW688" s="1260"/>
      <c r="BX688" s="1231"/>
      <c r="BY688" s="1302"/>
      <c r="BZ688" s="1322" t="s">
        <v>56</v>
      </c>
      <c r="CA688" s="1323">
        <v>7</v>
      </c>
      <c r="CB688" s="1310" t="s">
        <v>47</v>
      </c>
      <c r="CC688" s="1311">
        <v>1</v>
      </c>
      <c r="CD688" s="1311">
        <v>2</v>
      </c>
      <c r="CE688" s="1311">
        <v>3</v>
      </c>
      <c r="CF688" s="1311">
        <v>4</v>
      </c>
      <c r="CG688" s="1311">
        <v>5</v>
      </c>
      <c r="CH688" s="1311">
        <v>6</v>
      </c>
      <c r="CI688" s="1311">
        <v>7</v>
      </c>
      <c r="CJ688" s="1311">
        <v>8</v>
      </c>
      <c r="CK688" s="1311">
        <v>9</v>
      </c>
      <c r="CL688" s="1311">
        <v>10</v>
      </c>
      <c r="CM688" s="1311">
        <v>11</v>
      </c>
      <c r="CN688" s="1311">
        <v>12</v>
      </c>
      <c r="CO688" s="1311">
        <v>13</v>
      </c>
      <c r="CP688" s="1311">
        <v>14</v>
      </c>
      <c r="CQ688" s="1311">
        <v>15</v>
      </c>
      <c r="CR688" s="1311">
        <v>16</v>
      </c>
      <c r="CS688" s="1311">
        <v>17</v>
      </c>
      <c r="CT688" s="1311">
        <v>18</v>
      </c>
      <c r="CU688" s="1311">
        <v>19</v>
      </c>
      <c r="CV688" s="1311">
        <v>20</v>
      </c>
      <c r="CW688" s="1311">
        <v>21</v>
      </c>
      <c r="CX688" s="1311">
        <v>22</v>
      </c>
      <c r="CY688" s="1311">
        <v>23</v>
      </c>
      <c r="CZ688" s="1311">
        <v>24</v>
      </c>
      <c r="DA688" s="1311">
        <v>25</v>
      </c>
      <c r="DB688" s="1311">
        <v>26</v>
      </c>
      <c r="DC688" s="1311">
        <v>27</v>
      </c>
      <c r="DD688" s="1311">
        <v>28</v>
      </c>
      <c r="DE688" s="1311">
        <v>29</v>
      </c>
      <c r="DF688" s="1311">
        <v>30</v>
      </c>
      <c r="DG688" s="1311">
        <v>31</v>
      </c>
      <c r="DH688" s="1311">
        <v>32</v>
      </c>
      <c r="DI688" s="1311">
        <v>33</v>
      </c>
      <c r="DJ688" s="1311">
        <v>34</v>
      </c>
      <c r="DK688" s="1312">
        <v>35</v>
      </c>
      <c r="DL688" s="1312">
        <v>36</v>
      </c>
      <c r="DM688" s="1312">
        <v>37</v>
      </c>
      <c r="DN688" s="1312">
        <v>38</v>
      </c>
      <c r="DO688" s="1312">
        <v>39</v>
      </c>
      <c r="DP688" s="1312">
        <v>40</v>
      </c>
      <c r="DQ688" s="1305"/>
    </row>
    <row r="689" spans="68:121" ht="20.25" customHeight="1" x14ac:dyDescent="0.3">
      <c r="BP689" s="1260"/>
      <c r="BQ689" s="1260"/>
      <c r="BR689" s="1260"/>
      <c r="BS689" s="1260"/>
      <c r="BT689" s="1260"/>
      <c r="BU689" s="1260"/>
      <c r="BV689" s="1260"/>
      <c r="BW689" s="1260"/>
      <c r="BX689" s="1231"/>
      <c r="BY689" s="1302"/>
      <c r="BZ689" s="1313"/>
      <c r="CA689" s="1314"/>
      <c r="CB689" s="1315"/>
      <c r="CC689" s="1316"/>
      <c r="CD689" s="1316"/>
      <c r="CE689" s="1316"/>
      <c r="CF689" s="1316"/>
      <c r="CG689" s="1316"/>
      <c r="CH689" s="1316"/>
      <c r="CI689" s="1316"/>
      <c r="CJ689" s="1316"/>
      <c r="CK689" s="1316"/>
      <c r="CL689" s="1316"/>
      <c r="CM689" s="1316"/>
      <c r="CN689" s="1316"/>
      <c r="CO689" s="1316"/>
      <c r="CP689" s="1316"/>
      <c r="CQ689" s="1316"/>
      <c r="CR689" s="1316"/>
      <c r="CS689" s="1316"/>
      <c r="CT689" s="1316"/>
      <c r="CU689" s="1316"/>
      <c r="CV689" s="1316"/>
      <c r="CW689" s="1316"/>
      <c r="CX689" s="1316"/>
      <c r="CY689" s="1316"/>
      <c r="CZ689" s="1316"/>
      <c r="DA689" s="1316"/>
      <c r="DB689" s="1316"/>
      <c r="DC689" s="1316"/>
      <c r="DD689" s="1316"/>
      <c r="DE689" s="1316"/>
      <c r="DF689" s="1316"/>
      <c r="DG689" s="1316"/>
      <c r="DH689" s="1316"/>
      <c r="DI689" s="1316"/>
      <c r="DJ689" s="1316"/>
      <c r="DK689" s="1317"/>
      <c r="DL689" s="1317"/>
      <c r="DM689" s="1317"/>
      <c r="DN689" s="1317"/>
      <c r="DO689" s="1317"/>
      <c r="DP689" s="1317"/>
      <c r="DQ689" s="1305"/>
    </row>
    <row r="690" spans="68:121" ht="20.25" customHeight="1" x14ac:dyDescent="0.3">
      <c r="BP690" s="1260"/>
      <c r="BQ690" s="1260"/>
      <c r="BR690" s="1260"/>
      <c r="BS690" s="1260"/>
      <c r="BT690" s="1260"/>
      <c r="BU690" s="1260"/>
      <c r="BV690" s="1260"/>
      <c r="BW690" s="1260"/>
      <c r="BX690" s="1231"/>
      <c r="BY690" s="1302"/>
      <c r="BZ690" s="1324" t="s">
        <v>56</v>
      </c>
      <c r="CA690" s="1325">
        <v>25</v>
      </c>
      <c r="CB690" s="1318" t="s">
        <v>47</v>
      </c>
      <c r="CC690" s="1311">
        <v>1</v>
      </c>
      <c r="CD690" s="1311">
        <v>2</v>
      </c>
      <c r="CE690" s="1311">
        <v>3</v>
      </c>
      <c r="CF690" s="1311">
        <v>4</v>
      </c>
      <c r="CG690" s="1311">
        <v>5</v>
      </c>
      <c r="CH690" s="1311">
        <v>6</v>
      </c>
      <c r="CI690" s="1311">
        <v>7</v>
      </c>
      <c r="CJ690" s="1311">
        <v>8</v>
      </c>
      <c r="CK690" s="1311">
        <v>9</v>
      </c>
      <c r="CL690" s="1311">
        <v>10</v>
      </c>
      <c r="CM690" s="1311">
        <v>11</v>
      </c>
      <c r="CN690" s="1311">
        <v>12</v>
      </c>
      <c r="CO690" s="1311">
        <v>13</v>
      </c>
      <c r="CP690" s="1311">
        <v>14</v>
      </c>
      <c r="CQ690" s="1311">
        <v>15</v>
      </c>
      <c r="CR690" s="1311">
        <v>16</v>
      </c>
      <c r="CS690" s="1311">
        <v>17</v>
      </c>
      <c r="CT690" s="1311">
        <v>18</v>
      </c>
      <c r="CU690" s="1311">
        <v>19</v>
      </c>
      <c r="CV690" s="1311">
        <v>20</v>
      </c>
      <c r="CW690" s="1311">
        <v>21</v>
      </c>
      <c r="CX690" s="1311">
        <v>22</v>
      </c>
      <c r="CY690" s="1311">
        <v>23</v>
      </c>
      <c r="CZ690" s="1311">
        <v>24</v>
      </c>
      <c r="DA690" s="1311">
        <v>25</v>
      </c>
      <c r="DB690" s="1311">
        <v>26</v>
      </c>
      <c r="DC690" s="1311">
        <v>27</v>
      </c>
      <c r="DD690" s="1311">
        <v>28</v>
      </c>
      <c r="DE690" s="1311">
        <v>29</v>
      </c>
      <c r="DF690" s="1311">
        <v>30</v>
      </c>
      <c r="DG690" s="1311">
        <v>31</v>
      </c>
      <c r="DH690" s="1311">
        <v>32</v>
      </c>
      <c r="DI690" s="1311">
        <v>33</v>
      </c>
      <c r="DJ690" s="1311">
        <v>34</v>
      </c>
      <c r="DK690" s="1312">
        <v>35</v>
      </c>
      <c r="DL690" s="1312">
        <v>36</v>
      </c>
      <c r="DM690" s="1312">
        <v>37</v>
      </c>
      <c r="DN690" s="1312">
        <v>38</v>
      </c>
      <c r="DO690" s="1312">
        <v>39</v>
      </c>
      <c r="DP690" s="1312">
        <v>40</v>
      </c>
      <c r="DQ690" s="1305"/>
    </row>
    <row r="691" spans="68:121" ht="20.25" customHeight="1" thickBot="1" x14ac:dyDescent="0.35">
      <c r="BP691" s="1260"/>
      <c r="BQ691" s="1260"/>
      <c r="BR691" s="1260"/>
      <c r="BS691" s="1260"/>
      <c r="BT691" s="1260"/>
      <c r="BU691" s="1260"/>
      <c r="BV691" s="1260"/>
      <c r="BW691" s="1260"/>
      <c r="BX691" s="1231"/>
      <c r="BY691" s="1319"/>
      <c r="BZ691" s="1320"/>
      <c r="CA691" s="1320"/>
      <c r="CB691" s="1320"/>
      <c r="CC691" s="1320"/>
      <c r="CD691" s="1320"/>
      <c r="CE691" s="1320"/>
      <c r="CF691" s="1320"/>
      <c r="CG691" s="1320"/>
      <c r="CH691" s="1320"/>
      <c r="CI691" s="1320"/>
      <c r="CJ691" s="1320"/>
      <c r="CK691" s="1320"/>
      <c r="CL691" s="1320"/>
      <c r="CM691" s="1320"/>
      <c r="CN691" s="1320"/>
      <c r="CO691" s="1320"/>
      <c r="CP691" s="1320"/>
      <c r="CQ691" s="1320"/>
      <c r="CR691" s="1320"/>
      <c r="CS691" s="1320"/>
      <c r="CT691" s="1320"/>
      <c r="CU691" s="1320"/>
      <c r="CV691" s="1320"/>
      <c r="CW691" s="1320"/>
      <c r="CX691" s="1320"/>
      <c r="CY691" s="1320"/>
      <c r="CZ691" s="1320"/>
      <c r="DA691" s="1320"/>
      <c r="DB691" s="1320"/>
      <c r="DC691" s="1320"/>
      <c r="DD691" s="1320"/>
      <c r="DE691" s="1320"/>
      <c r="DF691" s="1320"/>
      <c r="DG691" s="1320"/>
      <c r="DH691" s="1320"/>
      <c r="DI691" s="1320"/>
      <c r="DJ691" s="1320"/>
      <c r="DK691" s="1320"/>
      <c r="DL691" s="1320"/>
      <c r="DM691" s="1320"/>
      <c r="DN691" s="1320"/>
      <c r="DO691" s="1320"/>
      <c r="DP691" s="1320"/>
      <c r="DQ691" s="1321"/>
    </row>
    <row r="692" spans="68:121" ht="20.25" customHeight="1" thickTop="1" x14ac:dyDescent="0.3">
      <c r="BP692" s="1260"/>
      <c r="BQ692" s="1260"/>
      <c r="BR692" s="1260"/>
      <c r="BS692" s="1260"/>
      <c r="BT692" s="1260"/>
      <c r="BU692" s="1260"/>
      <c r="BV692" s="1260"/>
      <c r="BW692" s="1260"/>
      <c r="BX692" s="1231"/>
      <c r="BY692" s="784">
        <v>0.48958333333333287</v>
      </c>
      <c r="BZ692" s="785"/>
      <c r="CA692" s="785"/>
      <c r="CB692" s="1299"/>
      <c r="CC692" s="1299"/>
      <c r="CD692" s="1299"/>
      <c r="CE692" s="1369" t="s">
        <v>46</v>
      </c>
      <c r="CF692" s="1369"/>
      <c r="CG692" s="1369"/>
      <c r="CH692" s="1369"/>
      <c r="CI692" s="1369"/>
      <c r="CJ692" s="1300" t="s">
        <v>66</v>
      </c>
      <c r="CK692" s="1299"/>
      <c r="CL692" s="1299"/>
      <c r="CM692" s="1299"/>
      <c r="CN692" s="1299"/>
      <c r="CO692" s="1299"/>
      <c r="CP692" s="1299"/>
      <c r="CQ692" s="1299"/>
      <c r="CR692" s="1299"/>
      <c r="CS692" s="1299"/>
      <c r="CT692" s="1299"/>
      <c r="CU692" s="1299"/>
      <c r="CV692" s="1299"/>
      <c r="CW692" s="1299"/>
      <c r="CX692" s="1299"/>
      <c r="CY692" s="1299"/>
      <c r="CZ692" s="1299"/>
      <c r="DA692" s="1299"/>
      <c r="DB692" s="1299"/>
      <c r="DC692" s="1299"/>
      <c r="DD692" s="1299"/>
      <c r="DE692" s="1299"/>
      <c r="DF692" s="1299"/>
      <c r="DG692" s="1299"/>
      <c r="DH692" s="1299"/>
      <c r="DI692" s="1299"/>
      <c r="DJ692" s="1299"/>
      <c r="DK692" s="1299"/>
      <c r="DL692" s="1299"/>
      <c r="DM692" s="1299"/>
      <c r="DN692" s="1299"/>
      <c r="DO692" s="1299"/>
      <c r="DP692" s="1299"/>
      <c r="DQ692" s="1301"/>
    </row>
    <row r="693" spans="68:121" ht="20.25" customHeight="1" x14ac:dyDescent="0.3">
      <c r="BP693" s="1260" t="s">
        <v>184</v>
      </c>
      <c r="BQ693" s="1260">
        <v>0.48958333333333287</v>
      </c>
      <c r="BR693" s="1260">
        <v>74</v>
      </c>
      <c r="BS693" s="1260" t="s">
        <v>45</v>
      </c>
      <c r="BT693" s="1260" t="s">
        <v>46</v>
      </c>
      <c r="BU693" s="1260">
        <v>11</v>
      </c>
      <c r="BV693" s="1260" t="s">
        <v>47</v>
      </c>
      <c r="BW693" s="1260">
        <v>22</v>
      </c>
      <c r="BX693" s="1231"/>
      <c r="BY693" s="1302"/>
      <c r="BZ693" s="1366" t="s">
        <v>184</v>
      </c>
      <c r="CA693" s="1366"/>
      <c r="CB693" s="1366"/>
      <c r="CC693" s="1366"/>
      <c r="CD693" s="1303"/>
      <c r="CE693" s="1303"/>
      <c r="CF693" s="1303"/>
      <c r="CG693" s="1303"/>
      <c r="CH693" s="1303"/>
      <c r="CI693" s="1303"/>
      <c r="CJ693" s="1303"/>
      <c r="CK693" s="1303"/>
      <c r="CL693" s="1303"/>
      <c r="CM693" s="1303"/>
      <c r="CN693" s="1303"/>
      <c r="CO693" s="1303"/>
      <c r="CP693" s="1303"/>
      <c r="CQ693" s="1303"/>
      <c r="CR693" s="1303"/>
      <c r="CS693" s="1370">
        <v>74</v>
      </c>
      <c r="CT693" s="1370"/>
      <c r="CU693" s="1365" t="s">
        <v>48</v>
      </c>
      <c r="CV693" s="1365"/>
      <c r="CW693" s="1365"/>
      <c r="CX693" s="1303"/>
      <c r="CY693" s="1303"/>
      <c r="CZ693" s="1303"/>
      <c r="DA693" s="1303"/>
      <c r="DB693" s="1303"/>
      <c r="DC693" s="1303"/>
      <c r="DD693" s="1303"/>
      <c r="DE693" s="1303"/>
      <c r="DF693" s="1303"/>
      <c r="DG693" s="1303"/>
      <c r="DH693" s="1303"/>
      <c r="DI693" s="1303"/>
      <c r="DJ693" s="1303"/>
      <c r="DK693" s="1304"/>
      <c r="DL693" s="1372" t="s">
        <v>49</v>
      </c>
      <c r="DM693" s="1372"/>
      <c r="DN693" s="1372"/>
      <c r="DO693" s="1373">
        <v>2</v>
      </c>
      <c r="DP693" s="1373"/>
      <c r="DQ693" s="1305"/>
    </row>
    <row r="694" spans="68:121" ht="20.25" customHeight="1" x14ac:dyDescent="0.3">
      <c r="BP694" s="1260">
        <v>0</v>
      </c>
      <c r="BQ694" s="1260">
        <v>0</v>
      </c>
      <c r="BR694" s="1260" t="s">
        <v>50</v>
      </c>
      <c r="BS694" s="1260">
        <v>2</v>
      </c>
      <c r="BT694" s="1260" t="s">
        <v>66</v>
      </c>
      <c r="BU694" s="1260" t="s">
        <v>156</v>
      </c>
      <c r="BV694" s="1260">
        <v>0</v>
      </c>
      <c r="BW694" s="1260" t="s">
        <v>145</v>
      </c>
      <c r="BX694" s="1231"/>
      <c r="BY694" s="1302"/>
      <c r="BZ694" s="1366"/>
      <c r="CA694" s="1366"/>
      <c r="CB694" s="1366"/>
      <c r="CC694" s="1366"/>
      <c r="CD694" s="1303"/>
      <c r="CE694" s="1303"/>
      <c r="CF694" s="1303"/>
      <c r="CG694" s="1303"/>
      <c r="CH694" s="1303"/>
      <c r="CI694" s="1303"/>
      <c r="CJ694" s="1303"/>
      <c r="CK694" s="1303"/>
      <c r="CL694" s="1303"/>
      <c r="CM694" s="1303"/>
      <c r="CN694" s="1303"/>
      <c r="CO694" s="1303"/>
      <c r="CP694" s="1303"/>
      <c r="CQ694" s="1303"/>
      <c r="CR694" s="1303"/>
      <c r="CS694" s="1370"/>
      <c r="CT694" s="1370"/>
      <c r="CU694" s="1365"/>
      <c r="CV694" s="1365"/>
      <c r="CW694" s="1365"/>
      <c r="CX694" s="1303"/>
      <c r="CY694" s="1303"/>
      <c r="CZ694" s="1303"/>
      <c r="DA694" s="1303"/>
      <c r="DB694" s="1303"/>
      <c r="DC694" s="1303"/>
      <c r="DD694" s="1303"/>
      <c r="DE694" s="1303"/>
      <c r="DF694" s="1303"/>
      <c r="DG694" s="1303"/>
      <c r="DH694" s="1303"/>
      <c r="DI694" s="1303"/>
      <c r="DJ694" s="1303"/>
      <c r="DK694" s="1304"/>
      <c r="DL694" s="1372"/>
      <c r="DM694" s="1372"/>
      <c r="DN694" s="1372"/>
      <c r="DO694" s="1373"/>
      <c r="DP694" s="1373"/>
      <c r="DQ694" s="1305"/>
    </row>
    <row r="695" spans="68:121" ht="20.25" customHeight="1" x14ac:dyDescent="0.3">
      <c r="BP695" s="1260"/>
      <c r="BQ695" s="1260"/>
      <c r="BR695" s="1260"/>
      <c r="BS695" s="1260"/>
      <c r="BT695" s="1260"/>
      <c r="BU695" s="1260"/>
      <c r="BV695" s="1260"/>
      <c r="BW695" s="1260"/>
      <c r="BX695" s="1231"/>
      <c r="BY695" s="1302"/>
      <c r="BZ695" s="1306"/>
      <c r="CA695" s="1306"/>
      <c r="CB695" s="1306"/>
      <c r="CC695" s="1306"/>
      <c r="CD695" s="1368" t="s">
        <v>52</v>
      </c>
      <c r="CE695" s="1368"/>
      <c r="CF695" s="1307">
        <v>11</v>
      </c>
      <c r="CG695" s="1308" t="s">
        <v>53</v>
      </c>
      <c r="CH695" s="1367" t="s">
        <v>156</v>
      </c>
      <c r="CI695" s="1367"/>
      <c r="CJ695" s="1367"/>
      <c r="CK695" s="1367"/>
      <c r="CL695" s="1367"/>
      <c r="CM695" s="1367"/>
      <c r="CN695" s="1367"/>
      <c r="CO695" s="1367"/>
      <c r="CP695" s="1367"/>
      <c r="CQ695" s="1367"/>
      <c r="CR695" s="1367"/>
      <c r="CS695" s="1367"/>
      <c r="CT695" s="1367"/>
      <c r="CU695" s="1306"/>
      <c r="CV695" s="1306"/>
      <c r="CW695" s="1306"/>
      <c r="CX695" s="1306"/>
      <c r="CY695" s="1306"/>
      <c r="CZ695" s="1368" t="s">
        <v>52</v>
      </c>
      <c r="DA695" s="1368"/>
      <c r="DB695" s="1307">
        <v>22</v>
      </c>
      <c r="DC695" s="1308" t="s">
        <v>53</v>
      </c>
      <c r="DD695" s="1367" t="s">
        <v>145</v>
      </c>
      <c r="DE695" s="1367"/>
      <c r="DF695" s="1367"/>
      <c r="DG695" s="1367"/>
      <c r="DH695" s="1367"/>
      <c r="DI695" s="1367"/>
      <c r="DJ695" s="1367"/>
      <c r="DK695" s="1367"/>
      <c r="DL695" s="1367"/>
      <c r="DM695" s="1367"/>
      <c r="DN695" s="1367"/>
      <c r="DO695" s="1367"/>
      <c r="DP695" s="1367"/>
      <c r="DQ695" s="1305"/>
    </row>
    <row r="696" spans="68:121" ht="20.25" customHeight="1" x14ac:dyDescent="0.3">
      <c r="BP696" s="1260"/>
      <c r="BQ696" s="1260"/>
      <c r="BR696" s="1260"/>
      <c r="BS696" s="1260"/>
      <c r="BT696" s="1260"/>
      <c r="BU696" s="1260"/>
      <c r="BV696" s="1260"/>
      <c r="BW696" s="1260"/>
      <c r="BX696" s="1231"/>
      <c r="BY696" s="1302"/>
      <c r="BZ696" s="1306"/>
      <c r="CA696" s="1306"/>
      <c r="CB696" s="1306"/>
      <c r="CC696" s="1306"/>
      <c r="CD696" s="1306"/>
      <c r="CE696" s="1306"/>
      <c r="CF696" s="1306"/>
      <c r="CG696" s="1306"/>
      <c r="CH696" s="1306"/>
      <c r="CI696" s="1306"/>
      <c r="CJ696" s="1306"/>
      <c r="CK696" s="1306"/>
      <c r="CL696" s="1306"/>
      <c r="CM696" s="1306"/>
      <c r="CN696" s="1306"/>
      <c r="CO696" s="1306"/>
      <c r="CP696" s="1306"/>
      <c r="CQ696" s="1306"/>
      <c r="CR696" s="1306"/>
      <c r="CS696" s="1306"/>
      <c r="CT696" s="1306"/>
      <c r="CU696" s="1306"/>
      <c r="CV696" s="1306"/>
      <c r="CW696" s="1306"/>
      <c r="CX696" s="1306"/>
      <c r="CY696" s="1306"/>
      <c r="CZ696" s="1306"/>
      <c r="DA696" s="1306"/>
      <c r="DB696" s="1306"/>
      <c r="DC696" s="1306"/>
      <c r="DD696" s="1306"/>
      <c r="DE696" s="1306"/>
      <c r="DF696" s="1306"/>
      <c r="DG696" s="1306"/>
      <c r="DH696" s="1306"/>
      <c r="DI696" s="1306"/>
      <c r="DJ696" s="1306"/>
      <c r="DK696" s="1309"/>
      <c r="DL696" s="1309"/>
      <c r="DM696" s="1309"/>
      <c r="DN696" s="1309"/>
      <c r="DO696" s="1309"/>
      <c r="DP696" s="1309"/>
      <c r="DQ696" s="1305"/>
    </row>
    <row r="697" spans="68:121" ht="20.25" customHeight="1" x14ac:dyDescent="0.3">
      <c r="BP697" s="1260"/>
      <c r="BQ697" s="1260"/>
      <c r="BR697" s="1260"/>
      <c r="BS697" s="1260"/>
      <c r="BT697" s="1260"/>
      <c r="BU697" s="1260"/>
      <c r="BV697" s="1260"/>
      <c r="BW697" s="1260"/>
      <c r="BX697" s="1231"/>
      <c r="BY697" s="1302"/>
      <c r="BZ697" s="1322" t="s">
        <v>56</v>
      </c>
      <c r="CA697" s="1323">
        <v>11</v>
      </c>
      <c r="CB697" s="1310" t="s">
        <v>47</v>
      </c>
      <c r="CC697" s="1311">
        <v>1</v>
      </c>
      <c r="CD697" s="1311">
        <v>2</v>
      </c>
      <c r="CE697" s="1311">
        <v>3</v>
      </c>
      <c r="CF697" s="1311">
        <v>4</v>
      </c>
      <c r="CG697" s="1311">
        <v>5</v>
      </c>
      <c r="CH697" s="1311">
        <v>6</v>
      </c>
      <c r="CI697" s="1311">
        <v>7</v>
      </c>
      <c r="CJ697" s="1311">
        <v>8</v>
      </c>
      <c r="CK697" s="1311">
        <v>9</v>
      </c>
      <c r="CL697" s="1311">
        <v>10</v>
      </c>
      <c r="CM697" s="1311">
        <v>11</v>
      </c>
      <c r="CN697" s="1311">
        <v>12</v>
      </c>
      <c r="CO697" s="1311">
        <v>13</v>
      </c>
      <c r="CP697" s="1311">
        <v>14</v>
      </c>
      <c r="CQ697" s="1311">
        <v>15</v>
      </c>
      <c r="CR697" s="1311">
        <v>16</v>
      </c>
      <c r="CS697" s="1311">
        <v>17</v>
      </c>
      <c r="CT697" s="1311">
        <v>18</v>
      </c>
      <c r="CU697" s="1311">
        <v>19</v>
      </c>
      <c r="CV697" s="1311">
        <v>20</v>
      </c>
      <c r="CW697" s="1311">
        <v>21</v>
      </c>
      <c r="CX697" s="1311">
        <v>22</v>
      </c>
      <c r="CY697" s="1311">
        <v>23</v>
      </c>
      <c r="CZ697" s="1311">
        <v>24</v>
      </c>
      <c r="DA697" s="1311">
        <v>25</v>
      </c>
      <c r="DB697" s="1311">
        <v>26</v>
      </c>
      <c r="DC697" s="1311">
        <v>27</v>
      </c>
      <c r="DD697" s="1311">
        <v>28</v>
      </c>
      <c r="DE697" s="1311">
        <v>29</v>
      </c>
      <c r="DF697" s="1311">
        <v>30</v>
      </c>
      <c r="DG697" s="1311">
        <v>31</v>
      </c>
      <c r="DH697" s="1311">
        <v>32</v>
      </c>
      <c r="DI697" s="1311">
        <v>33</v>
      </c>
      <c r="DJ697" s="1311">
        <v>34</v>
      </c>
      <c r="DK697" s="1312">
        <v>35</v>
      </c>
      <c r="DL697" s="1312">
        <v>36</v>
      </c>
      <c r="DM697" s="1312">
        <v>37</v>
      </c>
      <c r="DN697" s="1312">
        <v>38</v>
      </c>
      <c r="DO697" s="1312">
        <v>39</v>
      </c>
      <c r="DP697" s="1312">
        <v>40</v>
      </c>
      <c r="DQ697" s="1305"/>
    </row>
    <row r="698" spans="68:121" ht="20.25" customHeight="1" x14ac:dyDescent="0.3">
      <c r="BP698" s="1260"/>
      <c r="BQ698" s="1260"/>
      <c r="BR698" s="1260"/>
      <c r="BS698" s="1260"/>
      <c r="BT698" s="1260"/>
      <c r="BU698" s="1260"/>
      <c r="BV698" s="1260"/>
      <c r="BW698" s="1260"/>
      <c r="BX698" s="1231"/>
      <c r="BY698" s="1302"/>
      <c r="BZ698" s="1313"/>
      <c r="CA698" s="1314"/>
      <c r="CB698" s="1315"/>
      <c r="CC698" s="1316"/>
      <c r="CD698" s="1316"/>
      <c r="CE698" s="1316"/>
      <c r="CF698" s="1316"/>
      <c r="CG698" s="1316"/>
      <c r="CH698" s="1316"/>
      <c r="CI698" s="1316"/>
      <c r="CJ698" s="1316"/>
      <c r="CK698" s="1316"/>
      <c r="CL698" s="1316"/>
      <c r="CM698" s="1316"/>
      <c r="CN698" s="1316"/>
      <c r="CO698" s="1316"/>
      <c r="CP698" s="1316"/>
      <c r="CQ698" s="1316"/>
      <c r="CR698" s="1316"/>
      <c r="CS698" s="1316"/>
      <c r="CT698" s="1316"/>
      <c r="CU698" s="1316"/>
      <c r="CV698" s="1316"/>
      <c r="CW698" s="1316"/>
      <c r="CX698" s="1316"/>
      <c r="CY698" s="1316"/>
      <c r="CZ698" s="1316"/>
      <c r="DA698" s="1316"/>
      <c r="DB698" s="1316"/>
      <c r="DC698" s="1316"/>
      <c r="DD698" s="1316"/>
      <c r="DE698" s="1316"/>
      <c r="DF698" s="1316"/>
      <c r="DG698" s="1316"/>
      <c r="DH698" s="1316"/>
      <c r="DI698" s="1316"/>
      <c r="DJ698" s="1316"/>
      <c r="DK698" s="1317"/>
      <c r="DL698" s="1317"/>
      <c r="DM698" s="1317"/>
      <c r="DN698" s="1317"/>
      <c r="DO698" s="1317"/>
      <c r="DP698" s="1317"/>
      <c r="DQ698" s="1305"/>
    </row>
    <row r="699" spans="68:121" ht="20.25" customHeight="1" x14ac:dyDescent="0.3">
      <c r="BP699" s="1260"/>
      <c r="BQ699" s="1260"/>
      <c r="BR699" s="1260"/>
      <c r="BS699" s="1260"/>
      <c r="BT699" s="1260"/>
      <c r="BU699" s="1260"/>
      <c r="BV699" s="1260"/>
      <c r="BW699" s="1260"/>
      <c r="BX699" s="1231"/>
      <c r="BY699" s="1302"/>
      <c r="BZ699" s="1324" t="s">
        <v>56</v>
      </c>
      <c r="CA699" s="1325">
        <v>22</v>
      </c>
      <c r="CB699" s="1318" t="s">
        <v>47</v>
      </c>
      <c r="CC699" s="1311">
        <v>1</v>
      </c>
      <c r="CD699" s="1311">
        <v>2</v>
      </c>
      <c r="CE699" s="1311">
        <v>3</v>
      </c>
      <c r="CF699" s="1311">
        <v>4</v>
      </c>
      <c r="CG699" s="1311">
        <v>5</v>
      </c>
      <c r="CH699" s="1311">
        <v>6</v>
      </c>
      <c r="CI699" s="1311">
        <v>7</v>
      </c>
      <c r="CJ699" s="1311">
        <v>8</v>
      </c>
      <c r="CK699" s="1311">
        <v>9</v>
      </c>
      <c r="CL699" s="1311">
        <v>10</v>
      </c>
      <c r="CM699" s="1311">
        <v>11</v>
      </c>
      <c r="CN699" s="1311">
        <v>12</v>
      </c>
      <c r="CO699" s="1311">
        <v>13</v>
      </c>
      <c r="CP699" s="1311">
        <v>14</v>
      </c>
      <c r="CQ699" s="1311">
        <v>15</v>
      </c>
      <c r="CR699" s="1311">
        <v>16</v>
      </c>
      <c r="CS699" s="1311">
        <v>17</v>
      </c>
      <c r="CT699" s="1311">
        <v>18</v>
      </c>
      <c r="CU699" s="1311">
        <v>19</v>
      </c>
      <c r="CV699" s="1311">
        <v>20</v>
      </c>
      <c r="CW699" s="1311">
        <v>21</v>
      </c>
      <c r="CX699" s="1311">
        <v>22</v>
      </c>
      <c r="CY699" s="1311">
        <v>23</v>
      </c>
      <c r="CZ699" s="1311">
        <v>24</v>
      </c>
      <c r="DA699" s="1311">
        <v>25</v>
      </c>
      <c r="DB699" s="1311">
        <v>26</v>
      </c>
      <c r="DC699" s="1311">
        <v>27</v>
      </c>
      <c r="DD699" s="1311">
        <v>28</v>
      </c>
      <c r="DE699" s="1311">
        <v>29</v>
      </c>
      <c r="DF699" s="1311">
        <v>30</v>
      </c>
      <c r="DG699" s="1311">
        <v>31</v>
      </c>
      <c r="DH699" s="1311">
        <v>32</v>
      </c>
      <c r="DI699" s="1311">
        <v>33</v>
      </c>
      <c r="DJ699" s="1311">
        <v>34</v>
      </c>
      <c r="DK699" s="1312">
        <v>35</v>
      </c>
      <c r="DL699" s="1312">
        <v>36</v>
      </c>
      <c r="DM699" s="1312">
        <v>37</v>
      </c>
      <c r="DN699" s="1312">
        <v>38</v>
      </c>
      <c r="DO699" s="1312">
        <v>39</v>
      </c>
      <c r="DP699" s="1312">
        <v>40</v>
      </c>
      <c r="DQ699" s="1305"/>
    </row>
    <row r="700" spans="68:121" ht="20.25" customHeight="1" thickBot="1" x14ac:dyDescent="0.35">
      <c r="BP700" s="1260"/>
      <c r="BQ700" s="1260"/>
      <c r="BR700" s="1260"/>
      <c r="BS700" s="1260"/>
      <c r="BT700" s="1260"/>
      <c r="BU700" s="1260"/>
      <c r="BV700" s="1260"/>
      <c r="BW700" s="1260"/>
      <c r="BX700" s="1231"/>
      <c r="BY700" s="1319"/>
      <c r="BZ700" s="1320"/>
      <c r="CA700" s="1320"/>
      <c r="CB700" s="1320"/>
      <c r="CC700" s="1320"/>
      <c r="CD700" s="1320"/>
      <c r="CE700" s="1320"/>
      <c r="CF700" s="1320"/>
      <c r="CG700" s="1320"/>
      <c r="CH700" s="1320"/>
      <c r="CI700" s="1320"/>
      <c r="CJ700" s="1320"/>
      <c r="CK700" s="1320"/>
      <c r="CL700" s="1320"/>
      <c r="CM700" s="1320"/>
      <c r="CN700" s="1320"/>
      <c r="CO700" s="1320"/>
      <c r="CP700" s="1320"/>
      <c r="CQ700" s="1320"/>
      <c r="CR700" s="1320"/>
      <c r="CS700" s="1320"/>
      <c r="CT700" s="1320"/>
      <c r="CU700" s="1320"/>
      <c r="CV700" s="1320"/>
      <c r="CW700" s="1320"/>
      <c r="CX700" s="1320"/>
      <c r="CY700" s="1320"/>
      <c r="CZ700" s="1320"/>
      <c r="DA700" s="1320"/>
      <c r="DB700" s="1320"/>
      <c r="DC700" s="1320"/>
      <c r="DD700" s="1320"/>
      <c r="DE700" s="1320"/>
      <c r="DF700" s="1320"/>
      <c r="DG700" s="1320"/>
      <c r="DH700" s="1320"/>
      <c r="DI700" s="1320"/>
      <c r="DJ700" s="1320"/>
      <c r="DK700" s="1320"/>
      <c r="DL700" s="1320"/>
      <c r="DM700" s="1320"/>
      <c r="DN700" s="1320"/>
      <c r="DO700" s="1320"/>
      <c r="DP700" s="1320"/>
      <c r="DQ700" s="1321"/>
    </row>
    <row r="701" spans="68:121" ht="20.25" customHeight="1" thickTop="1" x14ac:dyDescent="0.3">
      <c r="BP701" s="1260"/>
      <c r="BQ701" s="1260"/>
      <c r="BR701" s="1260"/>
      <c r="BS701" s="1260"/>
      <c r="BT701" s="1260"/>
      <c r="BU701" s="1260"/>
      <c r="BV701" s="1260"/>
      <c r="BW701" s="1260"/>
      <c r="BX701" s="1231"/>
      <c r="BY701" s="784">
        <v>0.49652777777777729</v>
      </c>
      <c r="BZ701" s="785"/>
      <c r="CA701" s="785"/>
      <c r="CB701" s="1299"/>
      <c r="CC701" s="1299"/>
      <c r="CD701" s="1299"/>
      <c r="CE701" s="1369" t="s">
        <v>46</v>
      </c>
      <c r="CF701" s="1369"/>
      <c r="CG701" s="1369"/>
      <c r="CH701" s="1369"/>
      <c r="CI701" s="1369"/>
      <c r="CJ701" s="1300" t="s">
        <v>67</v>
      </c>
      <c r="CK701" s="1299"/>
      <c r="CL701" s="1299"/>
      <c r="CM701" s="1299"/>
      <c r="CN701" s="1299"/>
      <c r="CO701" s="1299"/>
      <c r="CP701" s="1299"/>
      <c r="CQ701" s="1299"/>
      <c r="CR701" s="1299"/>
      <c r="CS701" s="1299"/>
      <c r="CT701" s="1299"/>
      <c r="CU701" s="1299"/>
      <c r="CV701" s="1299"/>
      <c r="CW701" s="1299"/>
      <c r="CX701" s="1299"/>
      <c r="CY701" s="1299"/>
      <c r="CZ701" s="1299"/>
      <c r="DA701" s="1299"/>
      <c r="DB701" s="1299"/>
      <c r="DC701" s="1299"/>
      <c r="DD701" s="1299"/>
      <c r="DE701" s="1299"/>
      <c r="DF701" s="1299"/>
      <c r="DG701" s="1299"/>
      <c r="DH701" s="1299"/>
      <c r="DI701" s="1299"/>
      <c r="DJ701" s="1299"/>
      <c r="DK701" s="1299"/>
      <c r="DL701" s="1299"/>
      <c r="DM701" s="1299"/>
      <c r="DN701" s="1299"/>
      <c r="DO701" s="1299"/>
      <c r="DP701" s="1299"/>
      <c r="DQ701" s="1301"/>
    </row>
    <row r="702" spans="68:121" ht="20.25" customHeight="1" x14ac:dyDescent="0.3">
      <c r="BP702" s="1260" t="s">
        <v>185</v>
      </c>
      <c r="BQ702" s="1260">
        <v>0.49652777777777729</v>
      </c>
      <c r="BR702" s="1260">
        <v>77</v>
      </c>
      <c r="BS702" s="1260" t="s">
        <v>45</v>
      </c>
      <c r="BT702" s="1260" t="s">
        <v>46</v>
      </c>
      <c r="BU702" s="1260">
        <v>12</v>
      </c>
      <c r="BV702" s="1260" t="s">
        <v>47</v>
      </c>
      <c r="BW702" s="1260">
        <v>21</v>
      </c>
      <c r="BX702" s="1231"/>
      <c r="BY702" s="1302"/>
      <c r="BZ702" s="1366" t="s">
        <v>185</v>
      </c>
      <c r="CA702" s="1366"/>
      <c r="CB702" s="1366"/>
      <c r="CC702" s="1366"/>
      <c r="CD702" s="1303"/>
      <c r="CE702" s="1303"/>
      <c r="CF702" s="1303"/>
      <c r="CG702" s="1303"/>
      <c r="CH702" s="1303"/>
      <c r="CI702" s="1303"/>
      <c r="CJ702" s="1303"/>
      <c r="CK702" s="1303"/>
      <c r="CL702" s="1303"/>
      <c r="CM702" s="1303"/>
      <c r="CN702" s="1303"/>
      <c r="CO702" s="1303"/>
      <c r="CP702" s="1303"/>
      <c r="CQ702" s="1303"/>
      <c r="CR702" s="1303"/>
      <c r="CS702" s="1370">
        <v>77</v>
      </c>
      <c r="CT702" s="1370"/>
      <c r="CU702" s="1365" t="s">
        <v>48</v>
      </c>
      <c r="CV702" s="1365"/>
      <c r="CW702" s="1365"/>
      <c r="CX702" s="1303"/>
      <c r="CY702" s="1303"/>
      <c r="CZ702" s="1303"/>
      <c r="DA702" s="1303"/>
      <c r="DB702" s="1303"/>
      <c r="DC702" s="1303"/>
      <c r="DD702" s="1303"/>
      <c r="DE702" s="1303"/>
      <c r="DF702" s="1303"/>
      <c r="DG702" s="1303"/>
      <c r="DH702" s="1303"/>
      <c r="DI702" s="1303"/>
      <c r="DJ702" s="1303"/>
      <c r="DK702" s="1304"/>
      <c r="DL702" s="1372" t="s">
        <v>49</v>
      </c>
      <c r="DM702" s="1372"/>
      <c r="DN702" s="1372"/>
      <c r="DO702" s="1373">
        <v>2</v>
      </c>
      <c r="DP702" s="1373"/>
      <c r="DQ702" s="1305"/>
    </row>
    <row r="703" spans="68:121" ht="20.25" customHeight="1" x14ac:dyDescent="0.3">
      <c r="BP703" s="1260">
        <v>0</v>
      </c>
      <c r="BQ703" s="1260">
        <v>0</v>
      </c>
      <c r="BR703" s="1260" t="s">
        <v>50</v>
      </c>
      <c r="BS703" s="1260">
        <v>2</v>
      </c>
      <c r="BT703" s="1260" t="s">
        <v>67</v>
      </c>
      <c r="BU703" s="1260" t="s">
        <v>186</v>
      </c>
      <c r="BV703" s="1260">
        <v>0</v>
      </c>
      <c r="BW703" s="1260" t="s">
        <v>155</v>
      </c>
      <c r="BX703" s="1231"/>
      <c r="BY703" s="1302"/>
      <c r="BZ703" s="1366"/>
      <c r="CA703" s="1366"/>
      <c r="CB703" s="1366"/>
      <c r="CC703" s="1366"/>
      <c r="CD703" s="1303"/>
      <c r="CE703" s="1303"/>
      <c r="CF703" s="1303"/>
      <c r="CG703" s="1303"/>
      <c r="CH703" s="1303"/>
      <c r="CI703" s="1303"/>
      <c r="CJ703" s="1303"/>
      <c r="CK703" s="1303"/>
      <c r="CL703" s="1303"/>
      <c r="CM703" s="1303"/>
      <c r="CN703" s="1303"/>
      <c r="CO703" s="1303"/>
      <c r="CP703" s="1303"/>
      <c r="CQ703" s="1303"/>
      <c r="CR703" s="1303"/>
      <c r="CS703" s="1370"/>
      <c r="CT703" s="1370"/>
      <c r="CU703" s="1365"/>
      <c r="CV703" s="1365"/>
      <c r="CW703" s="1365"/>
      <c r="CX703" s="1303"/>
      <c r="CY703" s="1303"/>
      <c r="CZ703" s="1303"/>
      <c r="DA703" s="1303"/>
      <c r="DB703" s="1303"/>
      <c r="DC703" s="1303"/>
      <c r="DD703" s="1303"/>
      <c r="DE703" s="1303"/>
      <c r="DF703" s="1303"/>
      <c r="DG703" s="1303"/>
      <c r="DH703" s="1303"/>
      <c r="DI703" s="1303"/>
      <c r="DJ703" s="1303"/>
      <c r="DK703" s="1304"/>
      <c r="DL703" s="1372"/>
      <c r="DM703" s="1372"/>
      <c r="DN703" s="1372"/>
      <c r="DO703" s="1373"/>
      <c r="DP703" s="1373"/>
      <c r="DQ703" s="1305"/>
    </row>
    <row r="704" spans="68:121" ht="20.25" customHeight="1" x14ac:dyDescent="0.3">
      <c r="BP704" s="1260"/>
      <c r="BQ704" s="1260"/>
      <c r="BR704" s="1260"/>
      <c r="BS704" s="1260"/>
      <c r="BT704" s="1260"/>
      <c r="BU704" s="1260"/>
      <c r="BV704" s="1260"/>
      <c r="BW704" s="1260"/>
      <c r="BX704" s="1231"/>
      <c r="BY704" s="1302"/>
      <c r="BZ704" s="1306"/>
      <c r="CA704" s="1306"/>
      <c r="CB704" s="1306"/>
      <c r="CC704" s="1306"/>
      <c r="CD704" s="1368" t="s">
        <v>52</v>
      </c>
      <c r="CE704" s="1368"/>
      <c r="CF704" s="1307">
        <v>12</v>
      </c>
      <c r="CG704" s="1308" t="s">
        <v>53</v>
      </c>
      <c r="CH704" s="1367" t="s">
        <v>186</v>
      </c>
      <c r="CI704" s="1367"/>
      <c r="CJ704" s="1367"/>
      <c r="CK704" s="1367"/>
      <c r="CL704" s="1367"/>
      <c r="CM704" s="1367"/>
      <c r="CN704" s="1367"/>
      <c r="CO704" s="1367"/>
      <c r="CP704" s="1367"/>
      <c r="CQ704" s="1367"/>
      <c r="CR704" s="1367"/>
      <c r="CS704" s="1367"/>
      <c r="CT704" s="1367"/>
      <c r="CU704" s="1306"/>
      <c r="CV704" s="1306"/>
      <c r="CW704" s="1306"/>
      <c r="CX704" s="1306"/>
      <c r="CY704" s="1306"/>
      <c r="CZ704" s="1368" t="s">
        <v>52</v>
      </c>
      <c r="DA704" s="1368"/>
      <c r="DB704" s="1307">
        <v>21</v>
      </c>
      <c r="DC704" s="1308" t="s">
        <v>53</v>
      </c>
      <c r="DD704" s="1367" t="s">
        <v>155</v>
      </c>
      <c r="DE704" s="1367"/>
      <c r="DF704" s="1367"/>
      <c r="DG704" s="1367"/>
      <c r="DH704" s="1367"/>
      <c r="DI704" s="1367"/>
      <c r="DJ704" s="1367"/>
      <c r="DK704" s="1367"/>
      <c r="DL704" s="1367"/>
      <c r="DM704" s="1367"/>
      <c r="DN704" s="1367"/>
      <c r="DO704" s="1367"/>
      <c r="DP704" s="1367"/>
      <c r="DQ704" s="1305"/>
    </row>
    <row r="705" spans="68:121" ht="20.25" customHeight="1" x14ac:dyDescent="0.3">
      <c r="BP705" s="1260"/>
      <c r="BQ705" s="1260"/>
      <c r="BR705" s="1260"/>
      <c r="BS705" s="1260"/>
      <c r="BT705" s="1260"/>
      <c r="BU705" s="1260"/>
      <c r="BV705" s="1260"/>
      <c r="BW705" s="1260"/>
      <c r="BX705" s="1231"/>
      <c r="BY705" s="1302"/>
      <c r="BZ705" s="1306"/>
      <c r="CA705" s="1306"/>
      <c r="CB705" s="1306"/>
      <c r="CC705" s="1306"/>
      <c r="CD705" s="1306"/>
      <c r="CE705" s="1306"/>
      <c r="CF705" s="1306"/>
      <c r="CG705" s="1306"/>
      <c r="CH705" s="1306"/>
      <c r="CI705" s="1306"/>
      <c r="CJ705" s="1306"/>
      <c r="CK705" s="1306"/>
      <c r="CL705" s="1306"/>
      <c r="CM705" s="1306"/>
      <c r="CN705" s="1306"/>
      <c r="CO705" s="1306"/>
      <c r="CP705" s="1306"/>
      <c r="CQ705" s="1306"/>
      <c r="CR705" s="1306"/>
      <c r="CS705" s="1306"/>
      <c r="CT705" s="1306"/>
      <c r="CU705" s="1306"/>
      <c r="CV705" s="1306"/>
      <c r="CW705" s="1306"/>
      <c r="CX705" s="1306"/>
      <c r="CY705" s="1306"/>
      <c r="CZ705" s="1306"/>
      <c r="DA705" s="1306"/>
      <c r="DB705" s="1306"/>
      <c r="DC705" s="1306"/>
      <c r="DD705" s="1306"/>
      <c r="DE705" s="1306"/>
      <c r="DF705" s="1306"/>
      <c r="DG705" s="1306"/>
      <c r="DH705" s="1306"/>
      <c r="DI705" s="1306"/>
      <c r="DJ705" s="1306"/>
      <c r="DK705" s="1309"/>
      <c r="DL705" s="1309"/>
      <c r="DM705" s="1309"/>
      <c r="DN705" s="1309"/>
      <c r="DO705" s="1309"/>
      <c r="DP705" s="1309"/>
      <c r="DQ705" s="1305"/>
    </row>
    <row r="706" spans="68:121" ht="20.25" customHeight="1" x14ac:dyDescent="0.3">
      <c r="BP706" s="1260"/>
      <c r="BQ706" s="1260"/>
      <c r="BR706" s="1260"/>
      <c r="BS706" s="1260"/>
      <c r="BT706" s="1260"/>
      <c r="BU706" s="1260"/>
      <c r="BV706" s="1260"/>
      <c r="BW706" s="1260"/>
      <c r="BX706" s="1231"/>
      <c r="BY706" s="1302"/>
      <c r="BZ706" s="1322" t="s">
        <v>56</v>
      </c>
      <c r="CA706" s="1323">
        <v>12</v>
      </c>
      <c r="CB706" s="1310" t="s">
        <v>47</v>
      </c>
      <c r="CC706" s="1311">
        <v>1</v>
      </c>
      <c r="CD706" s="1311">
        <v>2</v>
      </c>
      <c r="CE706" s="1311">
        <v>3</v>
      </c>
      <c r="CF706" s="1311">
        <v>4</v>
      </c>
      <c r="CG706" s="1311">
        <v>5</v>
      </c>
      <c r="CH706" s="1311">
        <v>6</v>
      </c>
      <c r="CI706" s="1311">
        <v>7</v>
      </c>
      <c r="CJ706" s="1311">
        <v>8</v>
      </c>
      <c r="CK706" s="1311">
        <v>9</v>
      </c>
      <c r="CL706" s="1311">
        <v>10</v>
      </c>
      <c r="CM706" s="1311">
        <v>11</v>
      </c>
      <c r="CN706" s="1311">
        <v>12</v>
      </c>
      <c r="CO706" s="1311">
        <v>13</v>
      </c>
      <c r="CP706" s="1311">
        <v>14</v>
      </c>
      <c r="CQ706" s="1311">
        <v>15</v>
      </c>
      <c r="CR706" s="1311">
        <v>16</v>
      </c>
      <c r="CS706" s="1311">
        <v>17</v>
      </c>
      <c r="CT706" s="1311">
        <v>18</v>
      </c>
      <c r="CU706" s="1311">
        <v>19</v>
      </c>
      <c r="CV706" s="1311">
        <v>20</v>
      </c>
      <c r="CW706" s="1311">
        <v>21</v>
      </c>
      <c r="CX706" s="1311">
        <v>22</v>
      </c>
      <c r="CY706" s="1311">
        <v>23</v>
      </c>
      <c r="CZ706" s="1311">
        <v>24</v>
      </c>
      <c r="DA706" s="1311">
        <v>25</v>
      </c>
      <c r="DB706" s="1311">
        <v>26</v>
      </c>
      <c r="DC706" s="1311">
        <v>27</v>
      </c>
      <c r="DD706" s="1311">
        <v>28</v>
      </c>
      <c r="DE706" s="1311">
        <v>29</v>
      </c>
      <c r="DF706" s="1311">
        <v>30</v>
      </c>
      <c r="DG706" s="1311">
        <v>31</v>
      </c>
      <c r="DH706" s="1311">
        <v>32</v>
      </c>
      <c r="DI706" s="1311">
        <v>33</v>
      </c>
      <c r="DJ706" s="1311">
        <v>34</v>
      </c>
      <c r="DK706" s="1312">
        <v>35</v>
      </c>
      <c r="DL706" s="1312">
        <v>36</v>
      </c>
      <c r="DM706" s="1312">
        <v>37</v>
      </c>
      <c r="DN706" s="1312">
        <v>38</v>
      </c>
      <c r="DO706" s="1312">
        <v>39</v>
      </c>
      <c r="DP706" s="1312">
        <v>40</v>
      </c>
      <c r="DQ706" s="1305"/>
    </row>
    <row r="707" spans="68:121" ht="20.25" customHeight="1" x14ac:dyDescent="0.3">
      <c r="BP707" s="1260"/>
      <c r="BQ707" s="1260"/>
      <c r="BR707" s="1260"/>
      <c r="BS707" s="1260"/>
      <c r="BT707" s="1260"/>
      <c r="BU707" s="1260"/>
      <c r="BV707" s="1260"/>
      <c r="BW707" s="1260"/>
      <c r="BX707" s="1231"/>
      <c r="BY707" s="1302"/>
      <c r="BZ707" s="1313"/>
      <c r="CA707" s="1314"/>
      <c r="CB707" s="1315"/>
      <c r="CC707" s="1316"/>
      <c r="CD707" s="1316"/>
      <c r="CE707" s="1316"/>
      <c r="CF707" s="1316"/>
      <c r="CG707" s="1316"/>
      <c r="CH707" s="1316"/>
      <c r="CI707" s="1316"/>
      <c r="CJ707" s="1316"/>
      <c r="CK707" s="1316"/>
      <c r="CL707" s="1316"/>
      <c r="CM707" s="1316"/>
      <c r="CN707" s="1316"/>
      <c r="CO707" s="1316"/>
      <c r="CP707" s="1316"/>
      <c r="CQ707" s="1316"/>
      <c r="CR707" s="1316"/>
      <c r="CS707" s="1316"/>
      <c r="CT707" s="1316"/>
      <c r="CU707" s="1316"/>
      <c r="CV707" s="1316"/>
      <c r="CW707" s="1316"/>
      <c r="CX707" s="1316"/>
      <c r="CY707" s="1316"/>
      <c r="CZ707" s="1316"/>
      <c r="DA707" s="1316"/>
      <c r="DB707" s="1316"/>
      <c r="DC707" s="1316"/>
      <c r="DD707" s="1316"/>
      <c r="DE707" s="1316"/>
      <c r="DF707" s="1316"/>
      <c r="DG707" s="1316"/>
      <c r="DH707" s="1316"/>
      <c r="DI707" s="1316"/>
      <c r="DJ707" s="1316"/>
      <c r="DK707" s="1317"/>
      <c r="DL707" s="1317"/>
      <c r="DM707" s="1317"/>
      <c r="DN707" s="1317"/>
      <c r="DO707" s="1317"/>
      <c r="DP707" s="1317"/>
      <c r="DQ707" s="1305"/>
    </row>
    <row r="708" spans="68:121" ht="20.25" customHeight="1" x14ac:dyDescent="0.3">
      <c r="BP708" s="1260"/>
      <c r="BQ708" s="1260"/>
      <c r="BR708" s="1260"/>
      <c r="BS708" s="1260"/>
      <c r="BT708" s="1260"/>
      <c r="BU708" s="1260"/>
      <c r="BV708" s="1260"/>
      <c r="BW708" s="1260"/>
      <c r="BX708" s="1231"/>
      <c r="BY708" s="1302"/>
      <c r="BZ708" s="1324" t="s">
        <v>56</v>
      </c>
      <c r="CA708" s="1325">
        <v>21</v>
      </c>
      <c r="CB708" s="1318" t="s">
        <v>47</v>
      </c>
      <c r="CC708" s="1311">
        <v>1</v>
      </c>
      <c r="CD708" s="1311">
        <v>2</v>
      </c>
      <c r="CE708" s="1311">
        <v>3</v>
      </c>
      <c r="CF708" s="1311">
        <v>4</v>
      </c>
      <c r="CG708" s="1311">
        <v>5</v>
      </c>
      <c r="CH708" s="1311">
        <v>6</v>
      </c>
      <c r="CI708" s="1311">
        <v>7</v>
      </c>
      <c r="CJ708" s="1311">
        <v>8</v>
      </c>
      <c r="CK708" s="1311">
        <v>9</v>
      </c>
      <c r="CL708" s="1311">
        <v>10</v>
      </c>
      <c r="CM708" s="1311">
        <v>11</v>
      </c>
      <c r="CN708" s="1311">
        <v>12</v>
      </c>
      <c r="CO708" s="1311">
        <v>13</v>
      </c>
      <c r="CP708" s="1311">
        <v>14</v>
      </c>
      <c r="CQ708" s="1311">
        <v>15</v>
      </c>
      <c r="CR708" s="1311">
        <v>16</v>
      </c>
      <c r="CS708" s="1311">
        <v>17</v>
      </c>
      <c r="CT708" s="1311">
        <v>18</v>
      </c>
      <c r="CU708" s="1311">
        <v>19</v>
      </c>
      <c r="CV708" s="1311">
        <v>20</v>
      </c>
      <c r="CW708" s="1311">
        <v>21</v>
      </c>
      <c r="CX708" s="1311">
        <v>22</v>
      </c>
      <c r="CY708" s="1311">
        <v>23</v>
      </c>
      <c r="CZ708" s="1311">
        <v>24</v>
      </c>
      <c r="DA708" s="1311">
        <v>25</v>
      </c>
      <c r="DB708" s="1311">
        <v>26</v>
      </c>
      <c r="DC708" s="1311">
        <v>27</v>
      </c>
      <c r="DD708" s="1311">
        <v>28</v>
      </c>
      <c r="DE708" s="1311">
        <v>29</v>
      </c>
      <c r="DF708" s="1311">
        <v>30</v>
      </c>
      <c r="DG708" s="1311">
        <v>31</v>
      </c>
      <c r="DH708" s="1311">
        <v>32</v>
      </c>
      <c r="DI708" s="1311">
        <v>33</v>
      </c>
      <c r="DJ708" s="1311">
        <v>34</v>
      </c>
      <c r="DK708" s="1312">
        <v>35</v>
      </c>
      <c r="DL708" s="1312">
        <v>36</v>
      </c>
      <c r="DM708" s="1312">
        <v>37</v>
      </c>
      <c r="DN708" s="1312">
        <v>38</v>
      </c>
      <c r="DO708" s="1312">
        <v>39</v>
      </c>
      <c r="DP708" s="1312">
        <v>40</v>
      </c>
      <c r="DQ708" s="1305"/>
    </row>
    <row r="709" spans="68:121" ht="20.25" customHeight="1" thickBot="1" x14ac:dyDescent="0.35">
      <c r="BP709" s="1260"/>
      <c r="BQ709" s="1260"/>
      <c r="BR709" s="1260"/>
      <c r="BS709" s="1260"/>
      <c r="BT709" s="1260"/>
      <c r="BU709" s="1260"/>
      <c r="BV709" s="1260"/>
      <c r="BW709" s="1260"/>
      <c r="BX709" s="1231"/>
      <c r="BY709" s="1319"/>
      <c r="BZ709" s="1320"/>
      <c r="CA709" s="1320"/>
      <c r="CB709" s="1320"/>
      <c r="CC709" s="1320"/>
      <c r="CD709" s="1320"/>
      <c r="CE709" s="1320"/>
      <c r="CF709" s="1320"/>
      <c r="CG709" s="1320"/>
      <c r="CH709" s="1320"/>
      <c r="CI709" s="1320"/>
      <c r="CJ709" s="1320"/>
      <c r="CK709" s="1320"/>
      <c r="CL709" s="1320"/>
      <c r="CM709" s="1320"/>
      <c r="CN709" s="1320"/>
      <c r="CO709" s="1320"/>
      <c r="CP709" s="1320"/>
      <c r="CQ709" s="1320"/>
      <c r="CR709" s="1320"/>
      <c r="CS709" s="1320"/>
      <c r="CT709" s="1320"/>
      <c r="CU709" s="1320"/>
      <c r="CV709" s="1320"/>
      <c r="CW709" s="1320"/>
      <c r="CX709" s="1320"/>
      <c r="CY709" s="1320"/>
      <c r="CZ709" s="1320"/>
      <c r="DA709" s="1320"/>
      <c r="DB709" s="1320"/>
      <c r="DC709" s="1320"/>
      <c r="DD709" s="1320"/>
      <c r="DE709" s="1320"/>
      <c r="DF709" s="1320"/>
      <c r="DG709" s="1320"/>
      <c r="DH709" s="1320"/>
      <c r="DI709" s="1320"/>
      <c r="DJ709" s="1320"/>
      <c r="DK709" s="1320"/>
      <c r="DL709" s="1320"/>
      <c r="DM709" s="1320"/>
      <c r="DN709" s="1320"/>
      <c r="DO709" s="1320"/>
      <c r="DP709" s="1320"/>
      <c r="DQ709" s="1321"/>
    </row>
    <row r="710" spans="68:121" ht="20.25" customHeight="1" thickTop="1" x14ac:dyDescent="0.3">
      <c r="BP710" s="1260"/>
      <c r="BQ710" s="1260"/>
      <c r="BR710" s="1260"/>
      <c r="BS710" s="1260"/>
      <c r="BT710" s="1260"/>
      <c r="BU710" s="1260"/>
      <c r="BV710" s="1260"/>
      <c r="BW710" s="1260"/>
      <c r="BX710" s="1231"/>
      <c r="BY710" s="784" t="e">
        <v>#REF!</v>
      </c>
      <c r="BZ710" s="785"/>
      <c r="CA710" s="785"/>
      <c r="CB710" s="1299"/>
      <c r="CC710" s="1299"/>
      <c r="CD710" s="1299"/>
      <c r="CE710" s="1369" t="e">
        <v>#REF!</v>
      </c>
      <c r="CF710" s="1369"/>
      <c r="CG710" s="1369"/>
      <c r="CH710" s="1369"/>
      <c r="CI710" s="1369"/>
      <c r="CJ710" s="1300" t="e">
        <v>#REF!</v>
      </c>
      <c r="CK710" s="1299"/>
      <c r="CL710" s="1299"/>
      <c r="CM710" s="1299"/>
      <c r="CN710" s="1299"/>
      <c r="CO710" s="1299"/>
      <c r="CP710" s="1299"/>
      <c r="CQ710" s="1299"/>
      <c r="CR710" s="1299"/>
      <c r="CS710" s="1299"/>
      <c r="CT710" s="1299"/>
      <c r="CU710" s="1299"/>
      <c r="CV710" s="1299"/>
      <c r="CW710" s="1299"/>
      <c r="CX710" s="1299"/>
      <c r="CY710" s="1299"/>
      <c r="CZ710" s="1299"/>
      <c r="DA710" s="1299"/>
      <c r="DB710" s="1299"/>
      <c r="DC710" s="1299"/>
      <c r="DD710" s="1299"/>
      <c r="DE710" s="1299"/>
      <c r="DF710" s="1299"/>
      <c r="DG710" s="1299"/>
      <c r="DH710" s="1299"/>
      <c r="DI710" s="1299"/>
      <c r="DJ710" s="1299"/>
      <c r="DK710" s="1299"/>
      <c r="DL710" s="1299"/>
      <c r="DM710" s="1299"/>
      <c r="DN710" s="1299"/>
      <c r="DO710" s="1299"/>
      <c r="DP710" s="1299"/>
      <c r="DQ710" s="1301"/>
    </row>
    <row r="711" spans="68:121" ht="20.25" customHeight="1" x14ac:dyDescent="0.3">
      <c r="BP711" s="1260" t="e">
        <v>#REF!</v>
      </c>
      <c r="BQ711" s="1260" t="e">
        <v>#REF!</v>
      </c>
      <c r="BR711" s="1260" t="e">
        <v>#REF!</v>
      </c>
      <c r="BS711" s="1260" t="e">
        <v>#REF!</v>
      </c>
      <c r="BT711" s="1260" t="e">
        <v>#REF!</v>
      </c>
      <c r="BU711" s="1260" t="e">
        <v>#REF!</v>
      </c>
      <c r="BV711" s="1260" t="e">
        <v>#REF!</v>
      </c>
      <c r="BW711" s="1260" t="e">
        <v>#REF!</v>
      </c>
      <c r="BX711" s="1231"/>
      <c r="BY711" s="1302"/>
      <c r="BZ711" s="1366" t="e">
        <v>#REF!</v>
      </c>
      <c r="CA711" s="1366"/>
      <c r="CB711" s="1366"/>
      <c r="CC711" s="1366"/>
      <c r="CD711" s="1303"/>
      <c r="CE711" s="1303"/>
      <c r="CF711" s="1303"/>
      <c r="CG711" s="1303"/>
      <c r="CH711" s="1303"/>
      <c r="CI711" s="1303"/>
      <c r="CJ711" s="1303"/>
      <c r="CK711" s="1303"/>
      <c r="CL711" s="1303"/>
      <c r="CM711" s="1303"/>
      <c r="CN711" s="1303"/>
      <c r="CO711" s="1303"/>
      <c r="CP711" s="1303"/>
      <c r="CQ711" s="1303"/>
      <c r="CR711" s="1303"/>
      <c r="CS711" s="1370" t="e">
        <v>#REF!</v>
      </c>
      <c r="CT711" s="1370"/>
      <c r="CU711" s="1365" t="s">
        <v>48</v>
      </c>
      <c r="CV711" s="1365"/>
      <c r="CW711" s="1365"/>
      <c r="CX711" s="1303"/>
      <c r="CY711" s="1303"/>
      <c r="CZ711" s="1303"/>
      <c r="DA711" s="1303"/>
      <c r="DB711" s="1303"/>
      <c r="DC711" s="1303"/>
      <c r="DD711" s="1303"/>
      <c r="DE711" s="1303"/>
      <c r="DF711" s="1303"/>
      <c r="DG711" s="1303"/>
      <c r="DH711" s="1303"/>
      <c r="DI711" s="1303"/>
      <c r="DJ711" s="1303"/>
      <c r="DK711" s="1304"/>
      <c r="DL711" s="1372" t="s">
        <v>49</v>
      </c>
      <c r="DM711" s="1372"/>
      <c r="DN711" s="1372"/>
      <c r="DO711" s="1373" t="e">
        <v>#REF!</v>
      </c>
      <c r="DP711" s="1373"/>
      <c r="DQ711" s="1305"/>
    </row>
    <row r="712" spans="68:121" ht="20.25" customHeight="1" x14ac:dyDescent="0.3">
      <c r="BP712" s="1260" t="e">
        <v>#REF!</v>
      </c>
      <c r="BQ712" s="1260" t="e">
        <v>#REF!</v>
      </c>
      <c r="BR712" s="1260" t="e">
        <v>#REF!</v>
      </c>
      <c r="BS712" s="1260" t="e">
        <v>#REF!</v>
      </c>
      <c r="BT712" s="1260" t="e">
        <v>#REF!</v>
      </c>
      <c r="BU712" s="1260" t="e">
        <v>#REF!</v>
      </c>
      <c r="BV712" s="1260" t="e">
        <v>#REF!</v>
      </c>
      <c r="BW712" s="1260" t="e">
        <v>#REF!</v>
      </c>
      <c r="BX712" s="1231"/>
      <c r="BY712" s="1302"/>
      <c r="BZ712" s="1366"/>
      <c r="CA712" s="1366"/>
      <c r="CB712" s="1366"/>
      <c r="CC712" s="1366"/>
      <c r="CD712" s="1303"/>
      <c r="CE712" s="1303"/>
      <c r="CF712" s="1303"/>
      <c r="CG712" s="1303"/>
      <c r="CH712" s="1303"/>
      <c r="CI712" s="1303"/>
      <c r="CJ712" s="1303"/>
      <c r="CK712" s="1303"/>
      <c r="CL712" s="1303"/>
      <c r="CM712" s="1303"/>
      <c r="CN712" s="1303"/>
      <c r="CO712" s="1303"/>
      <c r="CP712" s="1303"/>
      <c r="CQ712" s="1303"/>
      <c r="CR712" s="1303"/>
      <c r="CS712" s="1370"/>
      <c r="CT712" s="1370"/>
      <c r="CU712" s="1365"/>
      <c r="CV712" s="1365"/>
      <c r="CW712" s="1365"/>
      <c r="CX712" s="1303"/>
      <c r="CY712" s="1303"/>
      <c r="CZ712" s="1303"/>
      <c r="DA712" s="1303"/>
      <c r="DB712" s="1303"/>
      <c r="DC712" s="1303"/>
      <c r="DD712" s="1303"/>
      <c r="DE712" s="1303"/>
      <c r="DF712" s="1303"/>
      <c r="DG712" s="1303"/>
      <c r="DH712" s="1303"/>
      <c r="DI712" s="1303"/>
      <c r="DJ712" s="1303"/>
      <c r="DK712" s="1304"/>
      <c r="DL712" s="1372"/>
      <c r="DM712" s="1372"/>
      <c r="DN712" s="1372"/>
      <c r="DO712" s="1373"/>
      <c r="DP712" s="1373"/>
      <c r="DQ712" s="1305"/>
    </row>
    <row r="713" spans="68:121" ht="20.25" customHeight="1" x14ac:dyDescent="0.3">
      <c r="BP713" s="1260"/>
      <c r="BQ713" s="1260"/>
      <c r="BR713" s="1260"/>
      <c r="BS713" s="1260"/>
      <c r="BT713" s="1260"/>
      <c r="BU713" s="1260"/>
      <c r="BV713" s="1260"/>
      <c r="BW713" s="1260"/>
      <c r="BX713" s="1231"/>
      <c r="BY713" s="1302"/>
      <c r="BZ713" s="1306"/>
      <c r="CA713" s="1306"/>
      <c r="CB713" s="1306"/>
      <c r="CC713" s="1306"/>
      <c r="CD713" s="1368" t="s">
        <v>52</v>
      </c>
      <c r="CE713" s="1368"/>
      <c r="CF713" s="1307" t="e">
        <v>#REF!</v>
      </c>
      <c r="CG713" s="1308" t="s">
        <v>53</v>
      </c>
      <c r="CH713" s="1367" t="e">
        <v>#REF!</v>
      </c>
      <c r="CI713" s="1367"/>
      <c r="CJ713" s="1367"/>
      <c r="CK713" s="1367"/>
      <c r="CL713" s="1367"/>
      <c r="CM713" s="1367"/>
      <c r="CN713" s="1367"/>
      <c r="CO713" s="1367"/>
      <c r="CP713" s="1367"/>
      <c r="CQ713" s="1367"/>
      <c r="CR713" s="1367"/>
      <c r="CS713" s="1367"/>
      <c r="CT713" s="1367"/>
      <c r="CU713" s="1306"/>
      <c r="CV713" s="1306"/>
      <c r="CW713" s="1306"/>
      <c r="CX713" s="1306"/>
      <c r="CY713" s="1306"/>
      <c r="CZ713" s="1368" t="s">
        <v>52</v>
      </c>
      <c r="DA713" s="1368"/>
      <c r="DB713" s="1307" t="e">
        <v>#REF!</v>
      </c>
      <c r="DC713" s="1308" t="s">
        <v>53</v>
      </c>
      <c r="DD713" s="1367" t="e">
        <v>#REF!</v>
      </c>
      <c r="DE713" s="1367"/>
      <c r="DF713" s="1367"/>
      <c r="DG713" s="1367"/>
      <c r="DH713" s="1367"/>
      <c r="DI713" s="1367"/>
      <c r="DJ713" s="1367"/>
      <c r="DK713" s="1367"/>
      <c r="DL713" s="1367"/>
      <c r="DM713" s="1367"/>
      <c r="DN713" s="1367"/>
      <c r="DO713" s="1367"/>
      <c r="DP713" s="1367"/>
      <c r="DQ713" s="1305"/>
    </row>
    <row r="714" spans="68:121" ht="20.25" customHeight="1" x14ac:dyDescent="0.3">
      <c r="BP714" s="1260"/>
      <c r="BQ714" s="1260"/>
      <c r="BR714" s="1260"/>
      <c r="BS714" s="1260"/>
      <c r="BT714" s="1260"/>
      <c r="BU714" s="1260"/>
      <c r="BV714" s="1260"/>
      <c r="BW714" s="1260"/>
      <c r="BX714" s="1231"/>
      <c r="BY714" s="1302"/>
      <c r="BZ714" s="1306"/>
      <c r="CA714" s="1306"/>
      <c r="CB714" s="1306"/>
      <c r="CC714" s="1306"/>
      <c r="CD714" s="1306"/>
      <c r="CE714" s="1306"/>
      <c r="CF714" s="1306"/>
      <c r="CG714" s="1306"/>
      <c r="CH714" s="1306"/>
      <c r="CI714" s="1306"/>
      <c r="CJ714" s="1306"/>
      <c r="CK714" s="1306"/>
      <c r="CL714" s="1306"/>
      <c r="CM714" s="1306"/>
      <c r="CN714" s="1306"/>
      <c r="CO714" s="1306"/>
      <c r="CP714" s="1306"/>
      <c r="CQ714" s="1306"/>
      <c r="CR714" s="1306"/>
      <c r="CS714" s="1306"/>
      <c r="CT714" s="1306"/>
      <c r="CU714" s="1306"/>
      <c r="CV714" s="1306"/>
      <c r="CW714" s="1306"/>
      <c r="CX714" s="1306"/>
      <c r="CY714" s="1306"/>
      <c r="CZ714" s="1306"/>
      <c r="DA714" s="1306"/>
      <c r="DB714" s="1306"/>
      <c r="DC714" s="1306"/>
      <c r="DD714" s="1306"/>
      <c r="DE714" s="1306"/>
      <c r="DF714" s="1306"/>
      <c r="DG714" s="1306"/>
      <c r="DH714" s="1306"/>
      <c r="DI714" s="1306"/>
      <c r="DJ714" s="1306"/>
      <c r="DK714" s="1309"/>
      <c r="DL714" s="1309"/>
      <c r="DM714" s="1309"/>
      <c r="DN714" s="1309"/>
      <c r="DO714" s="1309"/>
      <c r="DP714" s="1309"/>
      <c r="DQ714" s="1305"/>
    </row>
    <row r="715" spans="68:121" ht="20.25" customHeight="1" x14ac:dyDescent="0.3">
      <c r="BP715" s="1260"/>
      <c r="BQ715" s="1260"/>
      <c r="BR715" s="1260"/>
      <c r="BS715" s="1260"/>
      <c r="BT715" s="1260"/>
      <c r="BU715" s="1260"/>
      <c r="BV715" s="1260"/>
      <c r="BW715" s="1260"/>
      <c r="BX715" s="1231"/>
      <c r="BY715" s="1302"/>
      <c r="BZ715" s="1322" t="s">
        <v>56</v>
      </c>
      <c r="CA715" s="1323" t="e">
        <v>#REF!</v>
      </c>
      <c r="CB715" s="1310" t="s">
        <v>47</v>
      </c>
      <c r="CC715" s="1311">
        <v>1</v>
      </c>
      <c r="CD715" s="1311">
        <v>2</v>
      </c>
      <c r="CE715" s="1311">
        <v>3</v>
      </c>
      <c r="CF715" s="1311">
        <v>4</v>
      </c>
      <c r="CG715" s="1311">
        <v>5</v>
      </c>
      <c r="CH715" s="1311">
        <v>6</v>
      </c>
      <c r="CI715" s="1311">
        <v>7</v>
      </c>
      <c r="CJ715" s="1311">
        <v>8</v>
      </c>
      <c r="CK715" s="1311">
        <v>9</v>
      </c>
      <c r="CL715" s="1311">
        <v>10</v>
      </c>
      <c r="CM715" s="1311">
        <v>11</v>
      </c>
      <c r="CN715" s="1311">
        <v>12</v>
      </c>
      <c r="CO715" s="1311">
        <v>13</v>
      </c>
      <c r="CP715" s="1311">
        <v>14</v>
      </c>
      <c r="CQ715" s="1311">
        <v>15</v>
      </c>
      <c r="CR715" s="1311">
        <v>16</v>
      </c>
      <c r="CS715" s="1311">
        <v>17</v>
      </c>
      <c r="CT715" s="1311">
        <v>18</v>
      </c>
      <c r="CU715" s="1311">
        <v>19</v>
      </c>
      <c r="CV715" s="1311">
        <v>20</v>
      </c>
      <c r="CW715" s="1311">
        <v>21</v>
      </c>
      <c r="CX715" s="1311">
        <v>22</v>
      </c>
      <c r="CY715" s="1311">
        <v>23</v>
      </c>
      <c r="CZ715" s="1311">
        <v>24</v>
      </c>
      <c r="DA715" s="1311">
        <v>25</v>
      </c>
      <c r="DB715" s="1311">
        <v>26</v>
      </c>
      <c r="DC715" s="1311">
        <v>27</v>
      </c>
      <c r="DD715" s="1311">
        <v>28</v>
      </c>
      <c r="DE715" s="1311">
        <v>29</v>
      </c>
      <c r="DF715" s="1311">
        <v>30</v>
      </c>
      <c r="DG715" s="1311">
        <v>31</v>
      </c>
      <c r="DH715" s="1311">
        <v>32</v>
      </c>
      <c r="DI715" s="1311">
        <v>33</v>
      </c>
      <c r="DJ715" s="1311">
        <v>34</v>
      </c>
      <c r="DK715" s="1312">
        <v>35</v>
      </c>
      <c r="DL715" s="1312">
        <v>36</v>
      </c>
      <c r="DM715" s="1312">
        <v>37</v>
      </c>
      <c r="DN715" s="1312">
        <v>38</v>
      </c>
      <c r="DO715" s="1312">
        <v>39</v>
      </c>
      <c r="DP715" s="1312">
        <v>40</v>
      </c>
      <c r="DQ715" s="1305"/>
    </row>
    <row r="716" spans="68:121" ht="20.25" customHeight="1" x14ac:dyDescent="0.3">
      <c r="BP716" s="1260"/>
      <c r="BQ716" s="1260"/>
      <c r="BR716" s="1260"/>
      <c r="BS716" s="1260"/>
      <c r="BT716" s="1260"/>
      <c r="BU716" s="1260"/>
      <c r="BV716" s="1260"/>
      <c r="BW716" s="1260"/>
      <c r="BX716" s="1231"/>
      <c r="BY716" s="1302"/>
      <c r="BZ716" s="1313"/>
      <c r="CA716" s="1314"/>
      <c r="CB716" s="1315"/>
      <c r="CC716" s="1316"/>
      <c r="CD716" s="1316"/>
      <c r="CE716" s="1316"/>
      <c r="CF716" s="1316"/>
      <c r="CG716" s="1316"/>
      <c r="CH716" s="1316"/>
      <c r="CI716" s="1316"/>
      <c r="CJ716" s="1316"/>
      <c r="CK716" s="1316"/>
      <c r="CL716" s="1316"/>
      <c r="CM716" s="1316"/>
      <c r="CN716" s="1316"/>
      <c r="CO716" s="1316"/>
      <c r="CP716" s="1316"/>
      <c r="CQ716" s="1316"/>
      <c r="CR716" s="1316"/>
      <c r="CS716" s="1316"/>
      <c r="CT716" s="1316"/>
      <c r="CU716" s="1316"/>
      <c r="CV716" s="1316"/>
      <c r="CW716" s="1316"/>
      <c r="CX716" s="1316"/>
      <c r="CY716" s="1316"/>
      <c r="CZ716" s="1316"/>
      <c r="DA716" s="1316"/>
      <c r="DB716" s="1316"/>
      <c r="DC716" s="1316"/>
      <c r="DD716" s="1316"/>
      <c r="DE716" s="1316"/>
      <c r="DF716" s="1316"/>
      <c r="DG716" s="1316"/>
      <c r="DH716" s="1316"/>
      <c r="DI716" s="1316"/>
      <c r="DJ716" s="1316"/>
      <c r="DK716" s="1317"/>
      <c r="DL716" s="1317"/>
      <c r="DM716" s="1317"/>
      <c r="DN716" s="1317"/>
      <c r="DO716" s="1317"/>
      <c r="DP716" s="1317"/>
      <c r="DQ716" s="1305"/>
    </row>
    <row r="717" spans="68:121" ht="20.25" customHeight="1" x14ac:dyDescent="0.3">
      <c r="BP717" s="1260"/>
      <c r="BQ717" s="1260"/>
      <c r="BR717" s="1260"/>
      <c r="BS717" s="1260"/>
      <c r="BT717" s="1260"/>
      <c r="BU717" s="1260"/>
      <c r="BV717" s="1260"/>
      <c r="BW717" s="1260"/>
      <c r="BX717" s="1231"/>
      <c r="BY717" s="1302"/>
      <c r="BZ717" s="1324" t="s">
        <v>56</v>
      </c>
      <c r="CA717" s="1325" t="e">
        <v>#REF!</v>
      </c>
      <c r="CB717" s="1318" t="s">
        <v>47</v>
      </c>
      <c r="CC717" s="1311">
        <v>1</v>
      </c>
      <c r="CD717" s="1311">
        <v>2</v>
      </c>
      <c r="CE717" s="1311">
        <v>3</v>
      </c>
      <c r="CF717" s="1311">
        <v>4</v>
      </c>
      <c r="CG717" s="1311">
        <v>5</v>
      </c>
      <c r="CH717" s="1311">
        <v>6</v>
      </c>
      <c r="CI717" s="1311">
        <v>7</v>
      </c>
      <c r="CJ717" s="1311">
        <v>8</v>
      </c>
      <c r="CK717" s="1311">
        <v>9</v>
      </c>
      <c r="CL717" s="1311">
        <v>10</v>
      </c>
      <c r="CM717" s="1311">
        <v>11</v>
      </c>
      <c r="CN717" s="1311">
        <v>12</v>
      </c>
      <c r="CO717" s="1311">
        <v>13</v>
      </c>
      <c r="CP717" s="1311">
        <v>14</v>
      </c>
      <c r="CQ717" s="1311">
        <v>15</v>
      </c>
      <c r="CR717" s="1311">
        <v>16</v>
      </c>
      <c r="CS717" s="1311">
        <v>17</v>
      </c>
      <c r="CT717" s="1311">
        <v>18</v>
      </c>
      <c r="CU717" s="1311">
        <v>19</v>
      </c>
      <c r="CV717" s="1311">
        <v>20</v>
      </c>
      <c r="CW717" s="1311">
        <v>21</v>
      </c>
      <c r="CX717" s="1311">
        <v>22</v>
      </c>
      <c r="CY717" s="1311">
        <v>23</v>
      </c>
      <c r="CZ717" s="1311">
        <v>24</v>
      </c>
      <c r="DA717" s="1311">
        <v>25</v>
      </c>
      <c r="DB717" s="1311">
        <v>26</v>
      </c>
      <c r="DC717" s="1311">
        <v>27</v>
      </c>
      <c r="DD717" s="1311">
        <v>28</v>
      </c>
      <c r="DE717" s="1311">
        <v>29</v>
      </c>
      <c r="DF717" s="1311">
        <v>30</v>
      </c>
      <c r="DG717" s="1311">
        <v>31</v>
      </c>
      <c r="DH717" s="1311">
        <v>32</v>
      </c>
      <c r="DI717" s="1311">
        <v>33</v>
      </c>
      <c r="DJ717" s="1311">
        <v>34</v>
      </c>
      <c r="DK717" s="1312">
        <v>35</v>
      </c>
      <c r="DL717" s="1312">
        <v>36</v>
      </c>
      <c r="DM717" s="1312">
        <v>37</v>
      </c>
      <c r="DN717" s="1312">
        <v>38</v>
      </c>
      <c r="DO717" s="1312">
        <v>39</v>
      </c>
      <c r="DP717" s="1312">
        <v>40</v>
      </c>
      <c r="DQ717" s="1305"/>
    </row>
    <row r="718" spans="68:121" ht="20.25" customHeight="1" thickBot="1" x14ac:dyDescent="0.35">
      <c r="BP718" s="1260"/>
      <c r="BQ718" s="1260"/>
      <c r="BR718" s="1260"/>
      <c r="BS718" s="1260"/>
      <c r="BT718" s="1260"/>
      <c r="BU718" s="1260"/>
      <c r="BV718" s="1260"/>
      <c r="BW718" s="1260"/>
      <c r="BX718" s="1231"/>
      <c r="BY718" s="1319"/>
      <c r="BZ718" s="1320"/>
      <c r="CA718" s="1320"/>
      <c r="CB718" s="1320"/>
      <c r="CC718" s="1320"/>
      <c r="CD718" s="1320"/>
      <c r="CE718" s="1320"/>
      <c r="CF718" s="1320"/>
      <c r="CG718" s="1320"/>
      <c r="CH718" s="1320"/>
      <c r="CI718" s="1320"/>
      <c r="CJ718" s="1320"/>
      <c r="CK718" s="1320"/>
      <c r="CL718" s="1320"/>
      <c r="CM718" s="1320"/>
      <c r="CN718" s="1320"/>
      <c r="CO718" s="1320"/>
      <c r="CP718" s="1320"/>
      <c r="CQ718" s="1320"/>
      <c r="CR718" s="1320"/>
      <c r="CS718" s="1320"/>
      <c r="CT718" s="1320"/>
      <c r="CU718" s="1320"/>
      <c r="CV718" s="1320"/>
      <c r="CW718" s="1320"/>
      <c r="CX718" s="1320"/>
      <c r="CY718" s="1320"/>
      <c r="CZ718" s="1320"/>
      <c r="DA718" s="1320"/>
      <c r="DB718" s="1320"/>
      <c r="DC718" s="1320"/>
      <c r="DD718" s="1320"/>
      <c r="DE718" s="1320"/>
      <c r="DF718" s="1320"/>
      <c r="DG718" s="1320"/>
      <c r="DH718" s="1320"/>
      <c r="DI718" s="1320"/>
      <c r="DJ718" s="1320"/>
      <c r="DK718" s="1320"/>
      <c r="DL718" s="1320"/>
      <c r="DM718" s="1320"/>
      <c r="DN718" s="1320"/>
      <c r="DO718" s="1320"/>
      <c r="DP718" s="1320"/>
      <c r="DQ718" s="1321"/>
    </row>
    <row r="719" spans="68:121" ht="20.25" customHeight="1" thickTop="1" x14ac:dyDescent="0.3">
      <c r="BP719" s="1260"/>
      <c r="BQ719" s="1260"/>
      <c r="BR719" s="1260"/>
      <c r="BS719" s="1260"/>
      <c r="BT719" s="1260"/>
      <c r="BU719" s="1260"/>
      <c r="BV719" s="1260"/>
      <c r="BW719" s="1260"/>
      <c r="BX719" s="1231"/>
      <c r="BY719" s="784" t="e">
        <v>#REF!</v>
      </c>
      <c r="BZ719" s="785"/>
      <c r="CA719" s="785"/>
      <c r="CB719" s="1299"/>
      <c r="CC719" s="1299"/>
      <c r="CD719" s="1299"/>
      <c r="CE719" s="1369" t="e">
        <v>#REF!</v>
      </c>
      <c r="CF719" s="1369"/>
      <c r="CG719" s="1369"/>
      <c r="CH719" s="1369"/>
      <c r="CI719" s="1369"/>
      <c r="CJ719" s="1300" t="e">
        <v>#REF!</v>
      </c>
      <c r="CK719" s="1299"/>
      <c r="CL719" s="1299"/>
      <c r="CM719" s="1299"/>
      <c r="CN719" s="1299"/>
      <c r="CO719" s="1299"/>
      <c r="CP719" s="1299"/>
      <c r="CQ719" s="1299"/>
      <c r="CR719" s="1299"/>
      <c r="CS719" s="1299"/>
      <c r="CT719" s="1299"/>
      <c r="CU719" s="1299"/>
      <c r="CV719" s="1299"/>
      <c r="CW719" s="1299"/>
      <c r="CX719" s="1299"/>
      <c r="CY719" s="1299"/>
      <c r="CZ719" s="1299"/>
      <c r="DA719" s="1299"/>
      <c r="DB719" s="1299"/>
      <c r="DC719" s="1299"/>
      <c r="DD719" s="1299"/>
      <c r="DE719" s="1299"/>
      <c r="DF719" s="1299"/>
      <c r="DG719" s="1299"/>
      <c r="DH719" s="1299"/>
      <c r="DI719" s="1299"/>
      <c r="DJ719" s="1299"/>
      <c r="DK719" s="1299"/>
      <c r="DL719" s="1299"/>
      <c r="DM719" s="1299"/>
      <c r="DN719" s="1299"/>
      <c r="DO719" s="1299"/>
      <c r="DP719" s="1299"/>
      <c r="DQ719" s="1301"/>
    </row>
    <row r="720" spans="68:121" ht="20.25" customHeight="1" x14ac:dyDescent="0.3">
      <c r="BP720" s="1260" t="e">
        <v>#REF!</v>
      </c>
      <c r="BQ720" s="1260" t="e">
        <v>#REF!</v>
      </c>
      <c r="BR720" s="1260" t="e">
        <v>#REF!</v>
      </c>
      <c r="BS720" s="1260" t="e">
        <v>#REF!</v>
      </c>
      <c r="BT720" s="1260" t="e">
        <v>#REF!</v>
      </c>
      <c r="BU720" s="1260" t="e">
        <v>#REF!</v>
      </c>
      <c r="BV720" s="1260" t="e">
        <v>#REF!</v>
      </c>
      <c r="BW720" s="1260" t="e">
        <v>#REF!</v>
      </c>
      <c r="BX720" s="1231"/>
      <c r="BY720" s="1302"/>
      <c r="BZ720" s="1366" t="e">
        <v>#REF!</v>
      </c>
      <c r="CA720" s="1366"/>
      <c r="CB720" s="1366"/>
      <c r="CC720" s="1366"/>
      <c r="CD720" s="1303"/>
      <c r="CE720" s="1303"/>
      <c r="CF720" s="1303"/>
      <c r="CG720" s="1303"/>
      <c r="CH720" s="1303"/>
      <c r="CI720" s="1303"/>
      <c r="CJ720" s="1303"/>
      <c r="CK720" s="1303"/>
      <c r="CL720" s="1303"/>
      <c r="CM720" s="1303"/>
      <c r="CN720" s="1303"/>
      <c r="CO720" s="1303"/>
      <c r="CP720" s="1303"/>
      <c r="CQ720" s="1303"/>
      <c r="CR720" s="1303"/>
      <c r="CS720" s="1370" t="e">
        <v>#REF!</v>
      </c>
      <c r="CT720" s="1370"/>
      <c r="CU720" s="1365" t="s">
        <v>48</v>
      </c>
      <c r="CV720" s="1365"/>
      <c r="CW720" s="1365"/>
      <c r="CX720" s="1303"/>
      <c r="CY720" s="1303"/>
      <c r="CZ720" s="1303"/>
      <c r="DA720" s="1303"/>
      <c r="DB720" s="1303"/>
      <c r="DC720" s="1303"/>
      <c r="DD720" s="1303"/>
      <c r="DE720" s="1303"/>
      <c r="DF720" s="1303"/>
      <c r="DG720" s="1303"/>
      <c r="DH720" s="1303"/>
      <c r="DI720" s="1303"/>
      <c r="DJ720" s="1303"/>
      <c r="DK720" s="1304"/>
      <c r="DL720" s="1372" t="s">
        <v>49</v>
      </c>
      <c r="DM720" s="1372"/>
      <c r="DN720" s="1372"/>
      <c r="DO720" s="1373" t="e">
        <v>#REF!</v>
      </c>
      <c r="DP720" s="1373"/>
      <c r="DQ720" s="1305"/>
    </row>
    <row r="721" spans="68:121" ht="20.25" customHeight="1" x14ac:dyDescent="0.3">
      <c r="BP721" s="1260" t="e">
        <v>#REF!</v>
      </c>
      <c r="BQ721" s="1260" t="e">
        <v>#REF!</v>
      </c>
      <c r="BR721" s="1260" t="e">
        <v>#REF!</v>
      </c>
      <c r="BS721" s="1260" t="e">
        <v>#REF!</v>
      </c>
      <c r="BT721" s="1260" t="e">
        <v>#REF!</v>
      </c>
      <c r="BU721" s="1260" t="e">
        <v>#REF!</v>
      </c>
      <c r="BV721" s="1260" t="e">
        <v>#REF!</v>
      </c>
      <c r="BW721" s="1260" t="e">
        <v>#REF!</v>
      </c>
      <c r="BX721" s="1231"/>
      <c r="BY721" s="1302"/>
      <c r="BZ721" s="1366"/>
      <c r="CA721" s="1366"/>
      <c r="CB721" s="1366"/>
      <c r="CC721" s="1366"/>
      <c r="CD721" s="1303"/>
      <c r="CE721" s="1303"/>
      <c r="CF721" s="1303"/>
      <c r="CG721" s="1303"/>
      <c r="CH721" s="1303"/>
      <c r="CI721" s="1303"/>
      <c r="CJ721" s="1303"/>
      <c r="CK721" s="1303"/>
      <c r="CL721" s="1303"/>
      <c r="CM721" s="1303"/>
      <c r="CN721" s="1303"/>
      <c r="CO721" s="1303"/>
      <c r="CP721" s="1303"/>
      <c r="CQ721" s="1303"/>
      <c r="CR721" s="1303"/>
      <c r="CS721" s="1370"/>
      <c r="CT721" s="1370"/>
      <c r="CU721" s="1365"/>
      <c r="CV721" s="1365"/>
      <c r="CW721" s="1365"/>
      <c r="CX721" s="1303"/>
      <c r="CY721" s="1303"/>
      <c r="CZ721" s="1303"/>
      <c r="DA721" s="1303"/>
      <c r="DB721" s="1303"/>
      <c r="DC721" s="1303"/>
      <c r="DD721" s="1303"/>
      <c r="DE721" s="1303"/>
      <c r="DF721" s="1303"/>
      <c r="DG721" s="1303"/>
      <c r="DH721" s="1303"/>
      <c r="DI721" s="1303"/>
      <c r="DJ721" s="1303"/>
      <c r="DK721" s="1304"/>
      <c r="DL721" s="1372"/>
      <c r="DM721" s="1372"/>
      <c r="DN721" s="1372"/>
      <c r="DO721" s="1373"/>
      <c r="DP721" s="1373"/>
      <c r="DQ721" s="1305"/>
    </row>
    <row r="722" spans="68:121" ht="20.25" customHeight="1" x14ac:dyDescent="0.3">
      <c r="BP722" s="1260"/>
      <c r="BQ722" s="1260"/>
      <c r="BR722" s="1260"/>
      <c r="BS722" s="1260"/>
      <c r="BT722" s="1260"/>
      <c r="BU722" s="1260"/>
      <c r="BV722" s="1260"/>
      <c r="BW722" s="1260"/>
      <c r="BX722" s="1231"/>
      <c r="BY722" s="1302"/>
      <c r="BZ722" s="1306"/>
      <c r="CA722" s="1306"/>
      <c r="CB722" s="1306"/>
      <c r="CC722" s="1306"/>
      <c r="CD722" s="1368" t="s">
        <v>52</v>
      </c>
      <c r="CE722" s="1368"/>
      <c r="CF722" s="1307" t="e">
        <v>#REF!</v>
      </c>
      <c r="CG722" s="1308" t="s">
        <v>53</v>
      </c>
      <c r="CH722" s="1367" t="e">
        <v>#REF!</v>
      </c>
      <c r="CI722" s="1367"/>
      <c r="CJ722" s="1367"/>
      <c r="CK722" s="1367"/>
      <c r="CL722" s="1367"/>
      <c r="CM722" s="1367"/>
      <c r="CN722" s="1367"/>
      <c r="CO722" s="1367"/>
      <c r="CP722" s="1367"/>
      <c r="CQ722" s="1367"/>
      <c r="CR722" s="1367"/>
      <c r="CS722" s="1367"/>
      <c r="CT722" s="1367"/>
      <c r="CU722" s="1306"/>
      <c r="CV722" s="1306"/>
      <c r="CW722" s="1306"/>
      <c r="CX722" s="1306"/>
      <c r="CY722" s="1306"/>
      <c r="CZ722" s="1368" t="s">
        <v>52</v>
      </c>
      <c r="DA722" s="1368"/>
      <c r="DB722" s="1307" t="e">
        <v>#REF!</v>
      </c>
      <c r="DC722" s="1308" t="s">
        <v>53</v>
      </c>
      <c r="DD722" s="1367" t="e">
        <v>#REF!</v>
      </c>
      <c r="DE722" s="1367"/>
      <c r="DF722" s="1367"/>
      <c r="DG722" s="1367"/>
      <c r="DH722" s="1367"/>
      <c r="DI722" s="1367"/>
      <c r="DJ722" s="1367"/>
      <c r="DK722" s="1367"/>
      <c r="DL722" s="1367"/>
      <c r="DM722" s="1367"/>
      <c r="DN722" s="1367"/>
      <c r="DO722" s="1367"/>
      <c r="DP722" s="1367"/>
      <c r="DQ722" s="1305"/>
    </row>
    <row r="723" spans="68:121" ht="20.25" customHeight="1" x14ac:dyDescent="0.3">
      <c r="BP723" s="1260"/>
      <c r="BQ723" s="1260"/>
      <c r="BR723" s="1260"/>
      <c r="BS723" s="1260"/>
      <c r="BT723" s="1260"/>
      <c r="BU723" s="1260"/>
      <c r="BV723" s="1260"/>
      <c r="BW723" s="1260"/>
      <c r="BX723" s="1231"/>
      <c r="BY723" s="1302"/>
      <c r="BZ723" s="1306"/>
      <c r="CA723" s="1306"/>
      <c r="CB723" s="1306"/>
      <c r="CC723" s="1306"/>
      <c r="CD723" s="1306"/>
      <c r="CE723" s="1306"/>
      <c r="CF723" s="1306"/>
      <c r="CG723" s="1306"/>
      <c r="CH723" s="1306"/>
      <c r="CI723" s="1306"/>
      <c r="CJ723" s="1306"/>
      <c r="CK723" s="1306"/>
      <c r="CL723" s="1306"/>
      <c r="CM723" s="1306"/>
      <c r="CN723" s="1306"/>
      <c r="CO723" s="1306"/>
      <c r="CP723" s="1306"/>
      <c r="CQ723" s="1306"/>
      <c r="CR723" s="1306"/>
      <c r="CS723" s="1306"/>
      <c r="CT723" s="1306"/>
      <c r="CU723" s="1306"/>
      <c r="CV723" s="1306"/>
      <c r="CW723" s="1306"/>
      <c r="CX723" s="1306"/>
      <c r="CY723" s="1306"/>
      <c r="CZ723" s="1306"/>
      <c r="DA723" s="1306"/>
      <c r="DB723" s="1306"/>
      <c r="DC723" s="1306"/>
      <c r="DD723" s="1306"/>
      <c r="DE723" s="1306"/>
      <c r="DF723" s="1306"/>
      <c r="DG723" s="1306"/>
      <c r="DH723" s="1306"/>
      <c r="DI723" s="1306"/>
      <c r="DJ723" s="1306"/>
      <c r="DK723" s="1309"/>
      <c r="DL723" s="1309"/>
      <c r="DM723" s="1309"/>
      <c r="DN723" s="1309"/>
      <c r="DO723" s="1309"/>
      <c r="DP723" s="1309"/>
      <c r="DQ723" s="1305"/>
    </row>
    <row r="724" spans="68:121" ht="20.25" customHeight="1" x14ac:dyDescent="0.3">
      <c r="BP724" s="1260"/>
      <c r="BQ724" s="1260"/>
      <c r="BR724" s="1260"/>
      <c r="BS724" s="1260"/>
      <c r="BT724" s="1260"/>
      <c r="BU724" s="1260"/>
      <c r="BV724" s="1260"/>
      <c r="BW724" s="1260"/>
      <c r="BX724" s="1231"/>
      <c r="BY724" s="1302"/>
      <c r="BZ724" s="1322" t="s">
        <v>56</v>
      </c>
      <c r="CA724" s="1323" t="e">
        <v>#REF!</v>
      </c>
      <c r="CB724" s="1310" t="s">
        <v>47</v>
      </c>
      <c r="CC724" s="1311">
        <v>1</v>
      </c>
      <c r="CD724" s="1311">
        <v>2</v>
      </c>
      <c r="CE724" s="1311">
        <v>3</v>
      </c>
      <c r="CF724" s="1311">
        <v>4</v>
      </c>
      <c r="CG724" s="1311">
        <v>5</v>
      </c>
      <c r="CH724" s="1311">
        <v>6</v>
      </c>
      <c r="CI724" s="1311">
        <v>7</v>
      </c>
      <c r="CJ724" s="1311">
        <v>8</v>
      </c>
      <c r="CK724" s="1311">
        <v>9</v>
      </c>
      <c r="CL724" s="1311">
        <v>10</v>
      </c>
      <c r="CM724" s="1311">
        <v>11</v>
      </c>
      <c r="CN724" s="1311">
        <v>12</v>
      </c>
      <c r="CO724" s="1311">
        <v>13</v>
      </c>
      <c r="CP724" s="1311">
        <v>14</v>
      </c>
      <c r="CQ724" s="1311">
        <v>15</v>
      </c>
      <c r="CR724" s="1311">
        <v>16</v>
      </c>
      <c r="CS724" s="1311">
        <v>17</v>
      </c>
      <c r="CT724" s="1311">
        <v>18</v>
      </c>
      <c r="CU724" s="1311">
        <v>19</v>
      </c>
      <c r="CV724" s="1311">
        <v>20</v>
      </c>
      <c r="CW724" s="1311">
        <v>21</v>
      </c>
      <c r="CX724" s="1311">
        <v>22</v>
      </c>
      <c r="CY724" s="1311">
        <v>23</v>
      </c>
      <c r="CZ724" s="1311">
        <v>24</v>
      </c>
      <c r="DA724" s="1311">
        <v>25</v>
      </c>
      <c r="DB724" s="1311">
        <v>26</v>
      </c>
      <c r="DC724" s="1311">
        <v>27</v>
      </c>
      <c r="DD724" s="1311">
        <v>28</v>
      </c>
      <c r="DE724" s="1311">
        <v>29</v>
      </c>
      <c r="DF724" s="1311">
        <v>30</v>
      </c>
      <c r="DG724" s="1311">
        <v>31</v>
      </c>
      <c r="DH724" s="1311">
        <v>32</v>
      </c>
      <c r="DI724" s="1311">
        <v>33</v>
      </c>
      <c r="DJ724" s="1311">
        <v>34</v>
      </c>
      <c r="DK724" s="1312">
        <v>35</v>
      </c>
      <c r="DL724" s="1312">
        <v>36</v>
      </c>
      <c r="DM724" s="1312">
        <v>37</v>
      </c>
      <c r="DN724" s="1312">
        <v>38</v>
      </c>
      <c r="DO724" s="1312">
        <v>39</v>
      </c>
      <c r="DP724" s="1312">
        <v>40</v>
      </c>
      <c r="DQ724" s="1305"/>
    </row>
    <row r="725" spans="68:121" ht="20.25" customHeight="1" x14ac:dyDescent="0.3">
      <c r="BP725" s="1260"/>
      <c r="BQ725" s="1260"/>
      <c r="BR725" s="1260"/>
      <c r="BS725" s="1260"/>
      <c r="BT725" s="1260"/>
      <c r="BU725" s="1260"/>
      <c r="BV725" s="1260"/>
      <c r="BW725" s="1260"/>
      <c r="BX725" s="1231"/>
      <c r="BY725" s="1302"/>
      <c r="BZ725" s="1313"/>
      <c r="CA725" s="1314"/>
      <c r="CB725" s="1315"/>
      <c r="CC725" s="1316"/>
      <c r="CD725" s="1316"/>
      <c r="CE725" s="1316"/>
      <c r="CF725" s="1316"/>
      <c r="CG725" s="1316"/>
      <c r="CH725" s="1316"/>
      <c r="CI725" s="1316"/>
      <c r="CJ725" s="1316"/>
      <c r="CK725" s="1316"/>
      <c r="CL725" s="1316"/>
      <c r="CM725" s="1316"/>
      <c r="CN725" s="1316"/>
      <c r="CO725" s="1316"/>
      <c r="CP725" s="1316"/>
      <c r="CQ725" s="1316"/>
      <c r="CR725" s="1316"/>
      <c r="CS725" s="1316"/>
      <c r="CT725" s="1316"/>
      <c r="CU725" s="1316"/>
      <c r="CV725" s="1316"/>
      <c r="CW725" s="1316"/>
      <c r="CX725" s="1316"/>
      <c r="CY725" s="1316"/>
      <c r="CZ725" s="1316"/>
      <c r="DA725" s="1316"/>
      <c r="DB725" s="1316"/>
      <c r="DC725" s="1316"/>
      <c r="DD725" s="1316"/>
      <c r="DE725" s="1316"/>
      <c r="DF725" s="1316"/>
      <c r="DG725" s="1316"/>
      <c r="DH725" s="1316"/>
      <c r="DI725" s="1316"/>
      <c r="DJ725" s="1316"/>
      <c r="DK725" s="1317"/>
      <c r="DL725" s="1317"/>
      <c r="DM725" s="1317"/>
      <c r="DN725" s="1317"/>
      <c r="DO725" s="1317"/>
      <c r="DP725" s="1317"/>
      <c r="DQ725" s="1305"/>
    </row>
    <row r="726" spans="68:121" ht="20.25" customHeight="1" x14ac:dyDescent="0.3">
      <c r="BP726" s="1260"/>
      <c r="BQ726" s="1260"/>
      <c r="BR726" s="1260"/>
      <c r="BS726" s="1260"/>
      <c r="BT726" s="1260"/>
      <c r="BU726" s="1260"/>
      <c r="BV726" s="1260"/>
      <c r="BW726" s="1260"/>
      <c r="BX726" s="1231"/>
      <c r="BY726" s="1302"/>
      <c r="BZ726" s="1324" t="s">
        <v>56</v>
      </c>
      <c r="CA726" s="1325" t="e">
        <v>#REF!</v>
      </c>
      <c r="CB726" s="1318" t="s">
        <v>47</v>
      </c>
      <c r="CC726" s="1311">
        <v>1</v>
      </c>
      <c r="CD726" s="1311">
        <v>2</v>
      </c>
      <c r="CE726" s="1311">
        <v>3</v>
      </c>
      <c r="CF726" s="1311">
        <v>4</v>
      </c>
      <c r="CG726" s="1311">
        <v>5</v>
      </c>
      <c r="CH726" s="1311">
        <v>6</v>
      </c>
      <c r="CI726" s="1311">
        <v>7</v>
      </c>
      <c r="CJ726" s="1311">
        <v>8</v>
      </c>
      <c r="CK726" s="1311">
        <v>9</v>
      </c>
      <c r="CL726" s="1311">
        <v>10</v>
      </c>
      <c r="CM726" s="1311">
        <v>11</v>
      </c>
      <c r="CN726" s="1311">
        <v>12</v>
      </c>
      <c r="CO726" s="1311">
        <v>13</v>
      </c>
      <c r="CP726" s="1311">
        <v>14</v>
      </c>
      <c r="CQ726" s="1311">
        <v>15</v>
      </c>
      <c r="CR726" s="1311">
        <v>16</v>
      </c>
      <c r="CS726" s="1311">
        <v>17</v>
      </c>
      <c r="CT726" s="1311">
        <v>18</v>
      </c>
      <c r="CU726" s="1311">
        <v>19</v>
      </c>
      <c r="CV726" s="1311">
        <v>20</v>
      </c>
      <c r="CW726" s="1311">
        <v>21</v>
      </c>
      <c r="CX726" s="1311">
        <v>22</v>
      </c>
      <c r="CY726" s="1311">
        <v>23</v>
      </c>
      <c r="CZ726" s="1311">
        <v>24</v>
      </c>
      <c r="DA726" s="1311">
        <v>25</v>
      </c>
      <c r="DB726" s="1311">
        <v>26</v>
      </c>
      <c r="DC726" s="1311">
        <v>27</v>
      </c>
      <c r="DD726" s="1311">
        <v>28</v>
      </c>
      <c r="DE726" s="1311">
        <v>29</v>
      </c>
      <c r="DF726" s="1311">
        <v>30</v>
      </c>
      <c r="DG726" s="1311">
        <v>31</v>
      </c>
      <c r="DH726" s="1311">
        <v>32</v>
      </c>
      <c r="DI726" s="1311">
        <v>33</v>
      </c>
      <c r="DJ726" s="1311">
        <v>34</v>
      </c>
      <c r="DK726" s="1312">
        <v>35</v>
      </c>
      <c r="DL726" s="1312">
        <v>36</v>
      </c>
      <c r="DM726" s="1312">
        <v>37</v>
      </c>
      <c r="DN726" s="1312">
        <v>38</v>
      </c>
      <c r="DO726" s="1312">
        <v>39</v>
      </c>
      <c r="DP726" s="1312">
        <v>40</v>
      </c>
      <c r="DQ726" s="1305"/>
    </row>
    <row r="727" spans="68:121" ht="20.25" customHeight="1" thickBot="1" x14ac:dyDescent="0.35">
      <c r="BP727" s="1260"/>
      <c r="BQ727" s="1260"/>
      <c r="BR727" s="1260"/>
      <c r="BS727" s="1260"/>
      <c r="BT727" s="1260"/>
      <c r="BU727" s="1260"/>
      <c r="BV727" s="1260"/>
      <c r="BW727" s="1260"/>
      <c r="BX727" s="1231"/>
      <c r="BY727" s="1319"/>
      <c r="BZ727" s="1320"/>
      <c r="CA727" s="1320"/>
      <c r="CB727" s="1320"/>
      <c r="CC727" s="1320"/>
      <c r="CD727" s="1320"/>
      <c r="CE727" s="1320"/>
      <c r="CF727" s="1320"/>
      <c r="CG727" s="1320"/>
      <c r="CH727" s="1320"/>
      <c r="CI727" s="1320"/>
      <c r="CJ727" s="1320"/>
      <c r="CK727" s="1320"/>
      <c r="CL727" s="1320"/>
      <c r="CM727" s="1320"/>
      <c r="CN727" s="1320"/>
      <c r="CO727" s="1320"/>
      <c r="CP727" s="1320"/>
      <c r="CQ727" s="1320"/>
      <c r="CR727" s="1320"/>
      <c r="CS727" s="1320"/>
      <c r="CT727" s="1320"/>
      <c r="CU727" s="1320"/>
      <c r="CV727" s="1320"/>
      <c r="CW727" s="1320"/>
      <c r="CX727" s="1320"/>
      <c r="CY727" s="1320"/>
      <c r="CZ727" s="1320"/>
      <c r="DA727" s="1320"/>
      <c r="DB727" s="1320"/>
      <c r="DC727" s="1320"/>
      <c r="DD727" s="1320"/>
      <c r="DE727" s="1320"/>
      <c r="DF727" s="1320"/>
      <c r="DG727" s="1320"/>
      <c r="DH727" s="1320"/>
      <c r="DI727" s="1320"/>
      <c r="DJ727" s="1320"/>
      <c r="DK727" s="1320"/>
      <c r="DL727" s="1320"/>
      <c r="DM727" s="1320"/>
      <c r="DN727" s="1320"/>
      <c r="DO727" s="1320"/>
      <c r="DP727" s="1320"/>
      <c r="DQ727" s="1321"/>
    </row>
    <row r="728" spans="68:121" ht="20.25" customHeight="1" thickTop="1" thickBot="1" x14ac:dyDescent="0.35">
      <c r="BP728" s="1260"/>
      <c r="BQ728" s="1260"/>
      <c r="BR728" s="1260"/>
      <c r="BS728" s="1260"/>
      <c r="BT728" s="1260"/>
      <c r="BU728" s="1260"/>
      <c r="BV728" s="1260"/>
      <c r="BW728" s="1260"/>
      <c r="BX728" s="1231"/>
      <c r="BY728" s="1231"/>
      <c r="BZ728" s="1231"/>
      <c r="CA728" s="1231"/>
      <c r="CB728" s="1231"/>
      <c r="CC728" s="1231"/>
      <c r="CD728" s="1231"/>
      <c r="CE728" s="1231"/>
      <c r="CF728" s="1231"/>
      <c r="CG728" s="1231"/>
      <c r="CH728" s="1231"/>
      <c r="CI728" s="1231"/>
      <c r="CJ728" s="1231"/>
      <c r="CK728" s="1231"/>
      <c r="CL728" s="1231"/>
      <c r="CM728" s="1231"/>
      <c r="CN728" s="1231"/>
      <c r="CO728" s="1231"/>
      <c r="CP728" s="1231"/>
      <c r="CQ728" s="1231"/>
      <c r="CR728" s="1231"/>
      <c r="CS728" s="1231"/>
      <c r="CT728" s="1231"/>
      <c r="CU728" s="1231"/>
      <c r="CV728" s="1231"/>
      <c r="CW728" s="1231"/>
      <c r="CX728" s="1231"/>
      <c r="CY728" s="1231"/>
      <c r="CZ728" s="1231"/>
      <c r="DA728" s="1231"/>
      <c r="DB728" s="1231"/>
      <c r="DC728" s="1231"/>
      <c r="DD728" s="1231"/>
      <c r="DE728" s="1231"/>
      <c r="DF728" s="1231"/>
      <c r="DG728" s="1231"/>
      <c r="DH728" s="1231"/>
      <c r="DI728" s="1231"/>
      <c r="DJ728" s="1231"/>
      <c r="DK728" s="1231"/>
      <c r="DL728" s="1231"/>
      <c r="DM728" s="1231"/>
      <c r="DN728" s="1231"/>
      <c r="DO728" s="1231"/>
      <c r="DP728" s="1231"/>
      <c r="DQ728" s="1231"/>
    </row>
    <row r="729" spans="68:121" ht="20.25" customHeight="1" thickTop="1" x14ac:dyDescent="0.3">
      <c r="BP729" s="1260"/>
      <c r="BQ729" s="1260"/>
      <c r="BR729" s="1260"/>
      <c r="BS729" s="1260"/>
      <c r="BT729" s="1260"/>
      <c r="BU729" s="1260"/>
      <c r="BV729" s="1260"/>
      <c r="BW729" s="1260"/>
      <c r="BX729" s="1231"/>
      <c r="BY729" s="784" t="e">
        <v>#REF!</v>
      </c>
      <c r="BZ729" s="785"/>
      <c r="CA729" s="785"/>
      <c r="CB729" s="1299"/>
      <c r="CC729" s="1299"/>
      <c r="CD729" s="1299"/>
      <c r="CE729" s="1369" t="e">
        <v>#REF!</v>
      </c>
      <c r="CF729" s="1369"/>
      <c r="CG729" s="1369"/>
      <c r="CH729" s="1369"/>
      <c r="CI729" s="1369"/>
      <c r="CJ729" s="1300" t="e">
        <v>#REF!</v>
      </c>
      <c r="CK729" s="1299"/>
      <c r="CL729" s="1299"/>
      <c r="CM729" s="1299"/>
      <c r="CN729" s="1299"/>
      <c r="CO729" s="1299"/>
      <c r="CP729" s="1299"/>
      <c r="CQ729" s="1299"/>
      <c r="CR729" s="1299"/>
      <c r="CS729" s="1299"/>
      <c r="CT729" s="1299"/>
      <c r="CU729" s="1299"/>
      <c r="CV729" s="1299"/>
      <c r="CW729" s="1299"/>
      <c r="CX729" s="1299"/>
      <c r="CY729" s="1299"/>
      <c r="CZ729" s="1299"/>
      <c r="DA729" s="1299"/>
      <c r="DB729" s="1299"/>
      <c r="DC729" s="1299"/>
      <c r="DD729" s="1299"/>
      <c r="DE729" s="1299"/>
      <c r="DF729" s="1299"/>
      <c r="DG729" s="1299"/>
      <c r="DH729" s="1299"/>
      <c r="DI729" s="1299"/>
      <c r="DJ729" s="1299"/>
      <c r="DK729" s="1299"/>
      <c r="DL729" s="1299"/>
      <c r="DM729" s="1299"/>
      <c r="DN729" s="1299"/>
      <c r="DO729" s="1299"/>
      <c r="DP729" s="1299"/>
      <c r="DQ729" s="1301"/>
    </row>
    <row r="730" spans="68:121" ht="20.25" customHeight="1" x14ac:dyDescent="0.3">
      <c r="BP730" s="1260" t="e">
        <v>#REF!</v>
      </c>
      <c r="BQ730" s="1260" t="e">
        <v>#REF!</v>
      </c>
      <c r="BR730" s="1260" t="e">
        <v>#REF!</v>
      </c>
      <c r="BS730" s="1260" t="e">
        <v>#REF!</v>
      </c>
      <c r="BT730" s="1260" t="e">
        <v>#REF!</v>
      </c>
      <c r="BU730" s="1260" t="e">
        <v>#REF!</v>
      </c>
      <c r="BV730" s="1260" t="e">
        <v>#REF!</v>
      </c>
      <c r="BW730" s="1260" t="e">
        <v>#REF!</v>
      </c>
      <c r="BX730" s="1231"/>
      <c r="BY730" s="1302"/>
      <c r="BZ730" s="1366" t="e">
        <v>#REF!</v>
      </c>
      <c r="CA730" s="1366"/>
      <c r="CB730" s="1366"/>
      <c r="CC730" s="1366"/>
      <c r="CD730" s="1303"/>
      <c r="CE730" s="1303"/>
      <c r="CF730" s="1303"/>
      <c r="CG730" s="1303"/>
      <c r="CH730" s="1303"/>
      <c r="CI730" s="1303"/>
      <c r="CJ730" s="1303"/>
      <c r="CK730" s="1303"/>
      <c r="CL730" s="1303"/>
      <c r="CM730" s="1303"/>
      <c r="CN730" s="1303"/>
      <c r="CO730" s="1303"/>
      <c r="CP730" s="1303"/>
      <c r="CQ730" s="1303"/>
      <c r="CR730" s="1303"/>
      <c r="CS730" s="1370" t="e">
        <v>#REF!</v>
      </c>
      <c r="CT730" s="1370"/>
      <c r="CU730" s="1365" t="s">
        <v>48</v>
      </c>
      <c r="CV730" s="1365"/>
      <c r="CW730" s="1365"/>
      <c r="CX730" s="1303"/>
      <c r="CY730" s="1303"/>
      <c r="CZ730" s="1303"/>
      <c r="DA730" s="1303"/>
      <c r="DB730" s="1303"/>
      <c r="DC730" s="1303"/>
      <c r="DD730" s="1303"/>
      <c r="DE730" s="1303"/>
      <c r="DF730" s="1303"/>
      <c r="DG730" s="1303"/>
      <c r="DH730" s="1303"/>
      <c r="DI730" s="1303"/>
      <c r="DJ730" s="1303"/>
      <c r="DK730" s="1304"/>
      <c r="DL730" s="1372" t="s">
        <v>49</v>
      </c>
      <c r="DM730" s="1372"/>
      <c r="DN730" s="1372"/>
      <c r="DO730" s="1373" t="e">
        <v>#REF!</v>
      </c>
      <c r="DP730" s="1373"/>
      <c r="DQ730" s="1305"/>
    </row>
    <row r="731" spans="68:121" ht="20.25" customHeight="1" x14ac:dyDescent="0.3">
      <c r="BP731" s="1260" t="e">
        <v>#REF!</v>
      </c>
      <c r="BQ731" s="1260" t="e">
        <v>#REF!</v>
      </c>
      <c r="BR731" s="1260" t="e">
        <v>#REF!</v>
      </c>
      <c r="BS731" s="1260" t="e">
        <v>#REF!</v>
      </c>
      <c r="BT731" s="1260" t="e">
        <v>#REF!</v>
      </c>
      <c r="BU731" s="1260" t="e">
        <v>#REF!</v>
      </c>
      <c r="BV731" s="1260" t="e">
        <v>#REF!</v>
      </c>
      <c r="BW731" s="1260" t="e">
        <v>#REF!</v>
      </c>
      <c r="BX731" s="1231"/>
      <c r="BY731" s="1302"/>
      <c r="BZ731" s="1366"/>
      <c r="CA731" s="1366"/>
      <c r="CB731" s="1366"/>
      <c r="CC731" s="1366"/>
      <c r="CD731" s="1303"/>
      <c r="CE731" s="1303"/>
      <c r="CF731" s="1303"/>
      <c r="CG731" s="1303"/>
      <c r="CH731" s="1303"/>
      <c r="CI731" s="1303"/>
      <c r="CJ731" s="1303"/>
      <c r="CK731" s="1303"/>
      <c r="CL731" s="1303"/>
      <c r="CM731" s="1303"/>
      <c r="CN731" s="1303"/>
      <c r="CO731" s="1303"/>
      <c r="CP731" s="1303"/>
      <c r="CQ731" s="1303"/>
      <c r="CR731" s="1303"/>
      <c r="CS731" s="1370"/>
      <c r="CT731" s="1370"/>
      <c r="CU731" s="1365"/>
      <c r="CV731" s="1365"/>
      <c r="CW731" s="1365"/>
      <c r="CX731" s="1303"/>
      <c r="CY731" s="1303"/>
      <c r="CZ731" s="1303"/>
      <c r="DA731" s="1303"/>
      <c r="DB731" s="1303"/>
      <c r="DC731" s="1303"/>
      <c r="DD731" s="1303"/>
      <c r="DE731" s="1303"/>
      <c r="DF731" s="1303"/>
      <c r="DG731" s="1303"/>
      <c r="DH731" s="1303"/>
      <c r="DI731" s="1303"/>
      <c r="DJ731" s="1303"/>
      <c r="DK731" s="1304"/>
      <c r="DL731" s="1372"/>
      <c r="DM731" s="1372"/>
      <c r="DN731" s="1372"/>
      <c r="DO731" s="1373"/>
      <c r="DP731" s="1373"/>
      <c r="DQ731" s="1305"/>
    </row>
    <row r="732" spans="68:121" ht="20.25" customHeight="1" x14ac:dyDescent="0.3">
      <c r="BP732" s="1260"/>
      <c r="BQ732" s="1260"/>
      <c r="BR732" s="1260"/>
      <c r="BS732" s="1260"/>
      <c r="BT732" s="1260"/>
      <c r="BU732" s="1260"/>
      <c r="BV732" s="1260"/>
      <c r="BW732" s="1260"/>
      <c r="BX732" s="1231"/>
      <c r="BY732" s="1302"/>
      <c r="BZ732" s="1306"/>
      <c r="CA732" s="1306"/>
      <c r="CB732" s="1306"/>
      <c r="CC732" s="1306"/>
      <c r="CD732" s="1368" t="s">
        <v>52</v>
      </c>
      <c r="CE732" s="1368"/>
      <c r="CF732" s="1307" t="e">
        <v>#REF!</v>
      </c>
      <c r="CG732" s="1308" t="s">
        <v>53</v>
      </c>
      <c r="CH732" s="1367" t="e">
        <v>#REF!</v>
      </c>
      <c r="CI732" s="1367"/>
      <c r="CJ732" s="1367"/>
      <c r="CK732" s="1367"/>
      <c r="CL732" s="1367"/>
      <c r="CM732" s="1367"/>
      <c r="CN732" s="1367"/>
      <c r="CO732" s="1367"/>
      <c r="CP732" s="1367"/>
      <c r="CQ732" s="1367"/>
      <c r="CR732" s="1367"/>
      <c r="CS732" s="1367"/>
      <c r="CT732" s="1367"/>
      <c r="CU732" s="1306"/>
      <c r="CV732" s="1306"/>
      <c r="CW732" s="1306"/>
      <c r="CX732" s="1306"/>
      <c r="CY732" s="1306"/>
      <c r="CZ732" s="1368" t="s">
        <v>52</v>
      </c>
      <c r="DA732" s="1368"/>
      <c r="DB732" s="1307" t="e">
        <v>#REF!</v>
      </c>
      <c r="DC732" s="1308" t="s">
        <v>53</v>
      </c>
      <c r="DD732" s="1367" t="e">
        <v>#REF!</v>
      </c>
      <c r="DE732" s="1367"/>
      <c r="DF732" s="1367"/>
      <c r="DG732" s="1367"/>
      <c r="DH732" s="1367"/>
      <c r="DI732" s="1367"/>
      <c r="DJ732" s="1367"/>
      <c r="DK732" s="1367"/>
      <c r="DL732" s="1367"/>
      <c r="DM732" s="1367"/>
      <c r="DN732" s="1367"/>
      <c r="DO732" s="1367"/>
      <c r="DP732" s="1367"/>
      <c r="DQ732" s="1305"/>
    </row>
    <row r="733" spans="68:121" ht="20.25" customHeight="1" x14ac:dyDescent="0.3">
      <c r="BP733" s="1260"/>
      <c r="BQ733" s="1260"/>
      <c r="BR733" s="1260"/>
      <c r="BS733" s="1260"/>
      <c r="BT733" s="1260"/>
      <c r="BU733" s="1260"/>
      <c r="BV733" s="1260"/>
      <c r="BW733" s="1260"/>
      <c r="BX733" s="1231"/>
      <c r="BY733" s="1302"/>
      <c r="BZ733" s="1306"/>
      <c r="CA733" s="1306"/>
      <c r="CB733" s="1306"/>
      <c r="CC733" s="1306"/>
      <c r="CD733" s="1306"/>
      <c r="CE733" s="1306"/>
      <c r="CF733" s="1306"/>
      <c r="CG733" s="1306"/>
      <c r="CH733" s="1306"/>
      <c r="CI733" s="1306"/>
      <c r="CJ733" s="1306"/>
      <c r="CK733" s="1306"/>
      <c r="CL733" s="1306"/>
      <c r="CM733" s="1306"/>
      <c r="CN733" s="1306"/>
      <c r="CO733" s="1306"/>
      <c r="CP733" s="1306"/>
      <c r="CQ733" s="1306"/>
      <c r="CR733" s="1306"/>
      <c r="CS733" s="1306"/>
      <c r="CT733" s="1306"/>
      <c r="CU733" s="1306"/>
      <c r="CV733" s="1306"/>
      <c r="CW733" s="1306"/>
      <c r="CX733" s="1306"/>
      <c r="CY733" s="1306"/>
      <c r="CZ733" s="1306"/>
      <c r="DA733" s="1306"/>
      <c r="DB733" s="1306"/>
      <c r="DC733" s="1306"/>
      <c r="DD733" s="1306"/>
      <c r="DE733" s="1306"/>
      <c r="DF733" s="1306"/>
      <c r="DG733" s="1306"/>
      <c r="DH733" s="1306"/>
      <c r="DI733" s="1306"/>
      <c r="DJ733" s="1306"/>
      <c r="DK733" s="1309"/>
      <c r="DL733" s="1309"/>
      <c r="DM733" s="1309"/>
      <c r="DN733" s="1309"/>
      <c r="DO733" s="1309"/>
      <c r="DP733" s="1309"/>
      <c r="DQ733" s="1305"/>
    </row>
    <row r="734" spans="68:121" ht="20.25" customHeight="1" x14ac:dyDescent="0.3">
      <c r="BP734" s="1260"/>
      <c r="BQ734" s="1260"/>
      <c r="BR734" s="1260"/>
      <c r="BS734" s="1260"/>
      <c r="BT734" s="1260"/>
      <c r="BU734" s="1260"/>
      <c r="BV734" s="1260"/>
      <c r="BW734" s="1260"/>
      <c r="BX734" s="1231"/>
      <c r="BY734" s="1302"/>
      <c r="BZ734" s="1322" t="s">
        <v>56</v>
      </c>
      <c r="CA734" s="1323" t="e">
        <v>#REF!</v>
      </c>
      <c r="CB734" s="1310" t="s">
        <v>47</v>
      </c>
      <c r="CC734" s="1311">
        <v>1</v>
      </c>
      <c r="CD734" s="1311">
        <v>2</v>
      </c>
      <c r="CE734" s="1311">
        <v>3</v>
      </c>
      <c r="CF734" s="1311">
        <v>4</v>
      </c>
      <c r="CG734" s="1311">
        <v>5</v>
      </c>
      <c r="CH734" s="1311">
        <v>6</v>
      </c>
      <c r="CI734" s="1311">
        <v>7</v>
      </c>
      <c r="CJ734" s="1311">
        <v>8</v>
      </c>
      <c r="CK734" s="1311">
        <v>9</v>
      </c>
      <c r="CL734" s="1311">
        <v>10</v>
      </c>
      <c r="CM734" s="1311">
        <v>11</v>
      </c>
      <c r="CN734" s="1311">
        <v>12</v>
      </c>
      <c r="CO734" s="1311">
        <v>13</v>
      </c>
      <c r="CP734" s="1311">
        <v>14</v>
      </c>
      <c r="CQ734" s="1311">
        <v>15</v>
      </c>
      <c r="CR734" s="1311">
        <v>16</v>
      </c>
      <c r="CS734" s="1311">
        <v>17</v>
      </c>
      <c r="CT734" s="1311">
        <v>18</v>
      </c>
      <c r="CU734" s="1311">
        <v>19</v>
      </c>
      <c r="CV734" s="1311">
        <v>20</v>
      </c>
      <c r="CW734" s="1311">
        <v>21</v>
      </c>
      <c r="CX734" s="1311">
        <v>22</v>
      </c>
      <c r="CY734" s="1311">
        <v>23</v>
      </c>
      <c r="CZ734" s="1311">
        <v>24</v>
      </c>
      <c r="DA734" s="1311">
        <v>25</v>
      </c>
      <c r="DB734" s="1311">
        <v>26</v>
      </c>
      <c r="DC734" s="1311">
        <v>27</v>
      </c>
      <c r="DD734" s="1311">
        <v>28</v>
      </c>
      <c r="DE734" s="1311">
        <v>29</v>
      </c>
      <c r="DF734" s="1311">
        <v>30</v>
      </c>
      <c r="DG734" s="1311">
        <v>31</v>
      </c>
      <c r="DH734" s="1311">
        <v>32</v>
      </c>
      <c r="DI734" s="1311">
        <v>33</v>
      </c>
      <c r="DJ734" s="1311">
        <v>34</v>
      </c>
      <c r="DK734" s="1312">
        <v>35</v>
      </c>
      <c r="DL734" s="1312">
        <v>36</v>
      </c>
      <c r="DM734" s="1312">
        <v>37</v>
      </c>
      <c r="DN734" s="1312">
        <v>38</v>
      </c>
      <c r="DO734" s="1312">
        <v>39</v>
      </c>
      <c r="DP734" s="1312">
        <v>40</v>
      </c>
      <c r="DQ734" s="1305"/>
    </row>
    <row r="735" spans="68:121" ht="20.25" customHeight="1" x14ac:dyDescent="0.3">
      <c r="BP735" s="1260"/>
      <c r="BQ735" s="1260"/>
      <c r="BR735" s="1260"/>
      <c r="BS735" s="1260"/>
      <c r="BT735" s="1260"/>
      <c r="BU735" s="1260"/>
      <c r="BV735" s="1260"/>
      <c r="BW735" s="1260"/>
      <c r="BX735" s="1231"/>
      <c r="BY735" s="1302"/>
      <c r="BZ735" s="1313"/>
      <c r="CA735" s="1314"/>
      <c r="CB735" s="1315"/>
      <c r="CC735" s="1316"/>
      <c r="CD735" s="1316"/>
      <c r="CE735" s="1316"/>
      <c r="CF735" s="1316"/>
      <c r="CG735" s="1316"/>
      <c r="CH735" s="1316"/>
      <c r="CI735" s="1316"/>
      <c r="CJ735" s="1316"/>
      <c r="CK735" s="1316"/>
      <c r="CL735" s="1316"/>
      <c r="CM735" s="1316"/>
      <c r="CN735" s="1316"/>
      <c r="CO735" s="1316"/>
      <c r="CP735" s="1316"/>
      <c r="CQ735" s="1316"/>
      <c r="CR735" s="1316"/>
      <c r="CS735" s="1316"/>
      <c r="CT735" s="1316"/>
      <c r="CU735" s="1316"/>
      <c r="CV735" s="1316"/>
      <c r="CW735" s="1316"/>
      <c r="CX735" s="1316"/>
      <c r="CY735" s="1316"/>
      <c r="CZ735" s="1316"/>
      <c r="DA735" s="1316"/>
      <c r="DB735" s="1316"/>
      <c r="DC735" s="1316"/>
      <c r="DD735" s="1316"/>
      <c r="DE735" s="1316"/>
      <c r="DF735" s="1316"/>
      <c r="DG735" s="1316"/>
      <c r="DH735" s="1316"/>
      <c r="DI735" s="1316"/>
      <c r="DJ735" s="1316"/>
      <c r="DK735" s="1317"/>
      <c r="DL735" s="1317"/>
      <c r="DM735" s="1317"/>
      <c r="DN735" s="1317"/>
      <c r="DO735" s="1317"/>
      <c r="DP735" s="1317"/>
      <c r="DQ735" s="1305"/>
    </row>
    <row r="736" spans="68:121" ht="20.25" customHeight="1" x14ac:dyDescent="0.3">
      <c r="BP736" s="1260"/>
      <c r="BQ736" s="1260"/>
      <c r="BR736" s="1260"/>
      <c r="BS736" s="1260"/>
      <c r="BT736" s="1260"/>
      <c r="BU736" s="1260"/>
      <c r="BV736" s="1260"/>
      <c r="BW736" s="1260"/>
      <c r="BX736" s="1231"/>
      <c r="BY736" s="1302"/>
      <c r="BZ736" s="1324" t="s">
        <v>56</v>
      </c>
      <c r="CA736" s="1325" t="e">
        <v>#REF!</v>
      </c>
      <c r="CB736" s="1318" t="s">
        <v>47</v>
      </c>
      <c r="CC736" s="1311">
        <v>1</v>
      </c>
      <c r="CD736" s="1311">
        <v>2</v>
      </c>
      <c r="CE736" s="1311">
        <v>3</v>
      </c>
      <c r="CF736" s="1311">
        <v>4</v>
      </c>
      <c r="CG736" s="1311">
        <v>5</v>
      </c>
      <c r="CH736" s="1311">
        <v>6</v>
      </c>
      <c r="CI736" s="1311">
        <v>7</v>
      </c>
      <c r="CJ736" s="1311">
        <v>8</v>
      </c>
      <c r="CK736" s="1311">
        <v>9</v>
      </c>
      <c r="CL736" s="1311">
        <v>10</v>
      </c>
      <c r="CM736" s="1311">
        <v>11</v>
      </c>
      <c r="CN736" s="1311">
        <v>12</v>
      </c>
      <c r="CO736" s="1311">
        <v>13</v>
      </c>
      <c r="CP736" s="1311">
        <v>14</v>
      </c>
      <c r="CQ736" s="1311">
        <v>15</v>
      </c>
      <c r="CR736" s="1311">
        <v>16</v>
      </c>
      <c r="CS736" s="1311">
        <v>17</v>
      </c>
      <c r="CT736" s="1311">
        <v>18</v>
      </c>
      <c r="CU736" s="1311">
        <v>19</v>
      </c>
      <c r="CV736" s="1311">
        <v>20</v>
      </c>
      <c r="CW736" s="1311">
        <v>21</v>
      </c>
      <c r="CX736" s="1311">
        <v>22</v>
      </c>
      <c r="CY736" s="1311">
        <v>23</v>
      </c>
      <c r="CZ736" s="1311">
        <v>24</v>
      </c>
      <c r="DA736" s="1311">
        <v>25</v>
      </c>
      <c r="DB736" s="1311">
        <v>26</v>
      </c>
      <c r="DC736" s="1311">
        <v>27</v>
      </c>
      <c r="DD736" s="1311">
        <v>28</v>
      </c>
      <c r="DE736" s="1311">
        <v>29</v>
      </c>
      <c r="DF736" s="1311">
        <v>30</v>
      </c>
      <c r="DG736" s="1311">
        <v>31</v>
      </c>
      <c r="DH736" s="1311">
        <v>32</v>
      </c>
      <c r="DI736" s="1311">
        <v>33</v>
      </c>
      <c r="DJ736" s="1311">
        <v>34</v>
      </c>
      <c r="DK736" s="1312">
        <v>35</v>
      </c>
      <c r="DL736" s="1312">
        <v>36</v>
      </c>
      <c r="DM736" s="1312">
        <v>37</v>
      </c>
      <c r="DN736" s="1312">
        <v>38</v>
      </c>
      <c r="DO736" s="1312">
        <v>39</v>
      </c>
      <c r="DP736" s="1312">
        <v>40</v>
      </c>
      <c r="DQ736" s="1305"/>
    </row>
    <row r="737" spans="68:121" ht="20.25" customHeight="1" thickBot="1" x14ac:dyDescent="0.35">
      <c r="BP737" s="1260"/>
      <c r="BQ737" s="1260"/>
      <c r="BR737" s="1260"/>
      <c r="BS737" s="1260"/>
      <c r="BT737" s="1260"/>
      <c r="BU737" s="1260"/>
      <c r="BV737" s="1260"/>
      <c r="BW737" s="1260"/>
      <c r="BX737" s="1231"/>
      <c r="BY737" s="1319"/>
      <c r="BZ737" s="1320"/>
      <c r="CA737" s="1320"/>
      <c r="CB737" s="1320"/>
      <c r="CC737" s="1320"/>
      <c r="CD737" s="1320"/>
      <c r="CE737" s="1320"/>
      <c r="CF737" s="1320"/>
      <c r="CG737" s="1320"/>
      <c r="CH737" s="1320"/>
      <c r="CI737" s="1320"/>
      <c r="CJ737" s="1320"/>
      <c r="CK737" s="1320"/>
      <c r="CL737" s="1320"/>
      <c r="CM737" s="1320"/>
      <c r="CN737" s="1320"/>
      <c r="CO737" s="1320"/>
      <c r="CP737" s="1320"/>
      <c r="CQ737" s="1320"/>
      <c r="CR737" s="1320"/>
      <c r="CS737" s="1320"/>
      <c r="CT737" s="1320"/>
      <c r="CU737" s="1320"/>
      <c r="CV737" s="1320"/>
      <c r="CW737" s="1320"/>
      <c r="CX737" s="1320"/>
      <c r="CY737" s="1320"/>
      <c r="CZ737" s="1320"/>
      <c r="DA737" s="1320"/>
      <c r="DB737" s="1320"/>
      <c r="DC737" s="1320"/>
      <c r="DD737" s="1320"/>
      <c r="DE737" s="1320"/>
      <c r="DF737" s="1320"/>
      <c r="DG737" s="1320"/>
      <c r="DH737" s="1320"/>
      <c r="DI737" s="1320"/>
      <c r="DJ737" s="1320"/>
      <c r="DK737" s="1320"/>
      <c r="DL737" s="1320"/>
      <c r="DM737" s="1320"/>
      <c r="DN737" s="1320"/>
      <c r="DO737" s="1320"/>
      <c r="DP737" s="1320"/>
      <c r="DQ737" s="1321"/>
    </row>
    <row r="738" spans="68:121" ht="20.25" customHeight="1" thickTop="1" x14ac:dyDescent="0.3">
      <c r="BP738" s="1260"/>
      <c r="BQ738" s="1260"/>
      <c r="BR738" s="1260"/>
      <c r="BS738" s="1260"/>
      <c r="BT738" s="1260"/>
      <c r="BU738" s="1260"/>
      <c r="BV738" s="1260"/>
      <c r="BW738" s="1260"/>
      <c r="BX738" s="1231"/>
      <c r="BY738" s="784">
        <v>0.36458333333333331</v>
      </c>
      <c r="BZ738" s="785"/>
      <c r="CA738" s="785"/>
      <c r="CB738" s="1299"/>
      <c r="CC738" s="1299"/>
      <c r="CD738" s="1299"/>
      <c r="CE738" s="1369" t="s">
        <v>46</v>
      </c>
      <c r="CF738" s="1369"/>
      <c r="CG738" s="1369"/>
      <c r="CH738" s="1369"/>
      <c r="CI738" s="1369"/>
      <c r="CJ738" s="1300" t="s">
        <v>66</v>
      </c>
      <c r="CK738" s="1299"/>
      <c r="CL738" s="1299"/>
      <c r="CM738" s="1299"/>
      <c r="CN738" s="1299"/>
      <c r="CO738" s="1299"/>
      <c r="CP738" s="1299"/>
      <c r="CQ738" s="1299"/>
      <c r="CR738" s="1299"/>
      <c r="CS738" s="1299"/>
      <c r="CT738" s="1299"/>
      <c r="CU738" s="1299"/>
      <c r="CV738" s="1299"/>
      <c r="CW738" s="1299"/>
      <c r="CX738" s="1299"/>
      <c r="CY738" s="1299"/>
      <c r="CZ738" s="1299"/>
      <c r="DA738" s="1299"/>
      <c r="DB738" s="1299"/>
      <c r="DC738" s="1299"/>
      <c r="DD738" s="1299"/>
      <c r="DE738" s="1299"/>
      <c r="DF738" s="1299"/>
      <c r="DG738" s="1299"/>
      <c r="DH738" s="1299"/>
      <c r="DI738" s="1299"/>
      <c r="DJ738" s="1299"/>
      <c r="DK738" s="1299"/>
      <c r="DL738" s="1299"/>
      <c r="DM738" s="1299"/>
      <c r="DN738" s="1299"/>
      <c r="DO738" s="1299"/>
      <c r="DP738" s="1299"/>
      <c r="DQ738" s="1301"/>
    </row>
    <row r="739" spans="68:121" ht="20.25" customHeight="1" x14ac:dyDescent="0.3">
      <c r="BP739" s="1260" t="s">
        <v>44</v>
      </c>
      <c r="BQ739" s="1260">
        <v>0.36458333333333331</v>
      </c>
      <c r="BR739" s="1260">
        <v>4</v>
      </c>
      <c r="BS739" s="1260" t="s">
        <v>45</v>
      </c>
      <c r="BT739" s="1260" t="s">
        <v>46</v>
      </c>
      <c r="BU739" s="1260">
        <v>3</v>
      </c>
      <c r="BV739" s="1260" t="s">
        <v>47</v>
      </c>
      <c r="BW739" s="1260">
        <v>22</v>
      </c>
      <c r="BX739" s="1231"/>
      <c r="BY739" s="1302"/>
      <c r="BZ739" s="1366" t="s">
        <v>44</v>
      </c>
      <c r="CA739" s="1366"/>
      <c r="CB739" s="1366"/>
      <c r="CC739" s="1366"/>
      <c r="CD739" s="1303"/>
      <c r="CE739" s="1303"/>
      <c r="CF739" s="1303"/>
      <c r="CG739" s="1303"/>
      <c r="CH739" s="1303"/>
      <c r="CI739" s="1303"/>
      <c r="CJ739" s="1303"/>
      <c r="CK739" s="1303"/>
      <c r="CL739" s="1303"/>
      <c r="CM739" s="1303"/>
      <c r="CN739" s="1303"/>
      <c r="CO739" s="1303"/>
      <c r="CP739" s="1303"/>
      <c r="CQ739" s="1303"/>
      <c r="CR739" s="1303"/>
      <c r="CS739" s="1370">
        <v>4</v>
      </c>
      <c r="CT739" s="1370"/>
      <c r="CU739" s="1365" t="s">
        <v>48</v>
      </c>
      <c r="CV739" s="1365"/>
      <c r="CW739" s="1365"/>
      <c r="CX739" s="1303"/>
      <c r="CY739" s="1303"/>
      <c r="CZ739" s="1303"/>
      <c r="DA739" s="1303"/>
      <c r="DB739" s="1303"/>
      <c r="DC739" s="1303"/>
      <c r="DD739" s="1303"/>
      <c r="DE739" s="1303"/>
      <c r="DF739" s="1303"/>
      <c r="DG739" s="1303"/>
      <c r="DH739" s="1303"/>
      <c r="DI739" s="1303"/>
      <c r="DJ739" s="1303"/>
      <c r="DK739" s="1304"/>
      <c r="DL739" s="1372" t="s">
        <v>49</v>
      </c>
      <c r="DM739" s="1372"/>
      <c r="DN739" s="1372"/>
      <c r="DO739" s="1373">
        <v>4</v>
      </c>
      <c r="DP739" s="1373"/>
      <c r="DQ739" s="1305"/>
    </row>
    <row r="740" spans="68:121" ht="20.25" customHeight="1" x14ac:dyDescent="0.3">
      <c r="BP740" s="1260">
        <v>0</v>
      </c>
      <c r="BQ740" s="1260">
        <v>0</v>
      </c>
      <c r="BR740" s="1260" t="s">
        <v>50</v>
      </c>
      <c r="BS740" s="1260">
        <v>4</v>
      </c>
      <c r="BT740" s="1260" t="s">
        <v>66</v>
      </c>
      <c r="BU740" s="1260" t="s">
        <v>134</v>
      </c>
      <c r="BV740" s="1260">
        <v>0</v>
      </c>
      <c r="BW740" s="1260" t="s">
        <v>145</v>
      </c>
      <c r="BX740" s="1231"/>
      <c r="BY740" s="1302"/>
      <c r="BZ740" s="1366"/>
      <c r="CA740" s="1366"/>
      <c r="CB740" s="1366"/>
      <c r="CC740" s="1366"/>
      <c r="CD740" s="1303"/>
      <c r="CE740" s="1303"/>
      <c r="CF740" s="1303"/>
      <c r="CG740" s="1303"/>
      <c r="CH740" s="1303"/>
      <c r="CI740" s="1303"/>
      <c r="CJ740" s="1303"/>
      <c r="CK740" s="1303"/>
      <c r="CL740" s="1303"/>
      <c r="CM740" s="1303"/>
      <c r="CN740" s="1303"/>
      <c r="CO740" s="1303"/>
      <c r="CP740" s="1303"/>
      <c r="CQ740" s="1303"/>
      <c r="CR740" s="1303"/>
      <c r="CS740" s="1370"/>
      <c r="CT740" s="1370"/>
      <c r="CU740" s="1365"/>
      <c r="CV740" s="1365"/>
      <c r="CW740" s="1365"/>
      <c r="CX740" s="1303"/>
      <c r="CY740" s="1303"/>
      <c r="CZ740" s="1303"/>
      <c r="DA740" s="1303"/>
      <c r="DB740" s="1303"/>
      <c r="DC740" s="1303"/>
      <c r="DD740" s="1303"/>
      <c r="DE740" s="1303"/>
      <c r="DF740" s="1303"/>
      <c r="DG740" s="1303"/>
      <c r="DH740" s="1303"/>
      <c r="DI740" s="1303"/>
      <c r="DJ740" s="1303"/>
      <c r="DK740" s="1304"/>
      <c r="DL740" s="1372"/>
      <c r="DM740" s="1372"/>
      <c r="DN740" s="1372"/>
      <c r="DO740" s="1373"/>
      <c r="DP740" s="1373"/>
      <c r="DQ740" s="1305"/>
    </row>
    <row r="741" spans="68:121" ht="20.25" customHeight="1" x14ac:dyDescent="0.3">
      <c r="BP741" s="1260"/>
      <c r="BQ741" s="1260"/>
      <c r="BR741" s="1260"/>
      <c r="BS741" s="1260"/>
      <c r="BT741" s="1260"/>
      <c r="BU741" s="1260"/>
      <c r="BV741" s="1260"/>
      <c r="BW741" s="1260"/>
      <c r="BX741" s="1231"/>
      <c r="BY741" s="1302"/>
      <c r="BZ741" s="1306"/>
      <c r="CA741" s="1306"/>
      <c r="CB741" s="1306"/>
      <c r="CC741" s="1306"/>
      <c r="CD741" s="1368" t="s">
        <v>52</v>
      </c>
      <c r="CE741" s="1368"/>
      <c r="CF741" s="1307">
        <v>3</v>
      </c>
      <c r="CG741" s="1308" t="s">
        <v>53</v>
      </c>
      <c r="CH741" s="1367" t="s">
        <v>134</v>
      </c>
      <c r="CI741" s="1367"/>
      <c r="CJ741" s="1367"/>
      <c r="CK741" s="1367"/>
      <c r="CL741" s="1367"/>
      <c r="CM741" s="1367"/>
      <c r="CN741" s="1367"/>
      <c r="CO741" s="1367"/>
      <c r="CP741" s="1367"/>
      <c r="CQ741" s="1367"/>
      <c r="CR741" s="1367"/>
      <c r="CS741" s="1367"/>
      <c r="CT741" s="1367"/>
      <c r="CU741" s="1306"/>
      <c r="CV741" s="1306"/>
      <c r="CW741" s="1306"/>
      <c r="CX741" s="1306"/>
      <c r="CY741" s="1306"/>
      <c r="CZ741" s="1368" t="s">
        <v>52</v>
      </c>
      <c r="DA741" s="1368"/>
      <c r="DB741" s="1307">
        <v>22</v>
      </c>
      <c r="DC741" s="1308" t="s">
        <v>53</v>
      </c>
      <c r="DD741" s="1367" t="s">
        <v>145</v>
      </c>
      <c r="DE741" s="1367"/>
      <c r="DF741" s="1367"/>
      <c r="DG741" s="1367"/>
      <c r="DH741" s="1367"/>
      <c r="DI741" s="1367"/>
      <c r="DJ741" s="1367"/>
      <c r="DK741" s="1367"/>
      <c r="DL741" s="1367"/>
      <c r="DM741" s="1367"/>
      <c r="DN741" s="1367"/>
      <c r="DO741" s="1367"/>
      <c r="DP741" s="1367"/>
      <c r="DQ741" s="1305"/>
    </row>
    <row r="742" spans="68:121" ht="20.25" customHeight="1" x14ac:dyDescent="0.3">
      <c r="BP742" s="1260"/>
      <c r="BQ742" s="1260"/>
      <c r="BR742" s="1260"/>
      <c r="BS742" s="1260"/>
      <c r="BT742" s="1260"/>
      <c r="BU742" s="1260"/>
      <c r="BV742" s="1260"/>
      <c r="BW742" s="1260"/>
      <c r="BX742" s="1231"/>
      <c r="BY742" s="1302"/>
      <c r="BZ742" s="1306"/>
      <c r="CA742" s="1306"/>
      <c r="CB742" s="1306"/>
      <c r="CC742" s="1306"/>
      <c r="CD742" s="1306"/>
      <c r="CE742" s="1306"/>
      <c r="CF742" s="1306"/>
      <c r="CG742" s="1306"/>
      <c r="CH742" s="1306"/>
      <c r="CI742" s="1306"/>
      <c r="CJ742" s="1306"/>
      <c r="CK742" s="1306"/>
      <c r="CL742" s="1306"/>
      <c r="CM742" s="1306"/>
      <c r="CN742" s="1306"/>
      <c r="CO742" s="1306"/>
      <c r="CP742" s="1306"/>
      <c r="CQ742" s="1306"/>
      <c r="CR742" s="1306"/>
      <c r="CS742" s="1306"/>
      <c r="CT742" s="1306"/>
      <c r="CU742" s="1306"/>
      <c r="CV742" s="1306"/>
      <c r="CW742" s="1306"/>
      <c r="CX742" s="1306"/>
      <c r="CY742" s="1306"/>
      <c r="CZ742" s="1306"/>
      <c r="DA742" s="1306"/>
      <c r="DB742" s="1306"/>
      <c r="DC742" s="1306"/>
      <c r="DD742" s="1306"/>
      <c r="DE742" s="1306"/>
      <c r="DF742" s="1306"/>
      <c r="DG742" s="1306"/>
      <c r="DH742" s="1306"/>
      <c r="DI742" s="1306"/>
      <c r="DJ742" s="1306"/>
      <c r="DK742" s="1309"/>
      <c r="DL742" s="1309"/>
      <c r="DM742" s="1309"/>
      <c r="DN742" s="1309"/>
      <c r="DO742" s="1309"/>
      <c r="DP742" s="1309"/>
      <c r="DQ742" s="1305"/>
    </row>
    <row r="743" spans="68:121" ht="20.25" customHeight="1" x14ac:dyDescent="0.3">
      <c r="BP743" s="1260"/>
      <c r="BQ743" s="1260"/>
      <c r="BR743" s="1260"/>
      <c r="BS743" s="1260"/>
      <c r="BT743" s="1260"/>
      <c r="BU743" s="1260"/>
      <c r="BV743" s="1260"/>
      <c r="BW743" s="1260"/>
      <c r="BX743" s="1231"/>
      <c r="BY743" s="1302"/>
      <c r="BZ743" s="1322" t="s">
        <v>56</v>
      </c>
      <c r="CA743" s="1323">
        <v>3</v>
      </c>
      <c r="CB743" s="1310" t="s">
        <v>47</v>
      </c>
      <c r="CC743" s="1311">
        <v>1</v>
      </c>
      <c r="CD743" s="1311">
        <v>2</v>
      </c>
      <c r="CE743" s="1311">
        <v>3</v>
      </c>
      <c r="CF743" s="1311">
        <v>4</v>
      </c>
      <c r="CG743" s="1311">
        <v>5</v>
      </c>
      <c r="CH743" s="1311">
        <v>6</v>
      </c>
      <c r="CI743" s="1311">
        <v>7</v>
      </c>
      <c r="CJ743" s="1311">
        <v>8</v>
      </c>
      <c r="CK743" s="1311">
        <v>9</v>
      </c>
      <c r="CL743" s="1311">
        <v>10</v>
      </c>
      <c r="CM743" s="1311">
        <v>11</v>
      </c>
      <c r="CN743" s="1311">
        <v>12</v>
      </c>
      <c r="CO743" s="1311">
        <v>13</v>
      </c>
      <c r="CP743" s="1311">
        <v>14</v>
      </c>
      <c r="CQ743" s="1311">
        <v>15</v>
      </c>
      <c r="CR743" s="1311">
        <v>16</v>
      </c>
      <c r="CS743" s="1311">
        <v>17</v>
      </c>
      <c r="CT743" s="1311">
        <v>18</v>
      </c>
      <c r="CU743" s="1311">
        <v>19</v>
      </c>
      <c r="CV743" s="1311">
        <v>20</v>
      </c>
      <c r="CW743" s="1311">
        <v>21</v>
      </c>
      <c r="CX743" s="1311">
        <v>22</v>
      </c>
      <c r="CY743" s="1311">
        <v>23</v>
      </c>
      <c r="CZ743" s="1311">
        <v>24</v>
      </c>
      <c r="DA743" s="1311">
        <v>25</v>
      </c>
      <c r="DB743" s="1311">
        <v>26</v>
      </c>
      <c r="DC743" s="1311">
        <v>27</v>
      </c>
      <c r="DD743" s="1311">
        <v>28</v>
      </c>
      <c r="DE743" s="1311">
        <v>29</v>
      </c>
      <c r="DF743" s="1311">
        <v>30</v>
      </c>
      <c r="DG743" s="1311">
        <v>31</v>
      </c>
      <c r="DH743" s="1311">
        <v>32</v>
      </c>
      <c r="DI743" s="1311">
        <v>33</v>
      </c>
      <c r="DJ743" s="1311">
        <v>34</v>
      </c>
      <c r="DK743" s="1312">
        <v>35</v>
      </c>
      <c r="DL743" s="1312">
        <v>36</v>
      </c>
      <c r="DM743" s="1312">
        <v>37</v>
      </c>
      <c r="DN743" s="1312">
        <v>38</v>
      </c>
      <c r="DO743" s="1312">
        <v>39</v>
      </c>
      <c r="DP743" s="1312">
        <v>40</v>
      </c>
      <c r="DQ743" s="1305"/>
    </row>
    <row r="744" spans="68:121" ht="20.25" customHeight="1" x14ac:dyDescent="0.3">
      <c r="BP744" s="1260"/>
      <c r="BQ744" s="1260"/>
      <c r="BR744" s="1260"/>
      <c r="BS744" s="1260"/>
      <c r="BT744" s="1260"/>
      <c r="BU744" s="1260"/>
      <c r="BV744" s="1260"/>
      <c r="BW744" s="1260"/>
      <c r="BX744" s="1231"/>
      <c r="BY744" s="1302"/>
      <c r="BZ744" s="1313"/>
      <c r="CA744" s="1314"/>
      <c r="CB744" s="1315"/>
      <c r="CC744" s="1316"/>
      <c r="CD744" s="1316"/>
      <c r="CE744" s="1316"/>
      <c r="CF744" s="1316"/>
      <c r="CG744" s="1316"/>
      <c r="CH744" s="1316"/>
      <c r="CI744" s="1316"/>
      <c r="CJ744" s="1316"/>
      <c r="CK744" s="1316"/>
      <c r="CL744" s="1316"/>
      <c r="CM744" s="1316"/>
      <c r="CN744" s="1316"/>
      <c r="CO744" s="1316"/>
      <c r="CP744" s="1316"/>
      <c r="CQ744" s="1316"/>
      <c r="CR744" s="1316"/>
      <c r="CS744" s="1316"/>
      <c r="CT744" s="1316"/>
      <c r="CU744" s="1316"/>
      <c r="CV744" s="1316"/>
      <c r="CW744" s="1316"/>
      <c r="CX744" s="1316"/>
      <c r="CY744" s="1316"/>
      <c r="CZ744" s="1316"/>
      <c r="DA744" s="1316"/>
      <c r="DB744" s="1316"/>
      <c r="DC744" s="1316"/>
      <c r="DD744" s="1316"/>
      <c r="DE744" s="1316"/>
      <c r="DF744" s="1316"/>
      <c r="DG744" s="1316"/>
      <c r="DH744" s="1316"/>
      <c r="DI744" s="1316"/>
      <c r="DJ744" s="1316"/>
      <c r="DK744" s="1317"/>
      <c r="DL744" s="1317"/>
      <c r="DM744" s="1317"/>
      <c r="DN744" s="1317"/>
      <c r="DO744" s="1317"/>
      <c r="DP744" s="1317"/>
      <c r="DQ744" s="1305"/>
    </row>
    <row r="745" spans="68:121" ht="20.25" customHeight="1" x14ac:dyDescent="0.3">
      <c r="BP745" s="1260"/>
      <c r="BQ745" s="1260"/>
      <c r="BR745" s="1260"/>
      <c r="BS745" s="1260"/>
      <c r="BT745" s="1260"/>
      <c r="BU745" s="1260"/>
      <c r="BV745" s="1260"/>
      <c r="BW745" s="1260"/>
      <c r="BX745" s="1231"/>
      <c r="BY745" s="1302"/>
      <c r="BZ745" s="1324" t="s">
        <v>56</v>
      </c>
      <c r="CA745" s="1325">
        <v>22</v>
      </c>
      <c r="CB745" s="1318" t="s">
        <v>47</v>
      </c>
      <c r="CC745" s="1311">
        <v>1</v>
      </c>
      <c r="CD745" s="1311">
        <v>2</v>
      </c>
      <c r="CE745" s="1311">
        <v>3</v>
      </c>
      <c r="CF745" s="1311">
        <v>4</v>
      </c>
      <c r="CG745" s="1311">
        <v>5</v>
      </c>
      <c r="CH745" s="1311">
        <v>6</v>
      </c>
      <c r="CI745" s="1311">
        <v>7</v>
      </c>
      <c r="CJ745" s="1311">
        <v>8</v>
      </c>
      <c r="CK745" s="1311">
        <v>9</v>
      </c>
      <c r="CL745" s="1311">
        <v>10</v>
      </c>
      <c r="CM745" s="1311">
        <v>11</v>
      </c>
      <c r="CN745" s="1311">
        <v>12</v>
      </c>
      <c r="CO745" s="1311">
        <v>13</v>
      </c>
      <c r="CP745" s="1311">
        <v>14</v>
      </c>
      <c r="CQ745" s="1311">
        <v>15</v>
      </c>
      <c r="CR745" s="1311">
        <v>16</v>
      </c>
      <c r="CS745" s="1311">
        <v>17</v>
      </c>
      <c r="CT745" s="1311">
        <v>18</v>
      </c>
      <c r="CU745" s="1311">
        <v>19</v>
      </c>
      <c r="CV745" s="1311">
        <v>20</v>
      </c>
      <c r="CW745" s="1311">
        <v>21</v>
      </c>
      <c r="CX745" s="1311">
        <v>22</v>
      </c>
      <c r="CY745" s="1311">
        <v>23</v>
      </c>
      <c r="CZ745" s="1311">
        <v>24</v>
      </c>
      <c r="DA745" s="1311">
        <v>25</v>
      </c>
      <c r="DB745" s="1311">
        <v>26</v>
      </c>
      <c r="DC745" s="1311">
        <v>27</v>
      </c>
      <c r="DD745" s="1311">
        <v>28</v>
      </c>
      <c r="DE745" s="1311">
        <v>29</v>
      </c>
      <c r="DF745" s="1311">
        <v>30</v>
      </c>
      <c r="DG745" s="1311">
        <v>31</v>
      </c>
      <c r="DH745" s="1311">
        <v>32</v>
      </c>
      <c r="DI745" s="1311">
        <v>33</v>
      </c>
      <c r="DJ745" s="1311">
        <v>34</v>
      </c>
      <c r="DK745" s="1312">
        <v>35</v>
      </c>
      <c r="DL745" s="1312">
        <v>36</v>
      </c>
      <c r="DM745" s="1312">
        <v>37</v>
      </c>
      <c r="DN745" s="1312">
        <v>38</v>
      </c>
      <c r="DO745" s="1312">
        <v>39</v>
      </c>
      <c r="DP745" s="1312">
        <v>40</v>
      </c>
      <c r="DQ745" s="1305"/>
    </row>
    <row r="746" spans="68:121" ht="20.25" customHeight="1" thickBot="1" x14ac:dyDescent="0.35">
      <c r="BP746" s="1260"/>
      <c r="BQ746" s="1260"/>
      <c r="BR746" s="1260"/>
      <c r="BS746" s="1260"/>
      <c r="BT746" s="1260"/>
      <c r="BU746" s="1260"/>
      <c r="BV746" s="1260"/>
      <c r="BW746" s="1260"/>
      <c r="BX746" s="1231"/>
      <c r="BY746" s="1319"/>
      <c r="BZ746" s="1320"/>
      <c r="CA746" s="1320"/>
      <c r="CB746" s="1320"/>
      <c r="CC746" s="1320"/>
      <c r="CD746" s="1320"/>
      <c r="CE746" s="1320"/>
      <c r="CF746" s="1320"/>
      <c r="CG746" s="1320"/>
      <c r="CH746" s="1320"/>
      <c r="CI746" s="1320"/>
      <c r="CJ746" s="1320"/>
      <c r="CK746" s="1320"/>
      <c r="CL746" s="1320"/>
      <c r="CM746" s="1320"/>
      <c r="CN746" s="1320"/>
      <c r="CO746" s="1320"/>
      <c r="CP746" s="1320"/>
      <c r="CQ746" s="1320"/>
      <c r="CR746" s="1320"/>
      <c r="CS746" s="1320"/>
      <c r="CT746" s="1320"/>
      <c r="CU746" s="1320"/>
      <c r="CV746" s="1320"/>
      <c r="CW746" s="1320"/>
      <c r="CX746" s="1320"/>
      <c r="CY746" s="1320"/>
      <c r="CZ746" s="1320"/>
      <c r="DA746" s="1320"/>
      <c r="DB746" s="1320"/>
      <c r="DC746" s="1320"/>
      <c r="DD746" s="1320"/>
      <c r="DE746" s="1320"/>
      <c r="DF746" s="1320"/>
      <c r="DG746" s="1320"/>
      <c r="DH746" s="1320"/>
      <c r="DI746" s="1320"/>
      <c r="DJ746" s="1320"/>
      <c r="DK746" s="1320"/>
      <c r="DL746" s="1320"/>
      <c r="DM746" s="1320"/>
      <c r="DN746" s="1320"/>
      <c r="DO746" s="1320"/>
      <c r="DP746" s="1320"/>
      <c r="DQ746" s="1321"/>
    </row>
    <row r="747" spans="68:121" ht="20.25" customHeight="1" thickTop="1" x14ac:dyDescent="0.3">
      <c r="BP747" s="1260"/>
      <c r="BQ747" s="1260"/>
      <c r="BR747" s="1260"/>
      <c r="BS747" s="1260"/>
      <c r="BT747" s="1260"/>
      <c r="BU747" s="1260"/>
      <c r="BV747" s="1260"/>
      <c r="BW747" s="1260"/>
      <c r="BX747" s="1231"/>
      <c r="BY747" s="784">
        <v>0.37152777777777773</v>
      </c>
      <c r="BZ747" s="785"/>
      <c r="CA747" s="785"/>
      <c r="CB747" s="1299"/>
      <c r="CC747" s="1299"/>
      <c r="CD747" s="1299"/>
      <c r="CE747" s="1369" t="s">
        <v>46</v>
      </c>
      <c r="CF747" s="1369"/>
      <c r="CG747" s="1369"/>
      <c r="CH747" s="1369"/>
      <c r="CI747" s="1369"/>
      <c r="CJ747" s="1300" t="s">
        <v>67</v>
      </c>
      <c r="CK747" s="1299"/>
      <c r="CL747" s="1299"/>
      <c r="CM747" s="1299"/>
      <c r="CN747" s="1299"/>
      <c r="CO747" s="1299"/>
      <c r="CP747" s="1299"/>
      <c r="CQ747" s="1299"/>
      <c r="CR747" s="1299"/>
      <c r="CS747" s="1299"/>
      <c r="CT747" s="1299"/>
      <c r="CU747" s="1299"/>
      <c r="CV747" s="1299"/>
      <c r="CW747" s="1299"/>
      <c r="CX747" s="1299"/>
      <c r="CY747" s="1299"/>
      <c r="CZ747" s="1299"/>
      <c r="DA747" s="1299"/>
      <c r="DB747" s="1299"/>
      <c r="DC747" s="1299"/>
      <c r="DD747" s="1299"/>
      <c r="DE747" s="1299"/>
      <c r="DF747" s="1299"/>
      <c r="DG747" s="1299"/>
      <c r="DH747" s="1299"/>
      <c r="DI747" s="1299"/>
      <c r="DJ747" s="1299"/>
      <c r="DK747" s="1299"/>
      <c r="DL747" s="1299"/>
      <c r="DM747" s="1299"/>
      <c r="DN747" s="1299"/>
      <c r="DO747" s="1299"/>
      <c r="DP747" s="1299"/>
      <c r="DQ747" s="1301"/>
    </row>
    <row r="748" spans="68:121" ht="20.25" customHeight="1" x14ac:dyDescent="0.3">
      <c r="BP748" s="1260" t="s">
        <v>51</v>
      </c>
      <c r="BQ748" s="1260">
        <v>0.37152777777777773</v>
      </c>
      <c r="BR748" s="1260">
        <v>8</v>
      </c>
      <c r="BS748" s="1260" t="s">
        <v>45</v>
      </c>
      <c r="BT748" s="1260" t="s">
        <v>46</v>
      </c>
      <c r="BU748" s="1260">
        <v>5</v>
      </c>
      <c r="BV748" s="1260" t="s">
        <v>47</v>
      </c>
      <c r="BW748" s="1260">
        <v>20</v>
      </c>
      <c r="BX748" s="1231"/>
      <c r="BY748" s="1302"/>
      <c r="BZ748" s="1366" t="s">
        <v>51</v>
      </c>
      <c r="CA748" s="1366"/>
      <c r="CB748" s="1366"/>
      <c r="CC748" s="1366"/>
      <c r="CD748" s="1303"/>
      <c r="CE748" s="1303"/>
      <c r="CF748" s="1303"/>
      <c r="CG748" s="1303"/>
      <c r="CH748" s="1303"/>
      <c r="CI748" s="1303"/>
      <c r="CJ748" s="1303"/>
      <c r="CK748" s="1303"/>
      <c r="CL748" s="1303"/>
      <c r="CM748" s="1303"/>
      <c r="CN748" s="1303"/>
      <c r="CO748" s="1303"/>
      <c r="CP748" s="1303"/>
      <c r="CQ748" s="1303"/>
      <c r="CR748" s="1303"/>
      <c r="CS748" s="1370">
        <v>8</v>
      </c>
      <c r="CT748" s="1370"/>
      <c r="CU748" s="1365" t="s">
        <v>48</v>
      </c>
      <c r="CV748" s="1365"/>
      <c r="CW748" s="1365"/>
      <c r="CX748" s="1303"/>
      <c r="CY748" s="1303"/>
      <c r="CZ748" s="1303"/>
      <c r="DA748" s="1303"/>
      <c r="DB748" s="1303"/>
      <c r="DC748" s="1303"/>
      <c r="DD748" s="1303"/>
      <c r="DE748" s="1303"/>
      <c r="DF748" s="1303"/>
      <c r="DG748" s="1303"/>
      <c r="DH748" s="1303"/>
      <c r="DI748" s="1303"/>
      <c r="DJ748" s="1303"/>
      <c r="DK748" s="1304"/>
      <c r="DL748" s="1372" t="s">
        <v>49</v>
      </c>
      <c r="DM748" s="1372"/>
      <c r="DN748" s="1372"/>
      <c r="DO748" s="1373">
        <v>4</v>
      </c>
      <c r="DP748" s="1373"/>
      <c r="DQ748" s="1305"/>
    </row>
    <row r="749" spans="68:121" ht="20.25" customHeight="1" x14ac:dyDescent="0.3">
      <c r="BP749" s="1260">
        <v>0</v>
      </c>
      <c r="BQ749" s="1260">
        <v>0</v>
      </c>
      <c r="BR749" s="1260" t="s">
        <v>50</v>
      </c>
      <c r="BS749" s="1260">
        <v>4</v>
      </c>
      <c r="BT749" s="1260" t="s">
        <v>67</v>
      </c>
      <c r="BU749" s="1260" t="s">
        <v>137</v>
      </c>
      <c r="BV749" s="1260">
        <v>0</v>
      </c>
      <c r="BW749" s="1260" t="s">
        <v>191</v>
      </c>
      <c r="BX749" s="1231"/>
      <c r="BY749" s="1302"/>
      <c r="BZ749" s="1366"/>
      <c r="CA749" s="1366"/>
      <c r="CB749" s="1366"/>
      <c r="CC749" s="1366"/>
      <c r="CD749" s="1303"/>
      <c r="CE749" s="1303"/>
      <c r="CF749" s="1303"/>
      <c r="CG749" s="1303"/>
      <c r="CH749" s="1303"/>
      <c r="CI749" s="1303"/>
      <c r="CJ749" s="1303"/>
      <c r="CK749" s="1303"/>
      <c r="CL749" s="1303"/>
      <c r="CM749" s="1303"/>
      <c r="CN749" s="1303"/>
      <c r="CO749" s="1303"/>
      <c r="CP749" s="1303"/>
      <c r="CQ749" s="1303"/>
      <c r="CR749" s="1303"/>
      <c r="CS749" s="1370"/>
      <c r="CT749" s="1370"/>
      <c r="CU749" s="1365"/>
      <c r="CV749" s="1365"/>
      <c r="CW749" s="1365"/>
      <c r="CX749" s="1303"/>
      <c r="CY749" s="1303"/>
      <c r="CZ749" s="1303"/>
      <c r="DA749" s="1303"/>
      <c r="DB749" s="1303"/>
      <c r="DC749" s="1303"/>
      <c r="DD749" s="1303"/>
      <c r="DE749" s="1303"/>
      <c r="DF749" s="1303"/>
      <c r="DG749" s="1303"/>
      <c r="DH749" s="1303"/>
      <c r="DI749" s="1303"/>
      <c r="DJ749" s="1303"/>
      <c r="DK749" s="1304"/>
      <c r="DL749" s="1372"/>
      <c r="DM749" s="1372"/>
      <c r="DN749" s="1372"/>
      <c r="DO749" s="1373"/>
      <c r="DP749" s="1373"/>
      <c r="DQ749" s="1305"/>
    </row>
    <row r="750" spans="68:121" ht="20.25" customHeight="1" x14ac:dyDescent="0.3">
      <c r="BP750" s="1260"/>
      <c r="BQ750" s="1260"/>
      <c r="BR750" s="1260"/>
      <c r="BS750" s="1260"/>
      <c r="BT750" s="1260"/>
      <c r="BU750" s="1260"/>
      <c r="BV750" s="1260"/>
      <c r="BW750" s="1260"/>
      <c r="BX750" s="1231"/>
      <c r="BY750" s="1302"/>
      <c r="BZ750" s="1306"/>
      <c r="CA750" s="1306"/>
      <c r="CB750" s="1306"/>
      <c r="CC750" s="1306"/>
      <c r="CD750" s="1368" t="s">
        <v>52</v>
      </c>
      <c r="CE750" s="1368"/>
      <c r="CF750" s="1307">
        <v>5</v>
      </c>
      <c r="CG750" s="1308" t="s">
        <v>53</v>
      </c>
      <c r="CH750" s="1367" t="s">
        <v>137</v>
      </c>
      <c r="CI750" s="1367"/>
      <c r="CJ750" s="1367"/>
      <c r="CK750" s="1367"/>
      <c r="CL750" s="1367"/>
      <c r="CM750" s="1367"/>
      <c r="CN750" s="1367"/>
      <c r="CO750" s="1367"/>
      <c r="CP750" s="1367"/>
      <c r="CQ750" s="1367"/>
      <c r="CR750" s="1367"/>
      <c r="CS750" s="1367"/>
      <c r="CT750" s="1367"/>
      <c r="CU750" s="1306"/>
      <c r="CV750" s="1306"/>
      <c r="CW750" s="1306"/>
      <c r="CX750" s="1306"/>
      <c r="CY750" s="1306"/>
      <c r="CZ750" s="1368" t="s">
        <v>52</v>
      </c>
      <c r="DA750" s="1368"/>
      <c r="DB750" s="1307">
        <v>20</v>
      </c>
      <c r="DC750" s="1308" t="s">
        <v>53</v>
      </c>
      <c r="DD750" s="1367" t="s">
        <v>191</v>
      </c>
      <c r="DE750" s="1367"/>
      <c r="DF750" s="1367"/>
      <c r="DG750" s="1367"/>
      <c r="DH750" s="1367"/>
      <c r="DI750" s="1367"/>
      <c r="DJ750" s="1367"/>
      <c r="DK750" s="1367"/>
      <c r="DL750" s="1367"/>
      <c r="DM750" s="1367"/>
      <c r="DN750" s="1367"/>
      <c r="DO750" s="1367"/>
      <c r="DP750" s="1367"/>
      <c r="DQ750" s="1305"/>
    </row>
    <row r="751" spans="68:121" ht="20.25" customHeight="1" x14ac:dyDescent="0.3">
      <c r="BP751" s="1260"/>
      <c r="BQ751" s="1260"/>
      <c r="BR751" s="1260"/>
      <c r="BS751" s="1260"/>
      <c r="BT751" s="1260"/>
      <c r="BU751" s="1260"/>
      <c r="BV751" s="1260"/>
      <c r="BW751" s="1260"/>
      <c r="BX751" s="1231"/>
      <c r="BY751" s="1302"/>
      <c r="BZ751" s="1306"/>
      <c r="CA751" s="1306"/>
      <c r="CB751" s="1306"/>
      <c r="CC751" s="1306"/>
      <c r="CD751" s="1306"/>
      <c r="CE751" s="1306"/>
      <c r="CF751" s="1306"/>
      <c r="CG751" s="1306"/>
      <c r="CH751" s="1306"/>
      <c r="CI751" s="1306"/>
      <c r="CJ751" s="1306"/>
      <c r="CK751" s="1306"/>
      <c r="CL751" s="1306"/>
      <c r="CM751" s="1306"/>
      <c r="CN751" s="1306"/>
      <c r="CO751" s="1306"/>
      <c r="CP751" s="1306"/>
      <c r="CQ751" s="1306"/>
      <c r="CR751" s="1306"/>
      <c r="CS751" s="1306"/>
      <c r="CT751" s="1306"/>
      <c r="CU751" s="1306"/>
      <c r="CV751" s="1306"/>
      <c r="CW751" s="1306"/>
      <c r="CX751" s="1306"/>
      <c r="CY751" s="1306"/>
      <c r="CZ751" s="1306"/>
      <c r="DA751" s="1306"/>
      <c r="DB751" s="1306"/>
      <c r="DC751" s="1306"/>
      <c r="DD751" s="1306"/>
      <c r="DE751" s="1306"/>
      <c r="DF751" s="1306"/>
      <c r="DG751" s="1306"/>
      <c r="DH751" s="1306"/>
      <c r="DI751" s="1306"/>
      <c r="DJ751" s="1306"/>
      <c r="DK751" s="1309"/>
      <c r="DL751" s="1309"/>
      <c r="DM751" s="1309"/>
      <c r="DN751" s="1309"/>
      <c r="DO751" s="1309"/>
      <c r="DP751" s="1309"/>
      <c r="DQ751" s="1305"/>
    </row>
    <row r="752" spans="68:121" ht="20.25" customHeight="1" x14ac:dyDescent="0.3">
      <c r="BP752" s="1260"/>
      <c r="BQ752" s="1260"/>
      <c r="BR752" s="1260"/>
      <c r="BS752" s="1260"/>
      <c r="BT752" s="1260"/>
      <c r="BU752" s="1260"/>
      <c r="BV752" s="1260"/>
      <c r="BW752" s="1260"/>
      <c r="BX752" s="1231"/>
      <c r="BY752" s="1302"/>
      <c r="BZ752" s="1322" t="s">
        <v>56</v>
      </c>
      <c r="CA752" s="1323">
        <v>5</v>
      </c>
      <c r="CB752" s="1310" t="s">
        <v>47</v>
      </c>
      <c r="CC752" s="1311">
        <v>1</v>
      </c>
      <c r="CD752" s="1311">
        <v>2</v>
      </c>
      <c r="CE752" s="1311">
        <v>3</v>
      </c>
      <c r="CF752" s="1311">
        <v>4</v>
      </c>
      <c r="CG752" s="1311">
        <v>5</v>
      </c>
      <c r="CH752" s="1311">
        <v>6</v>
      </c>
      <c r="CI752" s="1311">
        <v>7</v>
      </c>
      <c r="CJ752" s="1311">
        <v>8</v>
      </c>
      <c r="CK752" s="1311">
        <v>9</v>
      </c>
      <c r="CL752" s="1311">
        <v>10</v>
      </c>
      <c r="CM752" s="1311">
        <v>11</v>
      </c>
      <c r="CN752" s="1311">
        <v>12</v>
      </c>
      <c r="CO752" s="1311">
        <v>13</v>
      </c>
      <c r="CP752" s="1311">
        <v>14</v>
      </c>
      <c r="CQ752" s="1311">
        <v>15</v>
      </c>
      <c r="CR752" s="1311">
        <v>16</v>
      </c>
      <c r="CS752" s="1311">
        <v>17</v>
      </c>
      <c r="CT752" s="1311">
        <v>18</v>
      </c>
      <c r="CU752" s="1311">
        <v>19</v>
      </c>
      <c r="CV752" s="1311">
        <v>20</v>
      </c>
      <c r="CW752" s="1311">
        <v>21</v>
      </c>
      <c r="CX752" s="1311">
        <v>22</v>
      </c>
      <c r="CY752" s="1311">
        <v>23</v>
      </c>
      <c r="CZ752" s="1311">
        <v>24</v>
      </c>
      <c r="DA752" s="1311">
        <v>25</v>
      </c>
      <c r="DB752" s="1311">
        <v>26</v>
      </c>
      <c r="DC752" s="1311">
        <v>27</v>
      </c>
      <c r="DD752" s="1311">
        <v>28</v>
      </c>
      <c r="DE752" s="1311">
        <v>29</v>
      </c>
      <c r="DF752" s="1311">
        <v>30</v>
      </c>
      <c r="DG752" s="1311">
        <v>31</v>
      </c>
      <c r="DH752" s="1311">
        <v>32</v>
      </c>
      <c r="DI752" s="1311">
        <v>33</v>
      </c>
      <c r="DJ752" s="1311">
        <v>34</v>
      </c>
      <c r="DK752" s="1312">
        <v>35</v>
      </c>
      <c r="DL752" s="1312">
        <v>36</v>
      </c>
      <c r="DM752" s="1312">
        <v>37</v>
      </c>
      <c r="DN752" s="1312">
        <v>38</v>
      </c>
      <c r="DO752" s="1312">
        <v>39</v>
      </c>
      <c r="DP752" s="1312">
        <v>40</v>
      </c>
      <c r="DQ752" s="1305"/>
    </row>
    <row r="753" spans="68:121" ht="20.25" customHeight="1" x14ac:dyDescent="0.3">
      <c r="BP753" s="1260"/>
      <c r="BQ753" s="1260"/>
      <c r="BR753" s="1260"/>
      <c r="BS753" s="1260"/>
      <c r="BT753" s="1260"/>
      <c r="BU753" s="1260"/>
      <c r="BV753" s="1260"/>
      <c r="BW753" s="1260"/>
      <c r="BX753" s="1231"/>
      <c r="BY753" s="1302"/>
      <c r="BZ753" s="1313"/>
      <c r="CA753" s="1314"/>
      <c r="CB753" s="1315"/>
      <c r="CC753" s="1316"/>
      <c r="CD753" s="1316"/>
      <c r="CE753" s="1316"/>
      <c r="CF753" s="1316"/>
      <c r="CG753" s="1316"/>
      <c r="CH753" s="1316"/>
      <c r="CI753" s="1316"/>
      <c r="CJ753" s="1316"/>
      <c r="CK753" s="1316"/>
      <c r="CL753" s="1316"/>
      <c r="CM753" s="1316"/>
      <c r="CN753" s="1316"/>
      <c r="CO753" s="1316"/>
      <c r="CP753" s="1316"/>
      <c r="CQ753" s="1316"/>
      <c r="CR753" s="1316"/>
      <c r="CS753" s="1316"/>
      <c r="CT753" s="1316"/>
      <c r="CU753" s="1316"/>
      <c r="CV753" s="1316"/>
      <c r="CW753" s="1316"/>
      <c r="CX753" s="1316"/>
      <c r="CY753" s="1316"/>
      <c r="CZ753" s="1316"/>
      <c r="DA753" s="1316"/>
      <c r="DB753" s="1316"/>
      <c r="DC753" s="1316"/>
      <c r="DD753" s="1316"/>
      <c r="DE753" s="1316"/>
      <c r="DF753" s="1316"/>
      <c r="DG753" s="1316"/>
      <c r="DH753" s="1316"/>
      <c r="DI753" s="1316"/>
      <c r="DJ753" s="1316"/>
      <c r="DK753" s="1317"/>
      <c r="DL753" s="1317"/>
      <c r="DM753" s="1317"/>
      <c r="DN753" s="1317"/>
      <c r="DO753" s="1317"/>
      <c r="DP753" s="1317"/>
      <c r="DQ753" s="1305"/>
    </row>
    <row r="754" spans="68:121" ht="20.25" customHeight="1" x14ac:dyDescent="0.3">
      <c r="BP754" s="1260"/>
      <c r="BQ754" s="1260"/>
      <c r="BR754" s="1260"/>
      <c r="BS754" s="1260"/>
      <c r="BT754" s="1260"/>
      <c r="BU754" s="1260"/>
      <c r="BV754" s="1260"/>
      <c r="BW754" s="1260"/>
      <c r="BX754" s="1231"/>
      <c r="BY754" s="1302"/>
      <c r="BZ754" s="1324" t="s">
        <v>56</v>
      </c>
      <c r="CA754" s="1325">
        <v>20</v>
      </c>
      <c r="CB754" s="1318" t="s">
        <v>47</v>
      </c>
      <c r="CC754" s="1311">
        <v>1</v>
      </c>
      <c r="CD754" s="1311">
        <v>2</v>
      </c>
      <c r="CE754" s="1311">
        <v>3</v>
      </c>
      <c r="CF754" s="1311">
        <v>4</v>
      </c>
      <c r="CG754" s="1311">
        <v>5</v>
      </c>
      <c r="CH754" s="1311">
        <v>6</v>
      </c>
      <c r="CI754" s="1311">
        <v>7</v>
      </c>
      <c r="CJ754" s="1311">
        <v>8</v>
      </c>
      <c r="CK754" s="1311">
        <v>9</v>
      </c>
      <c r="CL754" s="1311">
        <v>10</v>
      </c>
      <c r="CM754" s="1311">
        <v>11</v>
      </c>
      <c r="CN754" s="1311">
        <v>12</v>
      </c>
      <c r="CO754" s="1311">
        <v>13</v>
      </c>
      <c r="CP754" s="1311">
        <v>14</v>
      </c>
      <c r="CQ754" s="1311">
        <v>15</v>
      </c>
      <c r="CR754" s="1311">
        <v>16</v>
      </c>
      <c r="CS754" s="1311">
        <v>17</v>
      </c>
      <c r="CT754" s="1311">
        <v>18</v>
      </c>
      <c r="CU754" s="1311">
        <v>19</v>
      </c>
      <c r="CV754" s="1311">
        <v>20</v>
      </c>
      <c r="CW754" s="1311">
        <v>21</v>
      </c>
      <c r="CX754" s="1311">
        <v>22</v>
      </c>
      <c r="CY754" s="1311">
        <v>23</v>
      </c>
      <c r="CZ754" s="1311">
        <v>24</v>
      </c>
      <c r="DA754" s="1311">
        <v>25</v>
      </c>
      <c r="DB754" s="1311">
        <v>26</v>
      </c>
      <c r="DC754" s="1311">
        <v>27</v>
      </c>
      <c r="DD754" s="1311">
        <v>28</v>
      </c>
      <c r="DE754" s="1311">
        <v>29</v>
      </c>
      <c r="DF754" s="1311">
        <v>30</v>
      </c>
      <c r="DG754" s="1311">
        <v>31</v>
      </c>
      <c r="DH754" s="1311">
        <v>32</v>
      </c>
      <c r="DI754" s="1311">
        <v>33</v>
      </c>
      <c r="DJ754" s="1311">
        <v>34</v>
      </c>
      <c r="DK754" s="1312">
        <v>35</v>
      </c>
      <c r="DL754" s="1312">
        <v>36</v>
      </c>
      <c r="DM754" s="1312">
        <v>37</v>
      </c>
      <c r="DN754" s="1312">
        <v>38</v>
      </c>
      <c r="DO754" s="1312">
        <v>39</v>
      </c>
      <c r="DP754" s="1312">
        <v>40</v>
      </c>
      <c r="DQ754" s="1305"/>
    </row>
    <row r="755" spans="68:121" ht="20.25" customHeight="1" thickBot="1" x14ac:dyDescent="0.35">
      <c r="BP755" s="1260"/>
      <c r="BQ755" s="1260"/>
      <c r="BR755" s="1260"/>
      <c r="BS755" s="1260"/>
      <c r="BT755" s="1260"/>
      <c r="BU755" s="1260"/>
      <c r="BV755" s="1260"/>
      <c r="BW755" s="1260"/>
      <c r="BX755" s="1231"/>
      <c r="BY755" s="1319"/>
      <c r="BZ755" s="1320"/>
      <c r="CA755" s="1320"/>
      <c r="CB755" s="1320"/>
      <c r="CC755" s="1320"/>
      <c r="CD755" s="1320"/>
      <c r="CE755" s="1320"/>
      <c r="CF755" s="1320"/>
      <c r="CG755" s="1320"/>
      <c r="CH755" s="1320"/>
      <c r="CI755" s="1320"/>
      <c r="CJ755" s="1320"/>
      <c r="CK755" s="1320"/>
      <c r="CL755" s="1320"/>
      <c r="CM755" s="1320"/>
      <c r="CN755" s="1320"/>
      <c r="CO755" s="1320"/>
      <c r="CP755" s="1320"/>
      <c r="CQ755" s="1320"/>
      <c r="CR755" s="1320"/>
      <c r="CS755" s="1320"/>
      <c r="CT755" s="1320"/>
      <c r="CU755" s="1320"/>
      <c r="CV755" s="1320"/>
      <c r="CW755" s="1320"/>
      <c r="CX755" s="1320"/>
      <c r="CY755" s="1320"/>
      <c r="CZ755" s="1320"/>
      <c r="DA755" s="1320"/>
      <c r="DB755" s="1320"/>
      <c r="DC755" s="1320"/>
      <c r="DD755" s="1320"/>
      <c r="DE755" s="1320"/>
      <c r="DF755" s="1320"/>
      <c r="DG755" s="1320"/>
      <c r="DH755" s="1320"/>
      <c r="DI755" s="1320"/>
      <c r="DJ755" s="1320"/>
      <c r="DK755" s="1320"/>
      <c r="DL755" s="1320"/>
      <c r="DM755" s="1320"/>
      <c r="DN755" s="1320"/>
      <c r="DO755" s="1320"/>
      <c r="DP755" s="1320"/>
      <c r="DQ755" s="1321"/>
    </row>
    <row r="756" spans="68:121" ht="20.25" customHeight="1" thickTop="1" x14ac:dyDescent="0.3">
      <c r="BP756" s="1260"/>
      <c r="BQ756" s="1260"/>
      <c r="BR756" s="1260"/>
      <c r="BS756" s="1260"/>
      <c r="BT756" s="1260"/>
      <c r="BU756" s="1260"/>
      <c r="BV756" s="1260"/>
      <c r="BW756" s="1260"/>
      <c r="BX756" s="1231"/>
      <c r="BY756" s="784">
        <v>0.37847222222222215</v>
      </c>
      <c r="BZ756" s="785"/>
      <c r="CA756" s="785"/>
      <c r="CB756" s="1299"/>
      <c r="CC756" s="1299"/>
      <c r="CD756" s="1299"/>
      <c r="CE756" s="1369" t="s">
        <v>46</v>
      </c>
      <c r="CF756" s="1369"/>
      <c r="CG756" s="1369"/>
      <c r="CH756" s="1369"/>
      <c r="CI756" s="1369"/>
      <c r="CJ756" s="1300" t="s">
        <v>39</v>
      </c>
      <c r="CK756" s="1299"/>
      <c r="CL756" s="1299"/>
      <c r="CM756" s="1299"/>
      <c r="CN756" s="1299"/>
      <c r="CO756" s="1299"/>
      <c r="CP756" s="1299"/>
      <c r="CQ756" s="1299"/>
      <c r="CR756" s="1299"/>
      <c r="CS756" s="1299"/>
      <c r="CT756" s="1299"/>
      <c r="CU756" s="1299"/>
      <c r="CV756" s="1299"/>
      <c r="CW756" s="1299"/>
      <c r="CX756" s="1299"/>
      <c r="CY756" s="1299"/>
      <c r="CZ756" s="1299"/>
      <c r="DA756" s="1299"/>
      <c r="DB756" s="1299"/>
      <c r="DC756" s="1299"/>
      <c r="DD756" s="1299"/>
      <c r="DE756" s="1299"/>
      <c r="DF756" s="1299"/>
      <c r="DG756" s="1299"/>
      <c r="DH756" s="1299"/>
      <c r="DI756" s="1299"/>
      <c r="DJ756" s="1299"/>
      <c r="DK756" s="1299"/>
      <c r="DL756" s="1299"/>
      <c r="DM756" s="1299"/>
      <c r="DN756" s="1299"/>
      <c r="DO756" s="1299"/>
      <c r="DP756" s="1299"/>
      <c r="DQ756" s="1301"/>
    </row>
    <row r="757" spans="68:121" ht="20.25" customHeight="1" x14ac:dyDescent="0.3">
      <c r="BP757" s="1260" t="s">
        <v>55</v>
      </c>
      <c r="BQ757" s="1260">
        <v>0.37847222222222215</v>
      </c>
      <c r="BR757" s="1260">
        <v>12</v>
      </c>
      <c r="BS757" s="1260" t="s">
        <v>45</v>
      </c>
      <c r="BT757" s="1260" t="s">
        <v>46</v>
      </c>
      <c r="BU757" s="1260">
        <v>7</v>
      </c>
      <c r="BV757" s="1260" t="s">
        <v>47</v>
      </c>
      <c r="BW757" s="1260">
        <v>9</v>
      </c>
      <c r="BX757" s="1231"/>
      <c r="BY757" s="1302"/>
      <c r="BZ757" s="1366" t="s">
        <v>55</v>
      </c>
      <c r="CA757" s="1366"/>
      <c r="CB757" s="1366"/>
      <c r="CC757" s="1366"/>
      <c r="CD757" s="1303"/>
      <c r="CE757" s="1303"/>
      <c r="CF757" s="1303"/>
      <c r="CG757" s="1303"/>
      <c r="CH757" s="1303"/>
      <c r="CI757" s="1303"/>
      <c r="CJ757" s="1303"/>
      <c r="CK757" s="1303"/>
      <c r="CL757" s="1303"/>
      <c r="CM757" s="1303"/>
      <c r="CN757" s="1303"/>
      <c r="CO757" s="1303"/>
      <c r="CP757" s="1303"/>
      <c r="CQ757" s="1303"/>
      <c r="CR757" s="1303"/>
      <c r="CS757" s="1370">
        <v>12</v>
      </c>
      <c r="CT757" s="1370"/>
      <c r="CU757" s="1365" t="s">
        <v>48</v>
      </c>
      <c r="CV757" s="1365"/>
      <c r="CW757" s="1365"/>
      <c r="CX757" s="1303"/>
      <c r="CY757" s="1303"/>
      <c r="CZ757" s="1303"/>
      <c r="DA757" s="1303"/>
      <c r="DB757" s="1303"/>
      <c r="DC757" s="1303"/>
      <c r="DD757" s="1303"/>
      <c r="DE757" s="1303"/>
      <c r="DF757" s="1303"/>
      <c r="DG757" s="1303"/>
      <c r="DH757" s="1303"/>
      <c r="DI757" s="1303"/>
      <c r="DJ757" s="1303"/>
      <c r="DK757" s="1304"/>
      <c r="DL757" s="1372" t="s">
        <v>49</v>
      </c>
      <c r="DM757" s="1372"/>
      <c r="DN757" s="1372"/>
      <c r="DO757" s="1373">
        <v>4</v>
      </c>
      <c r="DP757" s="1373"/>
      <c r="DQ757" s="1305"/>
    </row>
    <row r="758" spans="68:121" ht="20.25" customHeight="1" x14ac:dyDescent="0.3">
      <c r="BP758" s="1260">
        <v>0</v>
      </c>
      <c r="BQ758" s="1260">
        <v>0</v>
      </c>
      <c r="BR758" s="1260" t="s">
        <v>50</v>
      </c>
      <c r="BS758" s="1260">
        <v>4</v>
      </c>
      <c r="BT758" s="1260" t="s">
        <v>39</v>
      </c>
      <c r="BU758" s="1260" t="s">
        <v>189</v>
      </c>
      <c r="BV758" s="1260">
        <v>0</v>
      </c>
      <c r="BW758" s="1260" t="s">
        <v>141</v>
      </c>
      <c r="BX758" s="1231"/>
      <c r="BY758" s="1302"/>
      <c r="BZ758" s="1366"/>
      <c r="CA758" s="1366"/>
      <c r="CB758" s="1366"/>
      <c r="CC758" s="1366"/>
      <c r="CD758" s="1303"/>
      <c r="CE758" s="1303"/>
      <c r="CF758" s="1303"/>
      <c r="CG758" s="1303"/>
      <c r="CH758" s="1303"/>
      <c r="CI758" s="1303"/>
      <c r="CJ758" s="1303"/>
      <c r="CK758" s="1303"/>
      <c r="CL758" s="1303"/>
      <c r="CM758" s="1303"/>
      <c r="CN758" s="1303"/>
      <c r="CO758" s="1303"/>
      <c r="CP758" s="1303"/>
      <c r="CQ758" s="1303"/>
      <c r="CR758" s="1303"/>
      <c r="CS758" s="1370"/>
      <c r="CT758" s="1370"/>
      <c r="CU758" s="1365"/>
      <c r="CV758" s="1365"/>
      <c r="CW758" s="1365"/>
      <c r="CX758" s="1303"/>
      <c r="CY758" s="1303"/>
      <c r="CZ758" s="1303"/>
      <c r="DA758" s="1303"/>
      <c r="DB758" s="1303"/>
      <c r="DC758" s="1303"/>
      <c r="DD758" s="1303"/>
      <c r="DE758" s="1303"/>
      <c r="DF758" s="1303"/>
      <c r="DG758" s="1303"/>
      <c r="DH758" s="1303"/>
      <c r="DI758" s="1303"/>
      <c r="DJ758" s="1303"/>
      <c r="DK758" s="1304"/>
      <c r="DL758" s="1372"/>
      <c r="DM758" s="1372"/>
      <c r="DN758" s="1372"/>
      <c r="DO758" s="1373"/>
      <c r="DP758" s="1373"/>
      <c r="DQ758" s="1305"/>
    </row>
    <row r="759" spans="68:121" ht="20.25" customHeight="1" x14ac:dyDescent="0.3">
      <c r="BP759" s="1260"/>
      <c r="BQ759" s="1260"/>
      <c r="BR759" s="1260"/>
      <c r="BS759" s="1260"/>
      <c r="BT759" s="1260"/>
      <c r="BU759" s="1260"/>
      <c r="BV759" s="1260"/>
      <c r="BW759" s="1260"/>
      <c r="BX759" s="1231"/>
      <c r="BY759" s="1302"/>
      <c r="BZ759" s="1306"/>
      <c r="CA759" s="1306"/>
      <c r="CB759" s="1306"/>
      <c r="CC759" s="1306"/>
      <c r="CD759" s="1368" t="s">
        <v>52</v>
      </c>
      <c r="CE759" s="1368"/>
      <c r="CF759" s="1307">
        <v>7</v>
      </c>
      <c r="CG759" s="1308" t="s">
        <v>53</v>
      </c>
      <c r="CH759" s="1367" t="s">
        <v>189</v>
      </c>
      <c r="CI759" s="1367"/>
      <c r="CJ759" s="1367"/>
      <c r="CK759" s="1367"/>
      <c r="CL759" s="1367"/>
      <c r="CM759" s="1367"/>
      <c r="CN759" s="1367"/>
      <c r="CO759" s="1367"/>
      <c r="CP759" s="1367"/>
      <c r="CQ759" s="1367"/>
      <c r="CR759" s="1367"/>
      <c r="CS759" s="1367"/>
      <c r="CT759" s="1367"/>
      <c r="CU759" s="1306"/>
      <c r="CV759" s="1306"/>
      <c r="CW759" s="1306"/>
      <c r="CX759" s="1306"/>
      <c r="CY759" s="1306"/>
      <c r="CZ759" s="1368" t="s">
        <v>52</v>
      </c>
      <c r="DA759" s="1368"/>
      <c r="DB759" s="1307">
        <v>9</v>
      </c>
      <c r="DC759" s="1308" t="s">
        <v>53</v>
      </c>
      <c r="DD759" s="1367" t="s">
        <v>141</v>
      </c>
      <c r="DE759" s="1367"/>
      <c r="DF759" s="1367"/>
      <c r="DG759" s="1367"/>
      <c r="DH759" s="1367"/>
      <c r="DI759" s="1367"/>
      <c r="DJ759" s="1367"/>
      <c r="DK759" s="1367"/>
      <c r="DL759" s="1367"/>
      <c r="DM759" s="1367"/>
      <c r="DN759" s="1367"/>
      <c r="DO759" s="1367"/>
      <c r="DP759" s="1367"/>
      <c r="DQ759" s="1305"/>
    </row>
    <row r="760" spans="68:121" ht="20.25" customHeight="1" x14ac:dyDescent="0.3">
      <c r="BP760" s="1260"/>
      <c r="BQ760" s="1260"/>
      <c r="BR760" s="1260"/>
      <c r="BS760" s="1260"/>
      <c r="BT760" s="1260"/>
      <c r="BU760" s="1260"/>
      <c r="BV760" s="1260"/>
      <c r="BW760" s="1260"/>
      <c r="BX760" s="1231"/>
      <c r="BY760" s="1302"/>
      <c r="BZ760" s="1306"/>
      <c r="CA760" s="1306"/>
      <c r="CB760" s="1306"/>
      <c r="CC760" s="1306"/>
      <c r="CD760" s="1306"/>
      <c r="CE760" s="1306"/>
      <c r="CF760" s="1306"/>
      <c r="CG760" s="1306"/>
      <c r="CH760" s="1306"/>
      <c r="CI760" s="1306"/>
      <c r="CJ760" s="1306"/>
      <c r="CK760" s="1306"/>
      <c r="CL760" s="1306"/>
      <c r="CM760" s="1306"/>
      <c r="CN760" s="1306"/>
      <c r="CO760" s="1306"/>
      <c r="CP760" s="1306"/>
      <c r="CQ760" s="1306"/>
      <c r="CR760" s="1306"/>
      <c r="CS760" s="1306"/>
      <c r="CT760" s="1306"/>
      <c r="CU760" s="1306"/>
      <c r="CV760" s="1306"/>
      <c r="CW760" s="1306"/>
      <c r="CX760" s="1306"/>
      <c r="CY760" s="1306"/>
      <c r="CZ760" s="1306"/>
      <c r="DA760" s="1306"/>
      <c r="DB760" s="1306"/>
      <c r="DC760" s="1306"/>
      <c r="DD760" s="1306"/>
      <c r="DE760" s="1306"/>
      <c r="DF760" s="1306"/>
      <c r="DG760" s="1306"/>
      <c r="DH760" s="1306"/>
      <c r="DI760" s="1306"/>
      <c r="DJ760" s="1306"/>
      <c r="DK760" s="1309"/>
      <c r="DL760" s="1309"/>
      <c r="DM760" s="1309"/>
      <c r="DN760" s="1309"/>
      <c r="DO760" s="1309"/>
      <c r="DP760" s="1309"/>
      <c r="DQ760" s="1305"/>
    </row>
    <row r="761" spans="68:121" ht="20.25" customHeight="1" x14ac:dyDescent="0.3">
      <c r="BP761" s="1260"/>
      <c r="BQ761" s="1260"/>
      <c r="BR761" s="1260"/>
      <c r="BS761" s="1260"/>
      <c r="BT761" s="1260"/>
      <c r="BU761" s="1260"/>
      <c r="BV761" s="1260"/>
      <c r="BW761" s="1260"/>
      <c r="BX761" s="1231"/>
      <c r="BY761" s="1302"/>
      <c r="BZ761" s="1322" t="s">
        <v>56</v>
      </c>
      <c r="CA761" s="1323">
        <v>7</v>
      </c>
      <c r="CB761" s="1310" t="s">
        <v>47</v>
      </c>
      <c r="CC761" s="1311">
        <v>1</v>
      </c>
      <c r="CD761" s="1311">
        <v>2</v>
      </c>
      <c r="CE761" s="1311">
        <v>3</v>
      </c>
      <c r="CF761" s="1311">
        <v>4</v>
      </c>
      <c r="CG761" s="1311">
        <v>5</v>
      </c>
      <c r="CH761" s="1311">
        <v>6</v>
      </c>
      <c r="CI761" s="1311">
        <v>7</v>
      </c>
      <c r="CJ761" s="1311">
        <v>8</v>
      </c>
      <c r="CK761" s="1311">
        <v>9</v>
      </c>
      <c r="CL761" s="1311">
        <v>10</v>
      </c>
      <c r="CM761" s="1311">
        <v>11</v>
      </c>
      <c r="CN761" s="1311">
        <v>12</v>
      </c>
      <c r="CO761" s="1311">
        <v>13</v>
      </c>
      <c r="CP761" s="1311">
        <v>14</v>
      </c>
      <c r="CQ761" s="1311">
        <v>15</v>
      </c>
      <c r="CR761" s="1311">
        <v>16</v>
      </c>
      <c r="CS761" s="1311">
        <v>17</v>
      </c>
      <c r="CT761" s="1311">
        <v>18</v>
      </c>
      <c r="CU761" s="1311">
        <v>19</v>
      </c>
      <c r="CV761" s="1311">
        <v>20</v>
      </c>
      <c r="CW761" s="1311">
        <v>21</v>
      </c>
      <c r="CX761" s="1311">
        <v>22</v>
      </c>
      <c r="CY761" s="1311">
        <v>23</v>
      </c>
      <c r="CZ761" s="1311">
        <v>24</v>
      </c>
      <c r="DA761" s="1311">
        <v>25</v>
      </c>
      <c r="DB761" s="1311">
        <v>26</v>
      </c>
      <c r="DC761" s="1311">
        <v>27</v>
      </c>
      <c r="DD761" s="1311">
        <v>28</v>
      </c>
      <c r="DE761" s="1311">
        <v>29</v>
      </c>
      <c r="DF761" s="1311">
        <v>30</v>
      </c>
      <c r="DG761" s="1311">
        <v>31</v>
      </c>
      <c r="DH761" s="1311">
        <v>32</v>
      </c>
      <c r="DI761" s="1311">
        <v>33</v>
      </c>
      <c r="DJ761" s="1311">
        <v>34</v>
      </c>
      <c r="DK761" s="1312">
        <v>35</v>
      </c>
      <c r="DL761" s="1312">
        <v>36</v>
      </c>
      <c r="DM761" s="1312">
        <v>37</v>
      </c>
      <c r="DN761" s="1312">
        <v>38</v>
      </c>
      <c r="DO761" s="1312">
        <v>39</v>
      </c>
      <c r="DP761" s="1312">
        <v>40</v>
      </c>
      <c r="DQ761" s="1305"/>
    </row>
    <row r="762" spans="68:121" ht="20.25" customHeight="1" x14ac:dyDescent="0.3">
      <c r="BP762" s="1260"/>
      <c r="BQ762" s="1260"/>
      <c r="BR762" s="1260"/>
      <c r="BS762" s="1260"/>
      <c r="BT762" s="1260"/>
      <c r="BU762" s="1260"/>
      <c r="BV762" s="1260"/>
      <c r="BW762" s="1260"/>
      <c r="BX762" s="1231"/>
      <c r="BY762" s="1302"/>
      <c r="BZ762" s="1313"/>
      <c r="CA762" s="1314"/>
      <c r="CB762" s="1315"/>
      <c r="CC762" s="1316"/>
      <c r="CD762" s="1316"/>
      <c r="CE762" s="1316"/>
      <c r="CF762" s="1316"/>
      <c r="CG762" s="1316"/>
      <c r="CH762" s="1316"/>
      <c r="CI762" s="1316"/>
      <c r="CJ762" s="1316"/>
      <c r="CK762" s="1316"/>
      <c r="CL762" s="1316"/>
      <c r="CM762" s="1316"/>
      <c r="CN762" s="1316"/>
      <c r="CO762" s="1316"/>
      <c r="CP762" s="1316"/>
      <c r="CQ762" s="1316"/>
      <c r="CR762" s="1316"/>
      <c r="CS762" s="1316"/>
      <c r="CT762" s="1316"/>
      <c r="CU762" s="1316"/>
      <c r="CV762" s="1316"/>
      <c r="CW762" s="1316"/>
      <c r="CX762" s="1316"/>
      <c r="CY762" s="1316"/>
      <c r="CZ762" s="1316"/>
      <c r="DA762" s="1316"/>
      <c r="DB762" s="1316"/>
      <c r="DC762" s="1316"/>
      <c r="DD762" s="1316"/>
      <c r="DE762" s="1316"/>
      <c r="DF762" s="1316"/>
      <c r="DG762" s="1316"/>
      <c r="DH762" s="1316"/>
      <c r="DI762" s="1316"/>
      <c r="DJ762" s="1316"/>
      <c r="DK762" s="1317"/>
      <c r="DL762" s="1317"/>
      <c r="DM762" s="1317"/>
      <c r="DN762" s="1317"/>
      <c r="DO762" s="1317"/>
      <c r="DP762" s="1317"/>
      <c r="DQ762" s="1305"/>
    </row>
    <row r="763" spans="68:121" ht="20.25" customHeight="1" x14ac:dyDescent="0.3">
      <c r="BP763" s="1260"/>
      <c r="BQ763" s="1260"/>
      <c r="BR763" s="1260"/>
      <c r="BS763" s="1260"/>
      <c r="BT763" s="1260"/>
      <c r="BU763" s="1260"/>
      <c r="BV763" s="1260"/>
      <c r="BW763" s="1260"/>
      <c r="BX763" s="1231"/>
      <c r="BY763" s="1302"/>
      <c r="BZ763" s="1324" t="s">
        <v>56</v>
      </c>
      <c r="CA763" s="1325">
        <v>9</v>
      </c>
      <c r="CB763" s="1318" t="s">
        <v>47</v>
      </c>
      <c r="CC763" s="1311">
        <v>1</v>
      </c>
      <c r="CD763" s="1311">
        <v>2</v>
      </c>
      <c r="CE763" s="1311">
        <v>3</v>
      </c>
      <c r="CF763" s="1311">
        <v>4</v>
      </c>
      <c r="CG763" s="1311">
        <v>5</v>
      </c>
      <c r="CH763" s="1311">
        <v>6</v>
      </c>
      <c r="CI763" s="1311">
        <v>7</v>
      </c>
      <c r="CJ763" s="1311">
        <v>8</v>
      </c>
      <c r="CK763" s="1311">
        <v>9</v>
      </c>
      <c r="CL763" s="1311">
        <v>10</v>
      </c>
      <c r="CM763" s="1311">
        <v>11</v>
      </c>
      <c r="CN763" s="1311">
        <v>12</v>
      </c>
      <c r="CO763" s="1311">
        <v>13</v>
      </c>
      <c r="CP763" s="1311">
        <v>14</v>
      </c>
      <c r="CQ763" s="1311">
        <v>15</v>
      </c>
      <c r="CR763" s="1311">
        <v>16</v>
      </c>
      <c r="CS763" s="1311">
        <v>17</v>
      </c>
      <c r="CT763" s="1311">
        <v>18</v>
      </c>
      <c r="CU763" s="1311">
        <v>19</v>
      </c>
      <c r="CV763" s="1311">
        <v>20</v>
      </c>
      <c r="CW763" s="1311">
        <v>21</v>
      </c>
      <c r="CX763" s="1311">
        <v>22</v>
      </c>
      <c r="CY763" s="1311">
        <v>23</v>
      </c>
      <c r="CZ763" s="1311">
        <v>24</v>
      </c>
      <c r="DA763" s="1311">
        <v>25</v>
      </c>
      <c r="DB763" s="1311">
        <v>26</v>
      </c>
      <c r="DC763" s="1311">
        <v>27</v>
      </c>
      <c r="DD763" s="1311">
        <v>28</v>
      </c>
      <c r="DE763" s="1311">
        <v>29</v>
      </c>
      <c r="DF763" s="1311">
        <v>30</v>
      </c>
      <c r="DG763" s="1311">
        <v>31</v>
      </c>
      <c r="DH763" s="1311">
        <v>32</v>
      </c>
      <c r="DI763" s="1311">
        <v>33</v>
      </c>
      <c r="DJ763" s="1311">
        <v>34</v>
      </c>
      <c r="DK763" s="1312">
        <v>35</v>
      </c>
      <c r="DL763" s="1312">
        <v>36</v>
      </c>
      <c r="DM763" s="1312">
        <v>37</v>
      </c>
      <c r="DN763" s="1312">
        <v>38</v>
      </c>
      <c r="DO763" s="1312">
        <v>39</v>
      </c>
      <c r="DP763" s="1312">
        <v>40</v>
      </c>
      <c r="DQ763" s="1305"/>
    </row>
    <row r="764" spans="68:121" ht="20.25" customHeight="1" thickBot="1" x14ac:dyDescent="0.35">
      <c r="BP764" s="1260"/>
      <c r="BQ764" s="1260"/>
      <c r="BR764" s="1260"/>
      <c r="BS764" s="1260"/>
      <c r="BT764" s="1260"/>
      <c r="BU764" s="1260"/>
      <c r="BV764" s="1260"/>
      <c r="BW764" s="1260"/>
      <c r="BX764" s="1231"/>
      <c r="BY764" s="1319"/>
      <c r="BZ764" s="1320"/>
      <c r="CA764" s="1320"/>
      <c r="CB764" s="1320"/>
      <c r="CC764" s="1320"/>
      <c r="CD764" s="1320"/>
      <c r="CE764" s="1320"/>
      <c r="CF764" s="1320"/>
      <c r="CG764" s="1320"/>
      <c r="CH764" s="1320"/>
      <c r="CI764" s="1320"/>
      <c r="CJ764" s="1320"/>
      <c r="CK764" s="1320"/>
      <c r="CL764" s="1320"/>
      <c r="CM764" s="1320"/>
      <c r="CN764" s="1320"/>
      <c r="CO764" s="1320"/>
      <c r="CP764" s="1320"/>
      <c r="CQ764" s="1320"/>
      <c r="CR764" s="1320"/>
      <c r="CS764" s="1320"/>
      <c r="CT764" s="1320"/>
      <c r="CU764" s="1320"/>
      <c r="CV764" s="1320"/>
      <c r="CW764" s="1320"/>
      <c r="CX764" s="1320"/>
      <c r="CY764" s="1320"/>
      <c r="CZ764" s="1320"/>
      <c r="DA764" s="1320"/>
      <c r="DB764" s="1320"/>
      <c r="DC764" s="1320"/>
      <c r="DD764" s="1320"/>
      <c r="DE764" s="1320"/>
      <c r="DF764" s="1320"/>
      <c r="DG764" s="1320"/>
      <c r="DH764" s="1320"/>
      <c r="DI764" s="1320"/>
      <c r="DJ764" s="1320"/>
      <c r="DK764" s="1320"/>
      <c r="DL764" s="1320"/>
      <c r="DM764" s="1320"/>
      <c r="DN764" s="1320"/>
      <c r="DO764" s="1320"/>
      <c r="DP764" s="1320"/>
      <c r="DQ764" s="1321"/>
    </row>
    <row r="765" spans="68:121" ht="20.25" customHeight="1" thickTop="1" x14ac:dyDescent="0.3">
      <c r="BP765" s="1260"/>
      <c r="BQ765" s="1260"/>
      <c r="BR765" s="1260"/>
      <c r="BS765" s="1260"/>
      <c r="BT765" s="1260"/>
      <c r="BU765" s="1260"/>
      <c r="BV765" s="1260"/>
      <c r="BW765" s="1260"/>
      <c r="BX765" s="1231"/>
      <c r="BY765" s="784">
        <v>0.38541666666666657</v>
      </c>
      <c r="BZ765" s="785"/>
      <c r="CA765" s="785"/>
      <c r="CB765" s="1299"/>
      <c r="CC765" s="1299"/>
      <c r="CD765" s="1299"/>
      <c r="CE765" s="1369" t="s">
        <v>46</v>
      </c>
      <c r="CF765" s="1369"/>
      <c r="CG765" s="1369"/>
      <c r="CH765" s="1369"/>
      <c r="CI765" s="1369"/>
      <c r="CJ765" s="1300" t="s">
        <v>66</v>
      </c>
      <c r="CK765" s="1299"/>
      <c r="CL765" s="1299"/>
      <c r="CM765" s="1299"/>
      <c r="CN765" s="1299"/>
      <c r="CO765" s="1299"/>
      <c r="CP765" s="1299"/>
      <c r="CQ765" s="1299"/>
      <c r="CR765" s="1299"/>
      <c r="CS765" s="1299"/>
      <c r="CT765" s="1299"/>
      <c r="CU765" s="1299"/>
      <c r="CV765" s="1299"/>
      <c r="CW765" s="1299"/>
      <c r="CX765" s="1299"/>
      <c r="CY765" s="1299"/>
      <c r="CZ765" s="1299"/>
      <c r="DA765" s="1299"/>
      <c r="DB765" s="1299"/>
      <c r="DC765" s="1299"/>
      <c r="DD765" s="1299"/>
      <c r="DE765" s="1299"/>
      <c r="DF765" s="1299"/>
      <c r="DG765" s="1299"/>
      <c r="DH765" s="1299"/>
      <c r="DI765" s="1299"/>
      <c r="DJ765" s="1299"/>
      <c r="DK765" s="1299"/>
      <c r="DL765" s="1299"/>
      <c r="DM765" s="1299"/>
      <c r="DN765" s="1299"/>
      <c r="DO765" s="1299"/>
      <c r="DP765" s="1299"/>
      <c r="DQ765" s="1301"/>
    </row>
    <row r="766" spans="68:121" ht="20.25" customHeight="1" x14ac:dyDescent="0.3">
      <c r="BP766" s="1260" t="s">
        <v>57</v>
      </c>
      <c r="BQ766" s="1260">
        <v>0.38541666666666657</v>
      </c>
      <c r="BR766" s="1260">
        <v>16</v>
      </c>
      <c r="BS766" s="1260" t="s">
        <v>45</v>
      </c>
      <c r="BT766" s="1260" t="s">
        <v>46</v>
      </c>
      <c r="BU766" s="1260">
        <v>19</v>
      </c>
      <c r="BV766" s="1260" t="s">
        <v>47</v>
      </c>
      <c r="BW766" s="1260">
        <v>27</v>
      </c>
      <c r="BX766" s="1231"/>
      <c r="BY766" s="1302"/>
      <c r="BZ766" s="1366" t="s">
        <v>57</v>
      </c>
      <c r="CA766" s="1366"/>
      <c r="CB766" s="1366"/>
      <c r="CC766" s="1366"/>
      <c r="CD766" s="1303"/>
      <c r="CE766" s="1303"/>
      <c r="CF766" s="1303"/>
      <c r="CG766" s="1303"/>
      <c r="CH766" s="1303"/>
      <c r="CI766" s="1303"/>
      <c r="CJ766" s="1303"/>
      <c r="CK766" s="1303"/>
      <c r="CL766" s="1303"/>
      <c r="CM766" s="1303"/>
      <c r="CN766" s="1303"/>
      <c r="CO766" s="1303"/>
      <c r="CP766" s="1303"/>
      <c r="CQ766" s="1303"/>
      <c r="CR766" s="1303"/>
      <c r="CS766" s="1370">
        <v>16</v>
      </c>
      <c r="CT766" s="1370"/>
      <c r="CU766" s="1365" t="s">
        <v>48</v>
      </c>
      <c r="CV766" s="1365"/>
      <c r="CW766" s="1365"/>
      <c r="CX766" s="1303"/>
      <c r="CY766" s="1303"/>
      <c r="CZ766" s="1303"/>
      <c r="DA766" s="1303"/>
      <c r="DB766" s="1303"/>
      <c r="DC766" s="1303"/>
      <c r="DD766" s="1303"/>
      <c r="DE766" s="1303"/>
      <c r="DF766" s="1303"/>
      <c r="DG766" s="1303"/>
      <c r="DH766" s="1303"/>
      <c r="DI766" s="1303"/>
      <c r="DJ766" s="1303"/>
      <c r="DK766" s="1304"/>
      <c r="DL766" s="1372" t="s">
        <v>49</v>
      </c>
      <c r="DM766" s="1372"/>
      <c r="DN766" s="1372"/>
      <c r="DO766" s="1373">
        <v>4</v>
      </c>
      <c r="DP766" s="1373"/>
      <c r="DQ766" s="1305"/>
    </row>
    <row r="767" spans="68:121" ht="20.25" customHeight="1" x14ac:dyDescent="0.3">
      <c r="BP767" s="1260">
        <v>0</v>
      </c>
      <c r="BQ767" s="1260">
        <v>0</v>
      </c>
      <c r="BR767" s="1260" t="s">
        <v>50</v>
      </c>
      <c r="BS767" s="1260">
        <v>4</v>
      </c>
      <c r="BT767" s="1260" t="s">
        <v>66</v>
      </c>
      <c r="BU767" s="1260" t="s">
        <v>144</v>
      </c>
      <c r="BV767" s="1260">
        <v>0</v>
      </c>
      <c r="BW767" s="1260" t="s">
        <v>192</v>
      </c>
      <c r="BX767" s="1231"/>
      <c r="BY767" s="1302"/>
      <c r="BZ767" s="1366"/>
      <c r="CA767" s="1366"/>
      <c r="CB767" s="1366"/>
      <c r="CC767" s="1366"/>
      <c r="CD767" s="1303"/>
      <c r="CE767" s="1303"/>
      <c r="CF767" s="1303"/>
      <c r="CG767" s="1303"/>
      <c r="CH767" s="1303"/>
      <c r="CI767" s="1303"/>
      <c r="CJ767" s="1303"/>
      <c r="CK767" s="1303"/>
      <c r="CL767" s="1303"/>
      <c r="CM767" s="1303"/>
      <c r="CN767" s="1303"/>
      <c r="CO767" s="1303"/>
      <c r="CP767" s="1303"/>
      <c r="CQ767" s="1303"/>
      <c r="CR767" s="1303"/>
      <c r="CS767" s="1370"/>
      <c r="CT767" s="1370"/>
      <c r="CU767" s="1365"/>
      <c r="CV767" s="1365"/>
      <c r="CW767" s="1365"/>
      <c r="CX767" s="1303"/>
      <c r="CY767" s="1303"/>
      <c r="CZ767" s="1303"/>
      <c r="DA767" s="1303"/>
      <c r="DB767" s="1303"/>
      <c r="DC767" s="1303"/>
      <c r="DD767" s="1303"/>
      <c r="DE767" s="1303"/>
      <c r="DF767" s="1303"/>
      <c r="DG767" s="1303"/>
      <c r="DH767" s="1303"/>
      <c r="DI767" s="1303"/>
      <c r="DJ767" s="1303"/>
      <c r="DK767" s="1304"/>
      <c r="DL767" s="1372"/>
      <c r="DM767" s="1372"/>
      <c r="DN767" s="1372"/>
      <c r="DO767" s="1373"/>
      <c r="DP767" s="1373"/>
      <c r="DQ767" s="1305"/>
    </row>
    <row r="768" spans="68:121" ht="20.25" customHeight="1" x14ac:dyDescent="0.3">
      <c r="BP768" s="1260"/>
      <c r="BQ768" s="1260"/>
      <c r="BR768" s="1260"/>
      <c r="BS768" s="1260"/>
      <c r="BT768" s="1260"/>
      <c r="BU768" s="1260"/>
      <c r="BV768" s="1260"/>
      <c r="BW768" s="1260"/>
      <c r="BX768" s="1231"/>
      <c r="BY768" s="1302"/>
      <c r="BZ768" s="1306"/>
      <c r="CA768" s="1306"/>
      <c r="CB768" s="1306"/>
      <c r="CC768" s="1306"/>
      <c r="CD768" s="1368" t="s">
        <v>52</v>
      </c>
      <c r="CE768" s="1368"/>
      <c r="CF768" s="1307">
        <v>19</v>
      </c>
      <c r="CG768" s="1308" t="s">
        <v>53</v>
      </c>
      <c r="CH768" s="1367" t="s">
        <v>144</v>
      </c>
      <c r="CI768" s="1367"/>
      <c r="CJ768" s="1367"/>
      <c r="CK768" s="1367"/>
      <c r="CL768" s="1367"/>
      <c r="CM768" s="1367"/>
      <c r="CN768" s="1367"/>
      <c r="CO768" s="1367"/>
      <c r="CP768" s="1367"/>
      <c r="CQ768" s="1367"/>
      <c r="CR768" s="1367"/>
      <c r="CS768" s="1367"/>
      <c r="CT768" s="1367"/>
      <c r="CU768" s="1306"/>
      <c r="CV768" s="1306"/>
      <c r="CW768" s="1306"/>
      <c r="CX768" s="1306"/>
      <c r="CY768" s="1306"/>
      <c r="CZ768" s="1368" t="s">
        <v>52</v>
      </c>
      <c r="DA768" s="1368"/>
      <c r="DB768" s="1307">
        <v>27</v>
      </c>
      <c r="DC768" s="1308" t="s">
        <v>53</v>
      </c>
      <c r="DD768" s="1367" t="s">
        <v>192</v>
      </c>
      <c r="DE768" s="1367"/>
      <c r="DF768" s="1367"/>
      <c r="DG768" s="1367"/>
      <c r="DH768" s="1367"/>
      <c r="DI768" s="1367"/>
      <c r="DJ768" s="1367"/>
      <c r="DK768" s="1367"/>
      <c r="DL768" s="1367"/>
      <c r="DM768" s="1367"/>
      <c r="DN768" s="1367"/>
      <c r="DO768" s="1367"/>
      <c r="DP768" s="1367"/>
      <c r="DQ768" s="1305"/>
    </row>
    <row r="769" spans="68:121" ht="20.25" customHeight="1" x14ac:dyDescent="0.3">
      <c r="BP769" s="1260"/>
      <c r="BQ769" s="1260"/>
      <c r="BR769" s="1260"/>
      <c r="BS769" s="1260"/>
      <c r="BT769" s="1260"/>
      <c r="BU769" s="1260"/>
      <c r="BV769" s="1260"/>
      <c r="BW769" s="1260"/>
      <c r="BX769" s="1231"/>
      <c r="BY769" s="1302"/>
      <c r="BZ769" s="1306"/>
      <c r="CA769" s="1306"/>
      <c r="CB769" s="1306"/>
      <c r="CC769" s="1306"/>
      <c r="CD769" s="1306"/>
      <c r="CE769" s="1306"/>
      <c r="CF769" s="1306"/>
      <c r="CG769" s="1306"/>
      <c r="CH769" s="1306"/>
      <c r="CI769" s="1306"/>
      <c r="CJ769" s="1306"/>
      <c r="CK769" s="1306"/>
      <c r="CL769" s="1306"/>
      <c r="CM769" s="1306"/>
      <c r="CN769" s="1306"/>
      <c r="CO769" s="1306"/>
      <c r="CP769" s="1306"/>
      <c r="CQ769" s="1306"/>
      <c r="CR769" s="1306"/>
      <c r="CS769" s="1306"/>
      <c r="CT769" s="1306"/>
      <c r="CU769" s="1306"/>
      <c r="CV769" s="1306"/>
      <c r="CW769" s="1306"/>
      <c r="CX769" s="1306"/>
      <c r="CY769" s="1306"/>
      <c r="CZ769" s="1306"/>
      <c r="DA769" s="1306"/>
      <c r="DB769" s="1306"/>
      <c r="DC769" s="1306"/>
      <c r="DD769" s="1306"/>
      <c r="DE769" s="1306"/>
      <c r="DF769" s="1306"/>
      <c r="DG769" s="1306"/>
      <c r="DH769" s="1306"/>
      <c r="DI769" s="1306"/>
      <c r="DJ769" s="1306"/>
      <c r="DK769" s="1309"/>
      <c r="DL769" s="1309"/>
      <c r="DM769" s="1309"/>
      <c r="DN769" s="1309"/>
      <c r="DO769" s="1309"/>
      <c r="DP769" s="1309"/>
      <c r="DQ769" s="1305"/>
    </row>
    <row r="770" spans="68:121" ht="20.25" customHeight="1" x14ac:dyDescent="0.3">
      <c r="BP770" s="1260"/>
      <c r="BQ770" s="1260"/>
      <c r="BR770" s="1260"/>
      <c r="BS770" s="1260"/>
      <c r="BT770" s="1260"/>
      <c r="BU770" s="1260"/>
      <c r="BV770" s="1260"/>
      <c r="BW770" s="1260"/>
      <c r="BX770" s="1231"/>
      <c r="BY770" s="1302"/>
      <c r="BZ770" s="1322" t="s">
        <v>56</v>
      </c>
      <c r="CA770" s="1323">
        <v>19</v>
      </c>
      <c r="CB770" s="1310" t="s">
        <v>47</v>
      </c>
      <c r="CC770" s="1311">
        <v>1</v>
      </c>
      <c r="CD770" s="1311">
        <v>2</v>
      </c>
      <c r="CE770" s="1311">
        <v>3</v>
      </c>
      <c r="CF770" s="1311">
        <v>4</v>
      </c>
      <c r="CG770" s="1311">
        <v>5</v>
      </c>
      <c r="CH770" s="1311">
        <v>6</v>
      </c>
      <c r="CI770" s="1311">
        <v>7</v>
      </c>
      <c r="CJ770" s="1311">
        <v>8</v>
      </c>
      <c r="CK770" s="1311">
        <v>9</v>
      </c>
      <c r="CL770" s="1311">
        <v>10</v>
      </c>
      <c r="CM770" s="1311">
        <v>11</v>
      </c>
      <c r="CN770" s="1311">
        <v>12</v>
      </c>
      <c r="CO770" s="1311">
        <v>13</v>
      </c>
      <c r="CP770" s="1311">
        <v>14</v>
      </c>
      <c r="CQ770" s="1311">
        <v>15</v>
      </c>
      <c r="CR770" s="1311">
        <v>16</v>
      </c>
      <c r="CS770" s="1311">
        <v>17</v>
      </c>
      <c r="CT770" s="1311">
        <v>18</v>
      </c>
      <c r="CU770" s="1311">
        <v>19</v>
      </c>
      <c r="CV770" s="1311">
        <v>20</v>
      </c>
      <c r="CW770" s="1311">
        <v>21</v>
      </c>
      <c r="CX770" s="1311">
        <v>22</v>
      </c>
      <c r="CY770" s="1311">
        <v>23</v>
      </c>
      <c r="CZ770" s="1311">
        <v>24</v>
      </c>
      <c r="DA770" s="1311">
        <v>25</v>
      </c>
      <c r="DB770" s="1311">
        <v>26</v>
      </c>
      <c r="DC770" s="1311">
        <v>27</v>
      </c>
      <c r="DD770" s="1311">
        <v>28</v>
      </c>
      <c r="DE770" s="1311">
        <v>29</v>
      </c>
      <c r="DF770" s="1311">
        <v>30</v>
      </c>
      <c r="DG770" s="1311">
        <v>31</v>
      </c>
      <c r="DH770" s="1311">
        <v>32</v>
      </c>
      <c r="DI770" s="1311">
        <v>33</v>
      </c>
      <c r="DJ770" s="1311">
        <v>34</v>
      </c>
      <c r="DK770" s="1312">
        <v>35</v>
      </c>
      <c r="DL770" s="1312">
        <v>36</v>
      </c>
      <c r="DM770" s="1312">
        <v>37</v>
      </c>
      <c r="DN770" s="1312">
        <v>38</v>
      </c>
      <c r="DO770" s="1312">
        <v>39</v>
      </c>
      <c r="DP770" s="1312">
        <v>40</v>
      </c>
      <c r="DQ770" s="1305"/>
    </row>
    <row r="771" spans="68:121" ht="20.25" customHeight="1" x14ac:dyDescent="0.3">
      <c r="BP771" s="1260"/>
      <c r="BQ771" s="1260"/>
      <c r="BR771" s="1260"/>
      <c r="BS771" s="1260"/>
      <c r="BT771" s="1260"/>
      <c r="BU771" s="1260"/>
      <c r="BV771" s="1260"/>
      <c r="BW771" s="1260"/>
      <c r="BX771" s="1231"/>
      <c r="BY771" s="1302"/>
      <c r="BZ771" s="1313"/>
      <c r="CA771" s="1314"/>
      <c r="CB771" s="1315"/>
      <c r="CC771" s="1316"/>
      <c r="CD771" s="1316"/>
      <c r="CE771" s="1316"/>
      <c r="CF771" s="1316"/>
      <c r="CG771" s="1316"/>
      <c r="CH771" s="1316"/>
      <c r="CI771" s="1316"/>
      <c r="CJ771" s="1316"/>
      <c r="CK771" s="1316"/>
      <c r="CL771" s="1316"/>
      <c r="CM771" s="1316"/>
      <c r="CN771" s="1316"/>
      <c r="CO771" s="1316"/>
      <c r="CP771" s="1316"/>
      <c r="CQ771" s="1316"/>
      <c r="CR771" s="1316"/>
      <c r="CS771" s="1316"/>
      <c r="CT771" s="1316"/>
      <c r="CU771" s="1316"/>
      <c r="CV771" s="1316"/>
      <c r="CW771" s="1316"/>
      <c r="CX771" s="1316"/>
      <c r="CY771" s="1316"/>
      <c r="CZ771" s="1316"/>
      <c r="DA771" s="1316"/>
      <c r="DB771" s="1316"/>
      <c r="DC771" s="1316"/>
      <c r="DD771" s="1316"/>
      <c r="DE771" s="1316"/>
      <c r="DF771" s="1316"/>
      <c r="DG771" s="1316"/>
      <c r="DH771" s="1316"/>
      <c r="DI771" s="1316"/>
      <c r="DJ771" s="1316"/>
      <c r="DK771" s="1317"/>
      <c r="DL771" s="1317"/>
      <c r="DM771" s="1317"/>
      <c r="DN771" s="1317"/>
      <c r="DO771" s="1317"/>
      <c r="DP771" s="1317"/>
      <c r="DQ771" s="1305"/>
    </row>
    <row r="772" spans="68:121" ht="20.25" customHeight="1" x14ac:dyDescent="0.3">
      <c r="BP772" s="1260"/>
      <c r="BQ772" s="1260"/>
      <c r="BR772" s="1260"/>
      <c r="BS772" s="1260"/>
      <c r="BT772" s="1260"/>
      <c r="BU772" s="1260"/>
      <c r="BV772" s="1260"/>
      <c r="BW772" s="1260"/>
      <c r="BX772" s="1231"/>
      <c r="BY772" s="1302"/>
      <c r="BZ772" s="1324" t="s">
        <v>56</v>
      </c>
      <c r="CA772" s="1325">
        <v>27</v>
      </c>
      <c r="CB772" s="1318" t="s">
        <v>47</v>
      </c>
      <c r="CC772" s="1311">
        <v>1</v>
      </c>
      <c r="CD772" s="1311">
        <v>2</v>
      </c>
      <c r="CE772" s="1311">
        <v>3</v>
      </c>
      <c r="CF772" s="1311">
        <v>4</v>
      </c>
      <c r="CG772" s="1311">
        <v>5</v>
      </c>
      <c r="CH772" s="1311">
        <v>6</v>
      </c>
      <c r="CI772" s="1311">
        <v>7</v>
      </c>
      <c r="CJ772" s="1311">
        <v>8</v>
      </c>
      <c r="CK772" s="1311">
        <v>9</v>
      </c>
      <c r="CL772" s="1311">
        <v>10</v>
      </c>
      <c r="CM772" s="1311">
        <v>11</v>
      </c>
      <c r="CN772" s="1311">
        <v>12</v>
      </c>
      <c r="CO772" s="1311">
        <v>13</v>
      </c>
      <c r="CP772" s="1311">
        <v>14</v>
      </c>
      <c r="CQ772" s="1311">
        <v>15</v>
      </c>
      <c r="CR772" s="1311">
        <v>16</v>
      </c>
      <c r="CS772" s="1311">
        <v>17</v>
      </c>
      <c r="CT772" s="1311">
        <v>18</v>
      </c>
      <c r="CU772" s="1311">
        <v>19</v>
      </c>
      <c r="CV772" s="1311">
        <v>20</v>
      </c>
      <c r="CW772" s="1311">
        <v>21</v>
      </c>
      <c r="CX772" s="1311">
        <v>22</v>
      </c>
      <c r="CY772" s="1311">
        <v>23</v>
      </c>
      <c r="CZ772" s="1311">
        <v>24</v>
      </c>
      <c r="DA772" s="1311">
        <v>25</v>
      </c>
      <c r="DB772" s="1311">
        <v>26</v>
      </c>
      <c r="DC772" s="1311">
        <v>27</v>
      </c>
      <c r="DD772" s="1311">
        <v>28</v>
      </c>
      <c r="DE772" s="1311">
        <v>29</v>
      </c>
      <c r="DF772" s="1311">
        <v>30</v>
      </c>
      <c r="DG772" s="1311">
        <v>31</v>
      </c>
      <c r="DH772" s="1311">
        <v>32</v>
      </c>
      <c r="DI772" s="1311">
        <v>33</v>
      </c>
      <c r="DJ772" s="1311">
        <v>34</v>
      </c>
      <c r="DK772" s="1312">
        <v>35</v>
      </c>
      <c r="DL772" s="1312">
        <v>36</v>
      </c>
      <c r="DM772" s="1312">
        <v>37</v>
      </c>
      <c r="DN772" s="1312">
        <v>38</v>
      </c>
      <c r="DO772" s="1312">
        <v>39</v>
      </c>
      <c r="DP772" s="1312">
        <v>40</v>
      </c>
      <c r="DQ772" s="1305"/>
    </row>
    <row r="773" spans="68:121" ht="20.25" customHeight="1" thickBot="1" x14ac:dyDescent="0.35">
      <c r="BP773" s="1260"/>
      <c r="BQ773" s="1260"/>
      <c r="BR773" s="1260"/>
      <c r="BS773" s="1260"/>
      <c r="BT773" s="1260"/>
      <c r="BU773" s="1260"/>
      <c r="BV773" s="1260"/>
      <c r="BW773" s="1260"/>
      <c r="BX773" s="1231"/>
      <c r="BY773" s="1319"/>
      <c r="BZ773" s="1320"/>
      <c r="CA773" s="1320"/>
      <c r="CB773" s="1320"/>
      <c r="CC773" s="1320"/>
      <c r="CD773" s="1320"/>
      <c r="CE773" s="1320"/>
      <c r="CF773" s="1320"/>
      <c r="CG773" s="1320"/>
      <c r="CH773" s="1320"/>
      <c r="CI773" s="1320"/>
      <c r="CJ773" s="1320"/>
      <c r="CK773" s="1320"/>
      <c r="CL773" s="1320"/>
      <c r="CM773" s="1320"/>
      <c r="CN773" s="1320"/>
      <c r="CO773" s="1320"/>
      <c r="CP773" s="1320"/>
      <c r="CQ773" s="1320"/>
      <c r="CR773" s="1320"/>
      <c r="CS773" s="1320"/>
      <c r="CT773" s="1320"/>
      <c r="CU773" s="1320"/>
      <c r="CV773" s="1320"/>
      <c r="CW773" s="1320"/>
      <c r="CX773" s="1320"/>
      <c r="CY773" s="1320"/>
      <c r="CZ773" s="1320"/>
      <c r="DA773" s="1320"/>
      <c r="DB773" s="1320"/>
      <c r="DC773" s="1320"/>
      <c r="DD773" s="1320"/>
      <c r="DE773" s="1320"/>
      <c r="DF773" s="1320"/>
      <c r="DG773" s="1320"/>
      <c r="DH773" s="1320"/>
      <c r="DI773" s="1320"/>
      <c r="DJ773" s="1320"/>
      <c r="DK773" s="1320"/>
      <c r="DL773" s="1320"/>
      <c r="DM773" s="1320"/>
      <c r="DN773" s="1320"/>
      <c r="DO773" s="1320"/>
      <c r="DP773" s="1320"/>
      <c r="DQ773" s="1321"/>
    </row>
    <row r="774" spans="68:121" ht="20.25" customHeight="1" thickTop="1" x14ac:dyDescent="0.3">
      <c r="BP774" s="1260"/>
      <c r="BQ774" s="1260"/>
      <c r="BR774" s="1260"/>
      <c r="BS774" s="1260"/>
      <c r="BT774" s="1260"/>
      <c r="BU774" s="1260"/>
      <c r="BV774" s="1260"/>
      <c r="BW774" s="1260"/>
      <c r="BX774" s="1231"/>
      <c r="BY774" s="784">
        <v>0.39236111111111099</v>
      </c>
      <c r="BZ774" s="785"/>
      <c r="CA774" s="785"/>
      <c r="CB774" s="1299"/>
      <c r="CC774" s="1299"/>
      <c r="CD774" s="1299"/>
      <c r="CE774" s="1369" t="s">
        <v>46</v>
      </c>
      <c r="CF774" s="1369"/>
      <c r="CG774" s="1369"/>
      <c r="CH774" s="1369"/>
      <c r="CI774" s="1369"/>
      <c r="CJ774" s="1300" t="s">
        <v>67</v>
      </c>
      <c r="CK774" s="1299"/>
      <c r="CL774" s="1299"/>
      <c r="CM774" s="1299"/>
      <c r="CN774" s="1299"/>
      <c r="CO774" s="1299"/>
      <c r="CP774" s="1299"/>
      <c r="CQ774" s="1299"/>
      <c r="CR774" s="1299"/>
      <c r="CS774" s="1299"/>
      <c r="CT774" s="1299"/>
      <c r="CU774" s="1299"/>
      <c r="CV774" s="1299"/>
      <c r="CW774" s="1299"/>
      <c r="CX774" s="1299"/>
      <c r="CY774" s="1299"/>
      <c r="CZ774" s="1299"/>
      <c r="DA774" s="1299"/>
      <c r="DB774" s="1299"/>
      <c r="DC774" s="1299"/>
      <c r="DD774" s="1299"/>
      <c r="DE774" s="1299"/>
      <c r="DF774" s="1299"/>
      <c r="DG774" s="1299"/>
      <c r="DH774" s="1299"/>
      <c r="DI774" s="1299"/>
      <c r="DJ774" s="1299"/>
      <c r="DK774" s="1299"/>
      <c r="DL774" s="1299"/>
      <c r="DM774" s="1299"/>
      <c r="DN774" s="1299"/>
      <c r="DO774" s="1299"/>
      <c r="DP774" s="1299"/>
      <c r="DQ774" s="1301"/>
    </row>
    <row r="775" spans="68:121" ht="20.25" customHeight="1" x14ac:dyDescent="0.3">
      <c r="BP775" s="1260" t="s">
        <v>58</v>
      </c>
      <c r="BQ775" s="1260">
        <v>0.39236111111111099</v>
      </c>
      <c r="BR775" s="1260">
        <v>20</v>
      </c>
      <c r="BS775" s="1260" t="s">
        <v>45</v>
      </c>
      <c r="BT775" s="1260" t="s">
        <v>46</v>
      </c>
      <c r="BU775" s="1260">
        <v>4</v>
      </c>
      <c r="BV775" s="1260" t="s">
        <v>47</v>
      </c>
      <c r="BW775" s="1260">
        <v>13</v>
      </c>
      <c r="BX775" s="1231"/>
      <c r="BY775" s="1302"/>
      <c r="BZ775" s="1366" t="s">
        <v>58</v>
      </c>
      <c r="CA775" s="1366"/>
      <c r="CB775" s="1366"/>
      <c r="CC775" s="1366"/>
      <c r="CD775" s="1303"/>
      <c r="CE775" s="1303"/>
      <c r="CF775" s="1303"/>
      <c r="CG775" s="1303"/>
      <c r="CH775" s="1303"/>
      <c r="CI775" s="1303"/>
      <c r="CJ775" s="1303"/>
      <c r="CK775" s="1303"/>
      <c r="CL775" s="1303"/>
      <c r="CM775" s="1303"/>
      <c r="CN775" s="1303"/>
      <c r="CO775" s="1303"/>
      <c r="CP775" s="1303"/>
      <c r="CQ775" s="1303"/>
      <c r="CR775" s="1303"/>
      <c r="CS775" s="1370">
        <v>20</v>
      </c>
      <c r="CT775" s="1370"/>
      <c r="CU775" s="1365" t="s">
        <v>48</v>
      </c>
      <c r="CV775" s="1365"/>
      <c r="CW775" s="1365"/>
      <c r="CX775" s="1303"/>
      <c r="CY775" s="1303"/>
      <c r="CZ775" s="1303"/>
      <c r="DA775" s="1303"/>
      <c r="DB775" s="1303"/>
      <c r="DC775" s="1303"/>
      <c r="DD775" s="1303"/>
      <c r="DE775" s="1303"/>
      <c r="DF775" s="1303"/>
      <c r="DG775" s="1303"/>
      <c r="DH775" s="1303"/>
      <c r="DI775" s="1303"/>
      <c r="DJ775" s="1303"/>
      <c r="DK775" s="1304"/>
      <c r="DL775" s="1372" t="s">
        <v>49</v>
      </c>
      <c r="DM775" s="1372"/>
      <c r="DN775" s="1372"/>
      <c r="DO775" s="1373">
        <v>4</v>
      </c>
      <c r="DP775" s="1373"/>
      <c r="DQ775" s="1305"/>
    </row>
    <row r="776" spans="68:121" ht="20.25" customHeight="1" x14ac:dyDescent="0.3">
      <c r="BP776" s="1260">
        <v>0</v>
      </c>
      <c r="BQ776" s="1260">
        <v>0</v>
      </c>
      <c r="BR776" s="1260" t="s">
        <v>50</v>
      </c>
      <c r="BS776" s="1260">
        <v>4</v>
      </c>
      <c r="BT776" s="1260" t="s">
        <v>67</v>
      </c>
      <c r="BU776" s="1260" t="s">
        <v>135</v>
      </c>
      <c r="BV776" s="1260">
        <v>0</v>
      </c>
      <c r="BW776" s="1260" t="s">
        <v>193</v>
      </c>
      <c r="BX776" s="1231"/>
      <c r="BY776" s="1302"/>
      <c r="BZ776" s="1366"/>
      <c r="CA776" s="1366"/>
      <c r="CB776" s="1366"/>
      <c r="CC776" s="1366"/>
      <c r="CD776" s="1303"/>
      <c r="CE776" s="1303"/>
      <c r="CF776" s="1303"/>
      <c r="CG776" s="1303"/>
      <c r="CH776" s="1303"/>
      <c r="CI776" s="1303"/>
      <c r="CJ776" s="1303"/>
      <c r="CK776" s="1303"/>
      <c r="CL776" s="1303"/>
      <c r="CM776" s="1303"/>
      <c r="CN776" s="1303"/>
      <c r="CO776" s="1303"/>
      <c r="CP776" s="1303"/>
      <c r="CQ776" s="1303"/>
      <c r="CR776" s="1303"/>
      <c r="CS776" s="1370"/>
      <c r="CT776" s="1370"/>
      <c r="CU776" s="1365"/>
      <c r="CV776" s="1365"/>
      <c r="CW776" s="1365"/>
      <c r="CX776" s="1303"/>
      <c r="CY776" s="1303"/>
      <c r="CZ776" s="1303"/>
      <c r="DA776" s="1303"/>
      <c r="DB776" s="1303"/>
      <c r="DC776" s="1303"/>
      <c r="DD776" s="1303"/>
      <c r="DE776" s="1303"/>
      <c r="DF776" s="1303"/>
      <c r="DG776" s="1303"/>
      <c r="DH776" s="1303"/>
      <c r="DI776" s="1303"/>
      <c r="DJ776" s="1303"/>
      <c r="DK776" s="1304"/>
      <c r="DL776" s="1372"/>
      <c r="DM776" s="1372"/>
      <c r="DN776" s="1372"/>
      <c r="DO776" s="1373"/>
      <c r="DP776" s="1373"/>
      <c r="DQ776" s="1305"/>
    </row>
    <row r="777" spans="68:121" ht="20.25" customHeight="1" x14ac:dyDescent="0.3">
      <c r="BP777" s="1260"/>
      <c r="BQ777" s="1260"/>
      <c r="BR777" s="1260"/>
      <c r="BS777" s="1260"/>
      <c r="BT777" s="1260"/>
      <c r="BU777" s="1260"/>
      <c r="BV777" s="1260"/>
      <c r="BW777" s="1260"/>
      <c r="BX777" s="1231"/>
      <c r="BY777" s="1302"/>
      <c r="BZ777" s="1306"/>
      <c r="CA777" s="1306"/>
      <c r="CB777" s="1306"/>
      <c r="CC777" s="1306"/>
      <c r="CD777" s="1368" t="s">
        <v>52</v>
      </c>
      <c r="CE777" s="1368"/>
      <c r="CF777" s="1307">
        <v>4</v>
      </c>
      <c r="CG777" s="1308" t="s">
        <v>53</v>
      </c>
      <c r="CH777" s="1367" t="s">
        <v>135</v>
      </c>
      <c r="CI777" s="1367"/>
      <c r="CJ777" s="1367"/>
      <c r="CK777" s="1367"/>
      <c r="CL777" s="1367"/>
      <c r="CM777" s="1367"/>
      <c r="CN777" s="1367"/>
      <c r="CO777" s="1367"/>
      <c r="CP777" s="1367"/>
      <c r="CQ777" s="1367"/>
      <c r="CR777" s="1367"/>
      <c r="CS777" s="1367"/>
      <c r="CT777" s="1367"/>
      <c r="CU777" s="1306"/>
      <c r="CV777" s="1306"/>
      <c r="CW777" s="1306"/>
      <c r="CX777" s="1306"/>
      <c r="CY777" s="1306"/>
      <c r="CZ777" s="1368" t="s">
        <v>52</v>
      </c>
      <c r="DA777" s="1368"/>
      <c r="DB777" s="1307">
        <v>13</v>
      </c>
      <c r="DC777" s="1308" t="s">
        <v>53</v>
      </c>
      <c r="DD777" s="1367" t="s">
        <v>193</v>
      </c>
      <c r="DE777" s="1367"/>
      <c r="DF777" s="1367"/>
      <c r="DG777" s="1367"/>
      <c r="DH777" s="1367"/>
      <c r="DI777" s="1367"/>
      <c r="DJ777" s="1367"/>
      <c r="DK777" s="1367"/>
      <c r="DL777" s="1367"/>
      <c r="DM777" s="1367"/>
      <c r="DN777" s="1367"/>
      <c r="DO777" s="1367"/>
      <c r="DP777" s="1367"/>
      <c r="DQ777" s="1305"/>
    </row>
    <row r="778" spans="68:121" ht="20.25" customHeight="1" x14ac:dyDescent="0.3">
      <c r="BP778" s="1260"/>
      <c r="BQ778" s="1260"/>
      <c r="BR778" s="1260"/>
      <c r="BS778" s="1260"/>
      <c r="BT778" s="1260"/>
      <c r="BU778" s="1260"/>
      <c r="BV778" s="1260"/>
      <c r="BW778" s="1260"/>
      <c r="BX778" s="1231"/>
      <c r="BY778" s="1302"/>
      <c r="BZ778" s="1306"/>
      <c r="CA778" s="1306"/>
      <c r="CB778" s="1306"/>
      <c r="CC778" s="1306"/>
      <c r="CD778" s="1306"/>
      <c r="CE778" s="1306"/>
      <c r="CF778" s="1306"/>
      <c r="CG778" s="1306"/>
      <c r="CH778" s="1306"/>
      <c r="CI778" s="1306"/>
      <c r="CJ778" s="1306"/>
      <c r="CK778" s="1306"/>
      <c r="CL778" s="1306"/>
      <c r="CM778" s="1306"/>
      <c r="CN778" s="1306"/>
      <c r="CO778" s="1306"/>
      <c r="CP778" s="1306"/>
      <c r="CQ778" s="1306"/>
      <c r="CR778" s="1306"/>
      <c r="CS778" s="1306"/>
      <c r="CT778" s="1306"/>
      <c r="CU778" s="1306"/>
      <c r="CV778" s="1306"/>
      <c r="CW778" s="1306"/>
      <c r="CX778" s="1306"/>
      <c r="CY778" s="1306"/>
      <c r="CZ778" s="1306"/>
      <c r="DA778" s="1306"/>
      <c r="DB778" s="1306"/>
      <c r="DC778" s="1306"/>
      <c r="DD778" s="1306"/>
      <c r="DE778" s="1306"/>
      <c r="DF778" s="1306"/>
      <c r="DG778" s="1306"/>
      <c r="DH778" s="1306"/>
      <c r="DI778" s="1306"/>
      <c r="DJ778" s="1306"/>
      <c r="DK778" s="1309"/>
      <c r="DL778" s="1309"/>
      <c r="DM778" s="1309"/>
      <c r="DN778" s="1309"/>
      <c r="DO778" s="1309"/>
      <c r="DP778" s="1309"/>
      <c r="DQ778" s="1305"/>
    </row>
    <row r="779" spans="68:121" ht="20.25" customHeight="1" x14ac:dyDescent="0.3">
      <c r="BP779" s="1260"/>
      <c r="BQ779" s="1260"/>
      <c r="BR779" s="1260"/>
      <c r="BS779" s="1260"/>
      <c r="BT779" s="1260"/>
      <c r="BU779" s="1260"/>
      <c r="BV779" s="1260"/>
      <c r="BW779" s="1260"/>
      <c r="BX779" s="1231"/>
      <c r="BY779" s="1302"/>
      <c r="BZ779" s="1322" t="s">
        <v>56</v>
      </c>
      <c r="CA779" s="1323">
        <v>4</v>
      </c>
      <c r="CB779" s="1310" t="s">
        <v>47</v>
      </c>
      <c r="CC779" s="1311">
        <v>1</v>
      </c>
      <c r="CD779" s="1311">
        <v>2</v>
      </c>
      <c r="CE779" s="1311">
        <v>3</v>
      </c>
      <c r="CF779" s="1311">
        <v>4</v>
      </c>
      <c r="CG779" s="1311">
        <v>5</v>
      </c>
      <c r="CH779" s="1311">
        <v>6</v>
      </c>
      <c r="CI779" s="1311">
        <v>7</v>
      </c>
      <c r="CJ779" s="1311">
        <v>8</v>
      </c>
      <c r="CK779" s="1311">
        <v>9</v>
      </c>
      <c r="CL779" s="1311">
        <v>10</v>
      </c>
      <c r="CM779" s="1311">
        <v>11</v>
      </c>
      <c r="CN779" s="1311">
        <v>12</v>
      </c>
      <c r="CO779" s="1311">
        <v>13</v>
      </c>
      <c r="CP779" s="1311">
        <v>14</v>
      </c>
      <c r="CQ779" s="1311">
        <v>15</v>
      </c>
      <c r="CR779" s="1311">
        <v>16</v>
      </c>
      <c r="CS779" s="1311">
        <v>17</v>
      </c>
      <c r="CT779" s="1311">
        <v>18</v>
      </c>
      <c r="CU779" s="1311">
        <v>19</v>
      </c>
      <c r="CV779" s="1311">
        <v>20</v>
      </c>
      <c r="CW779" s="1311">
        <v>21</v>
      </c>
      <c r="CX779" s="1311">
        <v>22</v>
      </c>
      <c r="CY779" s="1311">
        <v>23</v>
      </c>
      <c r="CZ779" s="1311">
        <v>24</v>
      </c>
      <c r="DA779" s="1311">
        <v>25</v>
      </c>
      <c r="DB779" s="1311">
        <v>26</v>
      </c>
      <c r="DC779" s="1311">
        <v>27</v>
      </c>
      <c r="DD779" s="1311">
        <v>28</v>
      </c>
      <c r="DE779" s="1311">
        <v>29</v>
      </c>
      <c r="DF779" s="1311">
        <v>30</v>
      </c>
      <c r="DG779" s="1311">
        <v>31</v>
      </c>
      <c r="DH779" s="1311">
        <v>32</v>
      </c>
      <c r="DI779" s="1311">
        <v>33</v>
      </c>
      <c r="DJ779" s="1311">
        <v>34</v>
      </c>
      <c r="DK779" s="1312">
        <v>35</v>
      </c>
      <c r="DL779" s="1312">
        <v>36</v>
      </c>
      <c r="DM779" s="1312">
        <v>37</v>
      </c>
      <c r="DN779" s="1312">
        <v>38</v>
      </c>
      <c r="DO779" s="1312">
        <v>39</v>
      </c>
      <c r="DP779" s="1312">
        <v>40</v>
      </c>
      <c r="DQ779" s="1305"/>
    </row>
    <row r="780" spans="68:121" ht="20.25" customHeight="1" x14ac:dyDescent="0.3">
      <c r="BP780" s="1260"/>
      <c r="BQ780" s="1260"/>
      <c r="BR780" s="1260"/>
      <c r="BS780" s="1260"/>
      <c r="BT780" s="1260"/>
      <c r="BU780" s="1260"/>
      <c r="BV780" s="1260"/>
      <c r="BW780" s="1260"/>
      <c r="BX780" s="1231"/>
      <c r="BY780" s="1302"/>
      <c r="BZ780" s="1313"/>
      <c r="CA780" s="1314"/>
      <c r="CB780" s="1315"/>
      <c r="CC780" s="1316"/>
      <c r="CD780" s="1316"/>
      <c r="CE780" s="1316"/>
      <c r="CF780" s="1316"/>
      <c r="CG780" s="1316"/>
      <c r="CH780" s="1316"/>
      <c r="CI780" s="1316"/>
      <c r="CJ780" s="1316"/>
      <c r="CK780" s="1316"/>
      <c r="CL780" s="1316"/>
      <c r="CM780" s="1316"/>
      <c r="CN780" s="1316"/>
      <c r="CO780" s="1316"/>
      <c r="CP780" s="1316"/>
      <c r="CQ780" s="1316"/>
      <c r="CR780" s="1316"/>
      <c r="CS780" s="1316"/>
      <c r="CT780" s="1316"/>
      <c r="CU780" s="1316"/>
      <c r="CV780" s="1316"/>
      <c r="CW780" s="1316"/>
      <c r="CX780" s="1316"/>
      <c r="CY780" s="1316"/>
      <c r="CZ780" s="1316"/>
      <c r="DA780" s="1316"/>
      <c r="DB780" s="1316"/>
      <c r="DC780" s="1316"/>
      <c r="DD780" s="1316"/>
      <c r="DE780" s="1316"/>
      <c r="DF780" s="1316"/>
      <c r="DG780" s="1316"/>
      <c r="DH780" s="1316"/>
      <c r="DI780" s="1316"/>
      <c r="DJ780" s="1316"/>
      <c r="DK780" s="1317"/>
      <c r="DL780" s="1317"/>
      <c r="DM780" s="1317"/>
      <c r="DN780" s="1317"/>
      <c r="DO780" s="1317"/>
      <c r="DP780" s="1317"/>
      <c r="DQ780" s="1305"/>
    </row>
    <row r="781" spans="68:121" ht="20.25" customHeight="1" x14ac:dyDescent="0.3">
      <c r="BP781" s="1260"/>
      <c r="BQ781" s="1260"/>
      <c r="BR781" s="1260"/>
      <c r="BS781" s="1260"/>
      <c r="BT781" s="1260"/>
      <c r="BU781" s="1260"/>
      <c r="BV781" s="1260"/>
      <c r="BW781" s="1260"/>
      <c r="BX781" s="1231"/>
      <c r="BY781" s="1302"/>
      <c r="BZ781" s="1324" t="s">
        <v>56</v>
      </c>
      <c r="CA781" s="1325">
        <v>13</v>
      </c>
      <c r="CB781" s="1318" t="s">
        <v>47</v>
      </c>
      <c r="CC781" s="1311">
        <v>1</v>
      </c>
      <c r="CD781" s="1311">
        <v>2</v>
      </c>
      <c r="CE781" s="1311">
        <v>3</v>
      </c>
      <c r="CF781" s="1311">
        <v>4</v>
      </c>
      <c r="CG781" s="1311">
        <v>5</v>
      </c>
      <c r="CH781" s="1311">
        <v>6</v>
      </c>
      <c r="CI781" s="1311">
        <v>7</v>
      </c>
      <c r="CJ781" s="1311">
        <v>8</v>
      </c>
      <c r="CK781" s="1311">
        <v>9</v>
      </c>
      <c r="CL781" s="1311">
        <v>10</v>
      </c>
      <c r="CM781" s="1311">
        <v>11</v>
      </c>
      <c r="CN781" s="1311">
        <v>12</v>
      </c>
      <c r="CO781" s="1311">
        <v>13</v>
      </c>
      <c r="CP781" s="1311">
        <v>14</v>
      </c>
      <c r="CQ781" s="1311">
        <v>15</v>
      </c>
      <c r="CR781" s="1311">
        <v>16</v>
      </c>
      <c r="CS781" s="1311">
        <v>17</v>
      </c>
      <c r="CT781" s="1311">
        <v>18</v>
      </c>
      <c r="CU781" s="1311">
        <v>19</v>
      </c>
      <c r="CV781" s="1311">
        <v>20</v>
      </c>
      <c r="CW781" s="1311">
        <v>21</v>
      </c>
      <c r="CX781" s="1311">
        <v>22</v>
      </c>
      <c r="CY781" s="1311">
        <v>23</v>
      </c>
      <c r="CZ781" s="1311">
        <v>24</v>
      </c>
      <c r="DA781" s="1311">
        <v>25</v>
      </c>
      <c r="DB781" s="1311">
        <v>26</v>
      </c>
      <c r="DC781" s="1311">
        <v>27</v>
      </c>
      <c r="DD781" s="1311">
        <v>28</v>
      </c>
      <c r="DE781" s="1311">
        <v>29</v>
      </c>
      <c r="DF781" s="1311">
        <v>30</v>
      </c>
      <c r="DG781" s="1311">
        <v>31</v>
      </c>
      <c r="DH781" s="1311">
        <v>32</v>
      </c>
      <c r="DI781" s="1311">
        <v>33</v>
      </c>
      <c r="DJ781" s="1311">
        <v>34</v>
      </c>
      <c r="DK781" s="1312">
        <v>35</v>
      </c>
      <c r="DL781" s="1312">
        <v>36</v>
      </c>
      <c r="DM781" s="1312">
        <v>37</v>
      </c>
      <c r="DN781" s="1312">
        <v>38</v>
      </c>
      <c r="DO781" s="1312">
        <v>39</v>
      </c>
      <c r="DP781" s="1312">
        <v>40</v>
      </c>
      <c r="DQ781" s="1305"/>
    </row>
    <row r="782" spans="68:121" ht="20.25" customHeight="1" thickBot="1" x14ac:dyDescent="0.35">
      <c r="BP782" s="1260"/>
      <c r="BQ782" s="1260"/>
      <c r="BR782" s="1260"/>
      <c r="BS782" s="1260"/>
      <c r="BT782" s="1260"/>
      <c r="BU782" s="1260"/>
      <c r="BV782" s="1260"/>
      <c r="BW782" s="1260"/>
      <c r="BX782" s="1231"/>
      <c r="BY782" s="1319"/>
      <c r="BZ782" s="1320"/>
      <c r="CA782" s="1320"/>
      <c r="CB782" s="1320"/>
      <c r="CC782" s="1320"/>
      <c r="CD782" s="1320"/>
      <c r="CE782" s="1320"/>
      <c r="CF782" s="1320"/>
      <c r="CG782" s="1320"/>
      <c r="CH782" s="1320"/>
      <c r="CI782" s="1320"/>
      <c r="CJ782" s="1320"/>
      <c r="CK782" s="1320"/>
      <c r="CL782" s="1320"/>
      <c r="CM782" s="1320"/>
      <c r="CN782" s="1320"/>
      <c r="CO782" s="1320"/>
      <c r="CP782" s="1320"/>
      <c r="CQ782" s="1320"/>
      <c r="CR782" s="1320"/>
      <c r="CS782" s="1320"/>
      <c r="CT782" s="1320"/>
      <c r="CU782" s="1320"/>
      <c r="CV782" s="1320"/>
      <c r="CW782" s="1320"/>
      <c r="CX782" s="1320"/>
      <c r="CY782" s="1320"/>
      <c r="CZ782" s="1320"/>
      <c r="DA782" s="1320"/>
      <c r="DB782" s="1320"/>
      <c r="DC782" s="1320"/>
      <c r="DD782" s="1320"/>
      <c r="DE782" s="1320"/>
      <c r="DF782" s="1320"/>
      <c r="DG782" s="1320"/>
      <c r="DH782" s="1320"/>
      <c r="DI782" s="1320"/>
      <c r="DJ782" s="1320"/>
      <c r="DK782" s="1320"/>
      <c r="DL782" s="1320"/>
      <c r="DM782" s="1320"/>
      <c r="DN782" s="1320"/>
      <c r="DO782" s="1320"/>
      <c r="DP782" s="1320"/>
      <c r="DQ782" s="1321"/>
    </row>
    <row r="783" spans="68:121" ht="20.25" customHeight="1" thickTop="1" x14ac:dyDescent="0.3">
      <c r="BP783" s="1260"/>
      <c r="BQ783" s="1260"/>
      <c r="BR783" s="1260"/>
      <c r="BS783" s="1260"/>
      <c r="BT783" s="1260"/>
      <c r="BU783" s="1260"/>
      <c r="BV783" s="1260"/>
      <c r="BW783" s="1260"/>
      <c r="BX783" s="1231"/>
      <c r="BY783" s="784">
        <v>0.39930555555555541</v>
      </c>
      <c r="BZ783" s="785"/>
      <c r="CA783" s="785"/>
      <c r="CB783" s="1299"/>
      <c r="CC783" s="1299"/>
      <c r="CD783" s="1299"/>
      <c r="CE783" s="1369" t="s">
        <v>46</v>
      </c>
      <c r="CF783" s="1369"/>
      <c r="CG783" s="1369"/>
      <c r="CH783" s="1369"/>
      <c r="CI783" s="1369"/>
      <c r="CJ783" s="1300" t="s">
        <v>39</v>
      </c>
      <c r="CK783" s="1299"/>
      <c r="CL783" s="1299"/>
      <c r="CM783" s="1299"/>
      <c r="CN783" s="1299"/>
      <c r="CO783" s="1299"/>
      <c r="CP783" s="1299"/>
      <c r="CQ783" s="1299"/>
      <c r="CR783" s="1299"/>
      <c r="CS783" s="1299"/>
      <c r="CT783" s="1299"/>
      <c r="CU783" s="1299"/>
      <c r="CV783" s="1299"/>
      <c r="CW783" s="1299"/>
      <c r="CX783" s="1299"/>
      <c r="CY783" s="1299"/>
      <c r="CZ783" s="1299"/>
      <c r="DA783" s="1299"/>
      <c r="DB783" s="1299"/>
      <c r="DC783" s="1299"/>
      <c r="DD783" s="1299"/>
      <c r="DE783" s="1299"/>
      <c r="DF783" s="1299"/>
      <c r="DG783" s="1299"/>
      <c r="DH783" s="1299"/>
      <c r="DI783" s="1299"/>
      <c r="DJ783" s="1299"/>
      <c r="DK783" s="1299"/>
      <c r="DL783" s="1299"/>
      <c r="DM783" s="1299"/>
      <c r="DN783" s="1299"/>
      <c r="DO783" s="1299"/>
      <c r="DP783" s="1299"/>
      <c r="DQ783" s="1301"/>
    </row>
    <row r="784" spans="68:121" ht="20.25" customHeight="1" x14ac:dyDescent="0.3">
      <c r="BP784" s="1260" t="s">
        <v>59</v>
      </c>
      <c r="BQ784" s="1260">
        <v>0.39930555555555541</v>
      </c>
      <c r="BR784" s="1260">
        <v>24</v>
      </c>
      <c r="BS784" s="1260" t="s">
        <v>45</v>
      </c>
      <c r="BT784" s="1260" t="s">
        <v>46</v>
      </c>
      <c r="BU784" s="1260">
        <v>1</v>
      </c>
      <c r="BV784" s="1260" t="s">
        <v>47</v>
      </c>
      <c r="BW784" s="1260">
        <v>7</v>
      </c>
      <c r="BX784" s="1231"/>
      <c r="BY784" s="1302"/>
      <c r="BZ784" s="1366" t="s">
        <v>59</v>
      </c>
      <c r="CA784" s="1366"/>
      <c r="CB784" s="1366"/>
      <c r="CC784" s="1366"/>
      <c r="CD784" s="1303"/>
      <c r="CE784" s="1303"/>
      <c r="CF784" s="1303"/>
      <c r="CG784" s="1303"/>
      <c r="CH784" s="1303"/>
      <c r="CI784" s="1303"/>
      <c r="CJ784" s="1303"/>
      <c r="CK784" s="1303"/>
      <c r="CL784" s="1303"/>
      <c r="CM784" s="1303"/>
      <c r="CN784" s="1303"/>
      <c r="CO784" s="1303"/>
      <c r="CP784" s="1303"/>
      <c r="CQ784" s="1303"/>
      <c r="CR784" s="1303"/>
      <c r="CS784" s="1370">
        <v>24</v>
      </c>
      <c r="CT784" s="1370"/>
      <c r="CU784" s="1365" t="s">
        <v>48</v>
      </c>
      <c r="CV784" s="1365"/>
      <c r="CW784" s="1365"/>
      <c r="CX784" s="1303"/>
      <c r="CY784" s="1303"/>
      <c r="CZ784" s="1303"/>
      <c r="DA784" s="1303"/>
      <c r="DB784" s="1303"/>
      <c r="DC784" s="1303"/>
      <c r="DD784" s="1303"/>
      <c r="DE784" s="1303"/>
      <c r="DF784" s="1303"/>
      <c r="DG784" s="1303"/>
      <c r="DH784" s="1303"/>
      <c r="DI784" s="1303"/>
      <c r="DJ784" s="1303"/>
      <c r="DK784" s="1304"/>
      <c r="DL784" s="1372" t="s">
        <v>49</v>
      </c>
      <c r="DM784" s="1372"/>
      <c r="DN784" s="1372"/>
      <c r="DO784" s="1373">
        <v>4</v>
      </c>
      <c r="DP784" s="1373"/>
      <c r="DQ784" s="1305"/>
    </row>
    <row r="785" spans="68:121" ht="20.25" customHeight="1" x14ac:dyDescent="0.3">
      <c r="BP785" s="1260">
        <v>0</v>
      </c>
      <c r="BQ785" s="1260">
        <v>0</v>
      </c>
      <c r="BR785" s="1260" t="s">
        <v>50</v>
      </c>
      <c r="BS785" s="1260">
        <v>4</v>
      </c>
      <c r="BT785" s="1260" t="s">
        <v>39</v>
      </c>
      <c r="BU785" s="1260" t="s">
        <v>136</v>
      </c>
      <c r="BV785" s="1260">
        <v>0</v>
      </c>
      <c r="BW785" s="1260" t="s">
        <v>189</v>
      </c>
      <c r="BX785" s="1231"/>
      <c r="BY785" s="1302"/>
      <c r="BZ785" s="1366"/>
      <c r="CA785" s="1366"/>
      <c r="CB785" s="1366"/>
      <c r="CC785" s="1366"/>
      <c r="CD785" s="1303"/>
      <c r="CE785" s="1303"/>
      <c r="CF785" s="1303"/>
      <c r="CG785" s="1303"/>
      <c r="CH785" s="1303"/>
      <c r="CI785" s="1303"/>
      <c r="CJ785" s="1303"/>
      <c r="CK785" s="1303"/>
      <c r="CL785" s="1303"/>
      <c r="CM785" s="1303"/>
      <c r="CN785" s="1303"/>
      <c r="CO785" s="1303"/>
      <c r="CP785" s="1303"/>
      <c r="CQ785" s="1303"/>
      <c r="CR785" s="1303"/>
      <c r="CS785" s="1370"/>
      <c r="CT785" s="1370"/>
      <c r="CU785" s="1365"/>
      <c r="CV785" s="1365"/>
      <c r="CW785" s="1365"/>
      <c r="CX785" s="1303"/>
      <c r="CY785" s="1303"/>
      <c r="CZ785" s="1303"/>
      <c r="DA785" s="1303"/>
      <c r="DB785" s="1303"/>
      <c r="DC785" s="1303"/>
      <c r="DD785" s="1303"/>
      <c r="DE785" s="1303"/>
      <c r="DF785" s="1303"/>
      <c r="DG785" s="1303"/>
      <c r="DH785" s="1303"/>
      <c r="DI785" s="1303"/>
      <c r="DJ785" s="1303"/>
      <c r="DK785" s="1304"/>
      <c r="DL785" s="1372"/>
      <c r="DM785" s="1372"/>
      <c r="DN785" s="1372"/>
      <c r="DO785" s="1373"/>
      <c r="DP785" s="1373"/>
      <c r="DQ785" s="1305"/>
    </row>
    <row r="786" spans="68:121" ht="20.25" customHeight="1" x14ac:dyDescent="0.3">
      <c r="BP786" s="1260"/>
      <c r="BQ786" s="1260"/>
      <c r="BR786" s="1260"/>
      <c r="BS786" s="1260"/>
      <c r="BT786" s="1260"/>
      <c r="BU786" s="1260"/>
      <c r="BV786" s="1260"/>
      <c r="BW786" s="1260"/>
      <c r="BX786" s="1231"/>
      <c r="BY786" s="1302"/>
      <c r="BZ786" s="1306"/>
      <c r="CA786" s="1306"/>
      <c r="CB786" s="1306"/>
      <c r="CC786" s="1306"/>
      <c r="CD786" s="1368" t="s">
        <v>52</v>
      </c>
      <c r="CE786" s="1368"/>
      <c r="CF786" s="1307">
        <v>1</v>
      </c>
      <c r="CG786" s="1308" t="s">
        <v>53</v>
      </c>
      <c r="CH786" s="1367" t="s">
        <v>136</v>
      </c>
      <c r="CI786" s="1367"/>
      <c r="CJ786" s="1367"/>
      <c r="CK786" s="1367"/>
      <c r="CL786" s="1367"/>
      <c r="CM786" s="1367"/>
      <c r="CN786" s="1367"/>
      <c r="CO786" s="1367"/>
      <c r="CP786" s="1367"/>
      <c r="CQ786" s="1367"/>
      <c r="CR786" s="1367"/>
      <c r="CS786" s="1367"/>
      <c r="CT786" s="1367"/>
      <c r="CU786" s="1306"/>
      <c r="CV786" s="1306"/>
      <c r="CW786" s="1306"/>
      <c r="CX786" s="1306"/>
      <c r="CY786" s="1306"/>
      <c r="CZ786" s="1368" t="s">
        <v>52</v>
      </c>
      <c r="DA786" s="1368"/>
      <c r="DB786" s="1307">
        <v>7</v>
      </c>
      <c r="DC786" s="1308" t="s">
        <v>53</v>
      </c>
      <c r="DD786" s="1367" t="s">
        <v>189</v>
      </c>
      <c r="DE786" s="1367"/>
      <c r="DF786" s="1367"/>
      <c r="DG786" s="1367"/>
      <c r="DH786" s="1367"/>
      <c r="DI786" s="1367"/>
      <c r="DJ786" s="1367"/>
      <c r="DK786" s="1367"/>
      <c r="DL786" s="1367"/>
      <c r="DM786" s="1367"/>
      <c r="DN786" s="1367"/>
      <c r="DO786" s="1367"/>
      <c r="DP786" s="1367"/>
      <c r="DQ786" s="1305"/>
    </row>
    <row r="787" spans="68:121" ht="20.25" customHeight="1" x14ac:dyDescent="0.3">
      <c r="BP787" s="1260"/>
      <c r="BQ787" s="1260"/>
      <c r="BR787" s="1260"/>
      <c r="BS787" s="1260"/>
      <c r="BT787" s="1260"/>
      <c r="BU787" s="1260"/>
      <c r="BV787" s="1260"/>
      <c r="BW787" s="1260"/>
      <c r="BX787" s="1231"/>
      <c r="BY787" s="1302"/>
      <c r="BZ787" s="1306"/>
      <c r="CA787" s="1306"/>
      <c r="CB787" s="1306"/>
      <c r="CC787" s="1306"/>
      <c r="CD787" s="1306"/>
      <c r="CE787" s="1306"/>
      <c r="CF787" s="1306"/>
      <c r="CG787" s="1306"/>
      <c r="CH787" s="1306"/>
      <c r="CI787" s="1306"/>
      <c r="CJ787" s="1306"/>
      <c r="CK787" s="1306"/>
      <c r="CL787" s="1306"/>
      <c r="CM787" s="1306"/>
      <c r="CN787" s="1306"/>
      <c r="CO787" s="1306"/>
      <c r="CP787" s="1306"/>
      <c r="CQ787" s="1306"/>
      <c r="CR787" s="1306"/>
      <c r="CS787" s="1306"/>
      <c r="CT787" s="1306"/>
      <c r="CU787" s="1306"/>
      <c r="CV787" s="1306"/>
      <c r="CW787" s="1306"/>
      <c r="CX787" s="1306"/>
      <c r="CY787" s="1306"/>
      <c r="CZ787" s="1306"/>
      <c r="DA787" s="1306"/>
      <c r="DB787" s="1306"/>
      <c r="DC787" s="1306"/>
      <c r="DD787" s="1306"/>
      <c r="DE787" s="1306"/>
      <c r="DF787" s="1306"/>
      <c r="DG787" s="1306"/>
      <c r="DH787" s="1306"/>
      <c r="DI787" s="1306"/>
      <c r="DJ787" s="1306"/>
      <c r="DK787" s="1309"/>
      <c r="DL787" s="1309"/>
      <c r="DM787" s="1309"/>
      <c r="DN787" s="1309"/>
      <c r="DO787" s="1309"/>
      <c r="DP787" s="1309"/>
      <c r="DQ787" s="1305"/>
    </row>
    <row r="788" spans="68:121" ht="20.25" customHeight="1" x14ac:dyDescent="0.3">
      <c r="BP788" s="1260"/>
      <c r="BQ788" s="1260"/>
      <c r="BR788" s="1260"/>
      <c r="BS788" s="1260"/>
      <c r="BT788" s="1260"/>
      <c r="BU788" s="1260"/>
      <c r="BV788" s="1260"/>
      <c r="BW788" s="1260"/>
      <c r="BX788" s="1231"/>
      <c r="BY788" s="1302"/>
      <c r="BZ788" s="1322" t="s">
        <v>56</v>
      </c>
      <c r="CA788" s="1323">
        <v>1</v>
      </c>
      <c r="CB788" s="1310" t="s">
        <v>47</v>
      </c>
      <c r="CC788" s="1311">
        <v>1</v>
      </c>
      <c r="CD788" s="1311">
        <v>2</v>
      </c>
      <c r="CE788" s="1311">
        <v>3</v>
      </c>
      <c r="CF788" s="1311">
        <v>4</v>
      </c>
      <c r="CG788" s="1311">
        <v>5</v>
      </c>
      <c r="CH788" s="1311">
        <v>6</v>
      </c>
      <c r="CI788" s="1311">
        <v>7</v>
      </c>
      <c r="CJ788" s="1311">
        <v>8</v>
      </c>
      <c r="CK788" s="1311">
        <v>9</v>
      </c>
      <c r="CL788" s="1311">
        <v>10</v>
      </c>
      <c r="CM788" s="1311">
        <v>11</v>
      </c>
      <c r="CN788" s="1311">
        <v>12</v>
      </c>
      <c r="CO788" s="1311">
        <v>13</v>
      </c>
      <c r="CP788" s="1311">
        <v>14</v>
      </c>
      <c r="CQ788" s="1311">
        <v>15</v>
      </c>
      <c r="CR788" s="1311">
        <v>16</v>
      </c>
      <c r="CS788" s="1311">
        <v>17</v>
      </c>
      <c r="CT788" s="1311">
        <v>18</v>
      </c>
      <c r="CU788" s="1311">
        <v>19</v>
      </c>
      <c r="CV788" s="1311">
        <v>20</v>
      </c>
      <c r="CW788" s="1311">
        <v>21</v>
      </c>
      <c r="CX788" s="1311">
        <v>22</v>
      </c>
      <c r="CY788" s="1311">
        <v>23</v>
      </c>
      <c r="CZ788" s="1311">
        <v>24</v>
      </c>
      <c r="DA788" s="1311">
        <v>25</v>
      </c>
      <c r="DB788" s="1311">
        <v>26</v>
      </c>
      <c r="DC788" s="1311">
        <v>27</v>
      </c>
      <c r="DD788" s="1311">
        <v>28</v>
      </c>
      <c r="DE788" s="1311">
        <v>29</v>
      </c>
      <c r="DF788" s="1311">
        <v>30</v>
      </c>
      <c r="DG788" s="1311">
        <v>31</v>
      </c>
      <c r="DH788" s="1311">
        <v>32</v>
      </c>
      <c r="DI788" s="1311">
        <v>33</v>
      </c>
      <c r="DJ788" s="1311">
        <v>34</v>
      </c>
      <c r="DK788" s="1312">
        <v>35</v>
      </c>
      <c r="DL788" s="1312">
        <v>36</v>
      </c>
      <c r="DM788" s="1312">
        <v>37</v>
      </c>
      <c r="DN788" s="1312">
        <v>38</v>
      </c>
      <c r="DO788" s="1312">
        <v>39</v>
      </c>
      <c r="DP788" s="1312">
        <v>40</v>
      </c>
      <c r="DQ788" s="1305"/>
    </row>
    <row r="789" spans="68:121" ht="20.25" customHeight="1" x14ac:dyDescent="0.3">
      <c r="BP789" s="1260"/>
      <c r="BQ789" s="1260"/>
      <c r="BR789" s="1260"/>
      <c r="BS789" s="1260"/>
      <c r="BT789" s="1260"/>
      <c r="BU789" s="1260"/>
      <c r="BV789" s="1260"/>
      <c r="BW789" s="1260"/>
      <c r="BX789" s="1231"/>
      <c r="BY789" s="1302"/>
      <c r="BZ789" s="1313"/>
      <c r="CA789" s="1314"/>
      <c r="CB789" s="1315"/>
      <c r="CC789" s="1316"/>
      <c r="CD789" s="1316"/>
      <c r="CE789" s="1316"/>
      <c r="CF789" s="1316"/>
      <c r="CG789" s="1316"/>
      <c r="CH789" s="1316"/>
      <c r="CI789" s="1316"/>
      <c r="CJ789" s="1316"/>
      <c r="CK789" s="1316"/>
      <c r="CL789" s="1316"/>
      <c r="CM789" s="1316"/>
      <c r="CN789" s="1316"/>
      <c r="CO789" s="1316"/>
      <c r="CP789" s="1316"/>
      <c r="CQ789" s="1316"/>
      <c r="CR789" s="1316"/>
      <c r="CS789" s="1316"/>
      <c r="CT789" s="1316"/>
      <c r="CU789" s="1316"/>
      <c r="CV789" s="1316"/>
      <c r="CW789" s="1316"/>
      <c r="CX789" s="1316"/>
      <c r="CY789" s="1316"/>
      <c r="CZ789" s="1316"/>
      <c r="DA789" s="1316"/>
      <c r="DB789" s="1316"/>
      <c r="DC789" s="1316"/>
      <c r="DD789" s="1316"/>
      <c r="DE789" s="1316"/>
      <c r="DF789" s="1316"/>
      <c r="DG789" s="1316"/>
      <c r="DH789" s="1316"/>
      <c r="DI789" s="1316"/>
      <c r="DJ789" s="1316"/>
      <c r="DK789" s="1317"/>
      <c r="DL789" s="1317"/>
      <c r="DM789" s="1317"/>
      <c r="DN789" s="1317"/>
      <c r="DO789" s="1317"/>
      <c r="DP789" s="1317"/>
      <c r="DQ789" s="1305"/>
    </row>
    <row r="790" spans="68:121" ht="20.25" customHeight="1" x14ac:dyDescent="0.3">
      <c r="BP790" s="1260"/>
      <c r="BQ790" s="1260"/>
      <c r="BR790" s="1260"/>
      <c r="BS790" s="1260"/>
      <c r="BT790" s="1260"/>
      <c r="BU790" s="1260"/>
      <c r="BV790" s="1260"/>
      <c r="BW790" s="1260"/>
      <c r="BX790" s="1231"/>
      <c r="BY790" s="1302"/>
      <c r="BZ790" s="1324" t="s">
        <v>56</v>
      </c>
      <c r="CA790" s="1325">
        <v>7</v>
      </c>
      <c r="CB790" s="1318" t="s">
        <v>47</v>
      </c>
      <c r="CC790" s="1311">
        <v>1</v>
      </c>
      <c r="CD790" s="1311">
        <v>2</v>
      </c>
      <c r="CE790" s="1311">
        <v>3</v>
      </c>
      <c r="CF790" s="1311">
        <v>4</v>
      </c>
      <c r="CG790" s="1311">
        <v>5</v>
      </c>
      <c r="CH790" s="1311">
        <v>6</v>
      </c>
      <c r="CI790" s="1311">
        <v>7</v>
      </c>
      <c r="CJ790" s="1311">
        <v>8</v>
      </c>
      <c r="CK790" s="1311">
        <v>9</v>
      </c>
      <c r="CL790" s="1311">
        <v>10</v>
      </c>
      <c r="CM790" s="1311">
        <v>11</v>
      </c>
      <c r="CN790" s="1311">
        <v>12</v>
      </c>
      <c r="CO790" s="1311">
        <v>13</v>
      </c>
      <c r="CP790" s="1311">
        <v>14</v>
      </c>
      <c r="CQ790" s="1311">
        <v>15</v>
      </c>
      <c r="CR790" s="1311">
        <v>16</v>
      </c>
      <c r="CS790" s="1311">
        <v>17</v>
      </c>
      <c r="CT790" s="1311">
        <v>18</v>
      </c>
      <c r="CU790" s="1311">
        <v>19</v>
      </c>
      <c r="CV790" s="1311">
        <v>20</v>
      </c>
      <c r="CW790" s="1311">
        <v>21</v>
      </c>
      <c r="CX790" s="1311">
        <v>22</v>
      </c>
      <c r="CY790" s="1311">
        <v>23</v>
      </c>
      <c r="CZ790" s="1311">
        <v>24</v>
      </c>
      <c r="DA790" s="1311">
        <v>25</v>
      </c>
      <c r="DB790" s="1311">
        <v>26</v>
      </c>
      <c r="DC790" s="1311">
        <v>27</v>
      </c>
      <c r="DD790" s="1311">
        <v>28</v>
      </c>
      <c r="DE790" s="1311">
        <v>29</v>
      </c>
      <c r="DF790" s="1311">
        <v>30</v>
      </c>
      <c r="DG790" s="1311">
        <v>31</v>
      </c>
      <c r="DH790" s="1311">
        <v>32</v>
      </c>
      <c r="DI790" s="1311">
        <v>33</v>
      </c>
      <c r="DJ790" s="1311">
        <v>34</v>
      </c>
      <c r="DK790" s="1312">
        <v>35</v>
      </c>
      <c r="DL790" s="1312">
        <v>36</v>
      </c>
      <c r="DM790" s="1312">
        <v>37</v>
      </c>
      <c r="DN790" s="1312">
        <v>38</v>
      </c>
      <c r="DO790" s="1312">
        <v>39</v>
      </c>
      <c r="DP790" s="1312">
        <v>40</v>
      </c>
      <c r="DQ790" s="1305"/>
    </row>
    <row r="791" spans="68:121" ht="20.25" customHeight="1" thickBot="1" x14ac:dyDescent="0.35">
      <c r="BP791" s="1260"/>
      <c r="BQ791" s="1260"/>
      <c r="BR791" s="1260"/>
      <c r="BS791" s="1260"/>
      <c r="BT791" s="1260"/>
      <c r="BU791" s="1260"/>
      <c r="BV791" s="1260"/>
      <c r="BW791" s="1260"/>
      <c r="BX791" s="1231"/>
      <c r="BY791" s="1319"/>
      <c r="BZ791" s="1320"/>
      <c r="CA791" s="1320"/>
      <c r="CB791" s="1320"/>
      <c r="CC791" s="1320"/>
      <c r="CD791" s="1320"/>
      <c r="CE791" s="1320"/>
      <c r="CF791" s="1320"/>
      <c r="CG791" s="1320"/>
      <c r="CH791" s="1320"/>
      <c r="CI791" s="1320"/>
      <c r="CJ791" s="1320"/>
      <c r="CK791" s="1320"/>
      <c r="CL791" s="1320"/>
      <c r="CM791" s="1320"/>
      <c r="CN791" s="1320"/>
      <c r="CO791" s="1320"/>
      <c r="CP791" s="1320"/>
      <c r="CQ791" s="1320"/>
      <c r="CR791" s="1320"/>
      <c r="CS791" s="1320"/>
      <c r="CT791" s="1320"/>
      <c r="CU791" s="1320"/>
      <c r="CV791" s="1320"/>
      <c r="CW791" s="1320"/>
      <c r="CX791" s="1320"/>
      <c r="CY791" s="1320"/>
      <c r="CZ791" s="1320"/>
      <c r="DA791" s="1320"/>
      <c r="DB791" s="1320"/>
      <c r="DC791" s="1320"/>
      <c r="DD791" s="1320"/>
      <c r="DE791" s="1320"/>
      <c r="DF791" s="1320"/>
      <c r="DG791" s="1320"/>
      <c r="DH791" s="1320"/>
      <c r="DI791" s="1320"/>
      <c r="DJ791" s="1320"/>
      <c r="DK791" s="1320"/>
      <c r="DL791" s="1320"/>
      <c r="DM791" s="1320"/>
      <c r="DN791" s="1320"/>
      <c r="DO791" s="1320"/>
      <c r="DP791" s="1320"/>
      <c r="DQ791" s="1321"/>
    </row>
    <row r="792" spans="68:121" ht="20.25" customHeight="1" thickTop="1" x14ac:dyDescent="0.3">
      <c r="BP792" s="1260"/>
      <c r="BQ792" s="1260"/>
      <c r="BR792" s="1260"/>
      <c r="BS792" s="1260"/>
      <c r="BT792" s="1260"/>
      <c r="BU792" s="1260"/>
      <c r="BV792" s="1260"/>
      <c r="BW792" s="1260"/>
      <c r="BX792" s="1231"/>
      <c r="BY792" s="784">
        <v>0.40624999999999983</v>
      </c>
      <c r="BZ792" s="785"/>
      <c r="CA792" s="785"/>
      <c r="CB792" s="1299"/>
      <c r="CC792" s="1299"/>
      <c r="CD792" s="1299"/>
      <c r="CE792" s="1369" t="s">
        <v>46</v>
      </c>
      <c r="CF792" s="1369"/>
      <c r="CG792" s="1369"/>
      <c r="CH792" s="1369"/>
      <c r="CI792" s="1369"/>
      <c r="CJ792" s="1300" t="s">
        <v>66</v>
      </c>
      <c r="CK792" s="1299"/>
      <c r="CL792" s="1299"/>
      <c r="CM792" s="1299"/>
      <c r="CN792" s="1299"/>
      <c r="CO792" s="1299"/>
      <c r="CP792" s="1299"/>
      <c r="CQ792" s="1299"/>
      <c r="CR792" s="1299"/>
      <c r="CS792" s="1299"/>
      <c r="CT792" s="1299"/>
      <c r="CU792" s="1299"/>
      <c r="CV792" s="1299"/>
      <c r="CW792" s="1299"/>
      <c r="CX792" s="1299"/>
      <c r="CY792" s="1299"/>
      <c r="CZ792" s="1299"/>
      <c r="DA792" s="1299"/>
      <c r="DB792" s="1299"/>
      <c r="DC792" s="1299"/>
      <c r="DD792" s="1299"/>
      <c r="DE792" s="1299"/>
      <c r="DF792" s="1299"/>
      <c r="DG792" s="1299"/>
      <c r="DH792" s="1299"/>
      <c r="DI792" s="1299"/>
      <c r="DJ792" s="1299"/>
      <c r="DK792" s="1299"/>
      <c r="DL792" s="1299"/>
      <c r="DM792" s="1299"/>
      <c r="DN792" s="1299"/>
      <c r="DO792" s="1299"/>
      <c r="DP792" s="1299"/>
      <c r="DQ792" s="1301"/>
    </row>
    <row r="793" spans="68:121" ht="20.25" customHeight="1" x14ac:dyDescent="0.3">
      <c r="BP793" s="1260" t="s">
        <v>60</v>
      </c>
      <c r="BQ793" s="1260">
        <v>0.40624999999999983</v>
      </c>
      <c r="BR793" s="1260">
        <v>28</v>
      </c>
      <c r="BS793" s="1260" t="s">
        <v>45</v>
      </c>
      <c r="BT793" s="1260" t="s">
        <v>46</v>
      </c>
      <c r="BU793" s="1260">
        <v>14</v>
      </c>
      <c r="BV793" s="1260" t="s">
        <v>47</v>
      </c>
      <c r="BW793" s="1260">
        <v>22</v>
      </c>
      <c r="BX793" s="1231"/>
      <c r="BY793" s="1302"/>
      <c r="BZ793" s="1366" t="s">
        <v>60</v>
      </c>
      <c r="CA793" s="1366"/>
      <c r="CB793" s="1366"/>
      <c r="CC793" s="1366"/>
      <c r="CD793" s="1303"/>
      <c r="CE793" s="1303"/>
      <c r="CF793" s="1303"/>
      <c r="CG793" s="1303"/>
      <c r="CH793" s="1303"/>
      <c r="CI793" s="1303"/>
      <c r="CJ793" s="1303"/>
      <c r="CK793" s="1303"/>
      <c r="CL793" s="1303"/>
      <c r="CM793" s="1303"/>
      <c r="CN793" s="1303"/>
      <c r="CO793" s="1303"/>
      <c r="CP793" s="1303"/>
      <c r="CQ793" s="1303"/>
      <c r="CR793" s="1303"/>
      <c r="CS793" s="1370">
        <v>28</v>
      </c>
      <c r="CT793" s="1370"/>
      <c r="CU793" s="1365" t="s">
        <v>48</v>
      </c>
      <c r="CV793" s="1365"/>
      <c r="CW793" s="1365"/>
      <c r="CX793" s="1303"/>
      <c r="CY793" s="1303"/>
      <c r="CZ793" s="1303"/>
      <c r="DA793" s="1303"/>
      <c r="DB793" s="1303"/>
      <c r="DC793" s="1303"/>
      <c r="DD793" s="1303"/>
      <c r="DE793" s="1303"/>
      <c r="DF793" s="1303"/>
      <c r="DG793" s="1303"/>
      <c r="DH793" s="1303"/>
      <c r="DI793" s="1303"/>
      <c r="DJ793" s="1303"/>
      <c r="DK793" s="1304"/>
      <c r="DL793" s="1372" t="s">
        <v>49</v>
      </c>
      <c r="DM793" s="1372"/>
      <c r="DN793" s="1372"/>
      <c r="DO793" s="1373">
        <v>4</v>
      </c>
      <c r="DP793" s="1373"/>
      <c r="DQ793" s="1305"/>
    </row>
    <row r="794" spans="68:121" ht="20.25" customHeight="1" x14ac:dyDescent="0.3">
      <c r="BP794" s="1260">
        <v>0</v>
      </c>
      <c r="BQ794" s="1260">
        <v>0</v>
      </c>
      <c r="BR794" s="1260" t="s">
        <v>50</v>
      </c>
      <c r="BS794" s="1260">
        <v>4</v>
      </c>
      <c r="BT794" s="1260" t="s">
        <v>66</v>
      </c>
      <c r="BU794" s="1260" t="s">
        <v>142</v>
      </c>
      <c r="BV794" s="1260">
        <v>0</v>
      </c>
      <c r="BW794" s="1260" t="s">
        <v>145</v>
      </c>
      <c r="BX794" s="1231"/>
      <c r="BY794" s="1302"/>
      <c r="BZ794" s="1366"/>
      <c r="CA794" s="1366"/>
      <c r="CB794" s="1366"/>
      <c r="CC794" s="1366"/>
      <c r="CD794" s="1303"/>
      <c r="CE794" s="1303"/>
      <c r="CF794" s="1303"/>
      <c r="CG794" s="1303"/>
      <c r="CH794" s="1303"/>
      <c r="CI794" s="1303"/>
      <c r="CJ794" s="1303"/>
      <c r="CK794" s="1303"/>
      <c r="CL794" s="1303"/>
      <c r="CM794" s="1303"/>
      <c r="CN794" s="1303"/>
      <c r="CO794" s="1303"/>
      <c r="CP794" s="1303"/>
      <c r="CQ794" s="1303"/>
      <c r="CR794" s="1303"/>
      <c r="CS794" s="1370"/>
      <c r="CT794" s="1370"/>
      <c r="CU794" s="1365"/>
      <c r="CV794" s="1365"/>
      <c r="CW794" s="1365"/>
      <c r="CX794" s="1303"/>
      <c r="CY794" s="1303"/>
      <c r="CZ794" s="1303"/>
      <c r="DA794" s="1303"/>
      <c r="DB794" s="1303"/>
      <c r="DC794" s="1303"/>
      <c r="DD794" s="1303"/>
      <c r="DE794" s="1303"/>
      <c r="DF794" s="1303"/>
      <c r="DG794" s="1303"/>
      <c r="DH794" s="1303"/>
      <c r="DI794" s="1303"/>
      <c r="DJ794" s="1303"/>
      <c r="DK794" s="1304"/>
      <c r="DL794" s="1372"/>
      <c r="DM794" s="1372"/>
      <c r="DN794" s="1372"/>
      <c r="DO794" s="1373"/>
      <c r="DP794" s="1373"/>
      <c r="DQ794" s="1305"/>
    </row>
    <row r="795" spans="68:121" ht="20.25" customHeight="1" x14ac:dyDescent="0.3">
      <c r="BP795" s="1260"/>
      <c r="BQ795" s="1260"/>
      <c r="BR795" s="1260"/>
      <c r="BS795" s="1260"/>
      <c r="BT795" s="1260"/>
      <c r="BU795" s="1260"/>
      <c r="BV795" s="1260"/>
      <c r="BW795" s="1260"/>
      <c r="BX795" s="1231"/>
      <c r="BY795" s="1302"/>
      <c r="BZ795" s="1306"/>
      <c r="CA795" s="1306"/>
      <c r="CB795" s="1306"/>
      <c r="CC795" s="1306"/>
      <c r="CD795" s="1368" t="s">
        <v>52</v>
      </c>
      <c r="CE795" s="1368"/>
      <c r="CF795" s="1307">
        <v>14</v>
      </c>
      <c r="CG795" s="1308" t="s">
        <v>53</v>
      </c>
      <c r="CH795" s="1367" t="s">
        <v>142</v>
      </c>
      <c r="CI795" s="1367"/>
      <c r="CJ795" s="1367"/>
      <c r="CK795" s="1367"/>
      <c r="CL795" s="1367"/>
      <c r="CM795" s="1367"/>
      <c r="CN795" s="1367"/>
      <c r="CO795" s="1367"/>
      <c r="CP795" s="1367"/>
      <c r="CQ795" s="1367"/>
      <c r="CR795" s="1367"/>
      <c r="CS795" s="1367"/>
      <c r="CT795" s="1367"/>
      <c r="CU795" s="1306"/>
      <c r="CV795" s="1306"/>
      <c r="CW795" s="1306"/>
      <c r="CX795" s="1306"/>
      <c r="CY795" s="1306"/>
      <c r="CZ795" s="1368" t="s">
        <v>52</v>
      </c>
      <c r="DA795" s="1368"/>
      <c r="DB795" s="1307">
        <v>22</v>
      </c>
      <c r="DC795" s="1308" t="s">
        <v>53</v>
      </c>
      <c r="DD795" s="1367" t="s">
        <v>145</v>
      </c>
      <c r="DE795" s="1367"/>
      <c r="DF795" s="1367"/>
      <c r="DG795" s="1367"/>
      <c r="DH795" s="1367"/>
      <c r="DI795" s="1367"/>
      <c r="DJ795" s="1367"/>
      <c r="DK795" s="1367"/>
      <c r="DL795" s="1367"/>
      <c r="DM795" s="1367"/>
      <c r="DN795" s="1367"/>
      <c r="DO795" s="1367"/>
      <c r="DP795" s="1367"/>
      <c r="DQ795" s="1305"/>
    </row>
    <row r="796" spans="68:121" ht="20.25" customHeight="1" x14ac:dyDescent="0.3">
      <c r="BP796" s="1260"/>
      <c r="BQ796" s="1260"/>
      <c r="BR796" s="1260"/>
      <c r="BS796" s="1260"/>
      <c r="BT796" s="1260"/>
      <c r="BU796" s="1260"/>
      <c r="BV796" s="1260"/>
      <c r="BW796" s="1260"/>
      <c r="BX796" s="1231"/>
      <c r="BY796" s="1302"/>
      <c r="BZ796" s="1306"/>
      <c r="CA796" s="1306"/>
      <c r="CB796" s="1306"/>
      <c r="CC796" s="1306"/>
      <c r="CD796" s="1306"/>
      <c r="CE796" s="1306"/>
      <c r="CF796" s="1306"/>
      <c r="CG796" s="1306"/>
      <c r="CH796" s="1306"/>
      <c r="CI796" s="1306"/>
      <c r="CJ796" s="1306"/>
      <c r="CK796" s="1306"/>
      <c r="CL796" s="1306"/>
      <c r="CM796" s="1306"/>
      <c r="CN796" s="1306"/>
      <c r="CO796" s="1306"/>
      <c r="CP796" s="1306"/>
      <c r="CQ796" s="1306"/>
      <c r="CR796" s="1306"/>
      <c r="CS796" s="1306"/>
      <c r="CT796" s="1306"/>
      <c r="CU796" s="1306"/>
      <c r="CV796" s="1306"/>
      <c r="CW796" s="1306"/>
      <c r="CX796" s="1306"/>
      <c r="CY796" s="1306"/>
      <c r="CZ796" s="1306"/>
      <c r="DA796" s="1306"/>
      <c r="DB796" s="1306"/>
      <c r="DC796" s="1306"/>
      <c r="DD796" s="1306"/>
      <c r="DE796" s="1306"/>
      <c r="DF796" s="1306"/>
      <c r="DG796" s="1306"/>
      <c r="DH796" s="1306"/>
      <c r="DI796" s="1306"/>
      <c r="DJ796" s="1306"/>
      <c r="DK796" s="1309"/>
      <c r="DL796" s="1309"/>
      <c r="DM796" s="1309"/>
      <c r="DN796" s="1309"/>
      <c r="DO796" s="1309"/>
      <c r="DP796" s="1309"/>
      <c r="DQ796" s="1305"/>
    </row>
    <row r="797" spans="68:121" ht="20.25" customHeight="1" x14ac:dyDescent="0.3">
      <c r="BP797" s="1260"/>
      <c r="BQ797" s="1260"/>
      <c r="BR797" s="1260"/>
      <c r="BS797" s="1260"/>
      <c r="BT797" s="1260"/>
      <c r="BU797" s="1260"/>
      <c r="BV797" s="1260"/>
      <c r="BW797" s="1260"/>
      <c r="BX797" s="1231"/>
      <c r="BY797" s="1302"/>
      <c r="BZ797" s="1322" t="s">
        <v>56</v>
      </c>
      <c r="CA797" s="1323">
        <v>14</v>
      </c>
      <c r="CB797" s="1310" t="s">
        <v>47</v>
      </c>
      <c r="CC797" s="1311">
        <v>1</v>
      </c>
      <c r="CD797" s="1311">
        <v>2</v>
      </c>
      <c r="CE797" s="1311">
        <v>3</v>
      </c>
      <c r="CF797" s="1311">
        <v>4</v>
      </c>
      <c r="CG797" s="1311">
        <v>5</v>
      </c>
      <c r="CH797" s="1311">
        <v>6</v>
      </c>
      <c r="CI797" s="1311">
        <v>7</v>
      </c>
      <c r="CJ797" s="1311">
        <v>8</v>
      </c>
      <c r="CK797" s="1311">
        <v>9</v>
      </c>
      <c r="CL797" s="1311">
        <v>10</v>
      </c>
      <c r="CM797" s="1311">
        <v>11</v>
      </c>
      <c r="CN797" s="1311">
        <v>12</v>
      </c>
      <c r="CO797" s="1311">
        <v>13</v>
      </c>
      <c r="CP797" s="1311">
        <v>14</v>
      </c>
      <c r="CQ797" s="1311">
        <v>15</v>
      </c>
      <c r="CR797" s="1311">
        <v>16</v>
      </c>
      <c r="CS797" s="1311">
        <v>17</v>
      </c>
      <c r="CT797" s="1311">
        <v>18</v>
      </c>
      <c r="CU797" s="1311">
        <v>19</v>
      </c>
      <c r="CV797" s="1311">
        <v>20</v>
      </c>
      <c r="CW797" s="1311">
        <v>21</v>
      </c>
      <c r="CX797" s="1311">
        <v>22</v>
      </c>
      <c r="CY797" s="1311">
        <v>23</v>
      </c>
      <c r="CZ797" s="1311">
        <v>24</v>
      </c>
      <c r="DA797" s="1311">
        <v>25</v>
      </c>
      <c r="DB797" s="1311">
        <v>26</v>
      </c>
      <c r="DC797" s="1311">
        <v>27</v>
      </c>
      <c r="DD797" s="1311">
        <v>28</v>
      </c>
      <c r="DE797" s="1311">
        <v>29</v>
      </c>
      <c r="DF797" s="1311">
        <v>30</v>
      </c>
      <c r="DG797" s="1311">
        <v>31</v>
      </c>
      <c r="DH797" s="1311">
        <v>32</v>
      </c>
      <c r="DI797" s="1311">
        <v>33</v>
      </c>
      <c r="DJ797" s="1311">
        <v>34</v>
      </c>
      <c r="DK797" s="1312">
        <v>35</v>
      </c>
      <c r="DL797" s="1312">
        <v>36</v>
      </c>
      <c r="DM797" s="1312">
        <v>37</v>
      </c>
      <c r="DN797" s="1312">
        <v>38</v>
      </c>
      <c r="DO797" s="1312">
        <v>39</v>
      </c>
      <c r="DP797" s="1312">
        <v>40</v>
      </c>
      <c r="DQ797" s="1305"/>
    </row>
    <row r="798" spans="68:121" ht="20.25" customHeight="1" x14ac:dyDescent="0.3">
      <c r="BP798" s="1260"/>
      <c r="BQ798" s="1260"/>
      <c r="BR798" s="1260"/>
      <c r="BS798" s="1260"/>
      <c r="BT798" s="1260"/>
      <c r="BU798" s="1260"/>
      <c r="BV798" s="1260"/>
      <c r="BW798" s="1260"/>
      <c r="BX798" s="1231"/>
      <c r="BY798" s="1302"/>
      <c r="BZ798" s="1313"/>
      <c r="CA798" s="1314"/>
      <c r="CB798" s="1315"/>
      <c r="CC798" s="1316"/>
      <c r="CD798" s="1316"/>
      <c r="CE798" s="1316"/>
      <c r="CF798" s="1316"/>
      <c r="CG798" s="1316"/>
      <c r="CH798" s="1316"/>
      <c r="CI798" s="1316"/>
      <c r="CJ798" s="1316"/>
      <c r="CK798" s="1316"/>
      <c r="CL798" s="1316"/>
      <c r="CM798" s="1316"/>
      <c r="CN798" s="1316"/>
      <c r="CO798" s="1316"/>
      <c r="CP798" s="1316"/>
      <c r="CQ798" s="1316"/>
      <c r="CR798" s="1316"/>
      <c r="CS798" s="1316"/>
      <c r="CT798" s="1316"/>
      <c r="CU798" s="1316"/>
      <c r="CV798" s="1316"/>
      <c r="CW798" s="1316"/>
      <c r="CX798" s="1316"/>
      <c r="CY798" s="1316"/>
      <c r="CZ798" s="1316"/>
      <c r="DA798" s="1316"/>
      <c r="DB798" s="1316"/>
      <c r="DC798" s="1316"/>
      <c r="DD798" s="1316"/>
      <c r="DE798" s="1316"/>
      <c r="DF798" s="1316"/>
      <c r="DG798" s="1316"/>
      <c r="DH798" s="1316"/>
      <c r="DI798" s="1316"/>
      <c r="DJ798" s="1316"/>
      <c r="DK798" s="1317"/>
      <c r="DL798" s="1317"/>
      <c r="DM798" s="1317"/>
      <c r="DN798" s="1317"/>
      <c r="DO798" s="1317"/>
      <c r="DP798" s="1317"/>
      <c r="DQ798" s="1305"/>
    </row>
    <row r="799" spans="68:121" ht="20.25" customHeight="1" x14ac:dyDescent="0.3">
      <c r="BP799" s="1260"/>
      <c r="BQ799" s="1260"/>
      <c r="BR799" s="1260"/>
      <c r="BS799" s="1260"/>
      <c r="BT799" s="1260"/>
      <c r="BU799" s="1260"/>
      <c r="BV799" s="1260"/>
      <c r="BW799" s="1260"/>
      <c r="BX799" s="1231"/>
      <c r="BY799" s="1302"/>
      <c r="BZ799" s="1324" t="s">
        <v>56</v>
      </c>
      <c r="CA799" s="1325">
        <v>22</v>
      </c>
      <c r="CB799" s="1318" t="s">
        <v>47</v>
      </c>
      <c r="CC799" s="1311">
        <v>1</v>
      </c>
      <c r="CD799" s="1311">
        <v>2</v>
      </c>
      <c r="CE799" s="1311">
        <v>3</v>
      </c>
      <c r="CF799" s="1311">
        <v>4</v>
      </c>
      <c r="CG799" s="1311">
        <v>5</v>
      </c>
      <c r="CH799" s="1311">
        <v>6</v>
      </c>
      <c r="CI799" s="1311">
        <v>7</v>
      </c>
      <c r="CJ799" s="1311">
        <v>8</v>
      </c>
      <c r="CK799" s="1311">
        <v>9</v>
      </c>
      <c r="CL799" s="1311">
        <v>10</v>
      </c>
      <c r="CM799" s="1311">
        <v>11</v>
      </c>
      <c r="CN799" s="1311">
        <v>12</v>
      </c>
      <c r="CO799" s="1311">
        <v>13</v>
      </c>
      <c r="CP799" s="1311">
        <v>14</v>
      </c>
      <c r="CQ799" s="1311">
        <v>15</v>
      </c>
      <c r="CR799" s="1311">
        <v>16</v>
      </c>
      <c r="CS799" s="1311">
        <v>17</v>
      </c>
      <c r="CT799" s="1311">
        <v>18</v>
      </c>
      <c r="CU799" s="1311">
        <v>19</v>
      </c>
      <c r="CV799" s="1311">
        <v>20</v>
      </c>
      <c r="CW799" s="1311">
        <v>21</v>
      </c>
      <c r="CX799" s="1311">
        <v>22</v>
      </c>
      <c r="CY799" s="1311">
        <v>23</v>
      </c>
      <c r="CZ799" s="1311">
        <v>24</v>
      </c>
      <c r="DA799" s="1311">
        <v>25</v>
      </c>
      <c r="DB799" s="1311">
        <v>26</v>
      </c>
      <c r="DC799" s="1311">
        <v>27</v>
      </c>
      <c r="DD799" s="1311">
        <v>28</v>
      </c>
      <c r="DE799" s="1311">
        <v>29</v>
      </c>
      <c r="DF799" s="1311">
        <v>30</v>
      </c>
      <c r="DG799" s="1311">
        <v>31</v>
      </c>
      <c r="DH799" s="1311">
        <v>32</v>
      </c>
      <c r="DI799" s="1311">
        <v>33</v>
      </c>
      <c r="DJ799" s="1311">
        <v>34</v>
      </c>
      <c r="DK799" s="1312">
        <v>35</v>
      </c>
      <c r="DL799" s="1312">
        <v>36</v>
      </c>
      <c r="DM799" s="1312">
        <v>37</v>
      </c>
      <c r="DN799" s="1312">
        <v>38</v>
      </c>
      <c r="DO799" s="1312">
        <v>39</v>
      </c>
      <c r="DP799" s="1312">
        <v>40</v>
      </c>
      <c r="DQ799" s="1305"/>
    </row>
    <row r="800" spans="68:121" ht="20.25" customHeight="1" thickBot="1" x14ac:dyDescent="0.35">
      <c r="BP800" s="1260"/>
      <c r="BQ800" s="1260"/>
      <c r="BR800" s="1260"/>
      <c r="BS800" s="1260"/>
      <c r="BT800" s="1260"/>
      <c r="BU800" s="1260"/>
      <c r="BV800" s="1260"/>
      <c r="BW800" s="1260"/>
      <c r="BX800" s="1231"/>
      <c r="BY800" s="1319"/>
      <c r="BZ800" s="1320"/>
      <c r="CA800" s="1320"/>
      <c r="CB800" s="1320"/>
      <c r="CC800" s="1320"/>
      <c r="CD800" s="1320"/>
      <c r="CE800" s="1320"/>
      <c r="CF800" s="1320"/>
      <c r="CG800" s="1320"/>
      <c r="CH800" s="1320"/>
      <c r="CI800" s="1320"/>
      <c r="CJ800" s="1320"/>
      <c r="CK800" s="1320"/>
      <c r="CL800" s="1320"/>
      <c r="CM800" s="1320"/>
      <c r="CN800" s="1320"/>
      <c r="CO800" s="1320"/>
      <c r="CP800" s="1320"/>
      <c r="CQ800" s="1320"/>
      <c r="CR800" s="1320"/>
      <c r="CS800" s="1320"/>
      <c r="CT800" s="1320"/>
      <c r="CU800" s="1320"/>
      <c r="CV800" s="1320"/>
      <c r="CW800" s="1320"/>
      <c r="CX800" s="1320"/>
      <c r="CY800" s="1320"/>
      <c r="CZ800" s="1320"/>
      <c r="DA800" s="1320"/>
      <c r="DB800" s="1320"/>
      <c r="DC800" s="1320"/>
      <c r="DD800" s="1320"/>
      <c r="DE800" s="1320"/>
      <c r="DF800" s="1320"/>
      <c r="DG800" s="1320"/>
      <c r="DH800" s="1320"/>
      <c r="DI800" s="1320"/>
      <c r="DJ800" s="1320"/>
      <c r="DK800" s="1320"/>
      <c r="DL800" s="1320"/>
      <c r="DM800" s="1320"/>
      <c r="DN800" s="1320"/>
      <c r="DO800" s="1320"/>
      <c r="DP800" s="1320"/>
      <c r="DQ800" s="1321"/>
    </row>
    <row r="801" spans="68:121" ht="20.25" customHeight="1" thickTop="1" x14ac:dyDescent="0.3">
      <c r="BP801" s="1260"/>
      <c r="BQ801" s="1260"/>
      <c r="BR801" s="1260"/>
      <c r="BS801" s="1260"/>
      <c r="BT801" s="1260"/>
      <c r="BU801" s="1260"/>
      <c r="BV801" s="1260"/>
      <c r="BW801" s="1260"/>
      <c r="BX801" s="1231"/>
      <c r="BY801" s="784">
        <v>0.41319444444444425</v>
      </c>
      <c r="BZ801" s="785"/>
      <c r="CA801" s="785"/>
      <c r="CB801" s="1299"/>
      <c r="CC801" s="1299"/>
      <c r="CD801" s="1299"/>
      <c r="CE801" s="1369" t="s">
        <v>46</v>
      </c>
      <c r="CF801" s="1369"/>
      <c r="CG801" s="1369"/>
      <c r="CH801" s="1369"/>
      <c r="CI801" s="1369"/>
      <c r="CJ801" s="1300" t="s">
        <v>67</v>
      </c>
      <c r="CK801" s="1299"/>
      <c r="CL801" s="1299"/>
      <c r="CM801" s="1299"/>
      <c r="CN801" s="1299"/>
      <c r="CO801" s="1299"/>
      <c r="CP801" s="1299"/>
      <c r="CQ801" s="1299"/>
      <c r="CR801" s="1299"/>
      <c r="CS801" s="1299"/>
      <c r="CT801" s="1299"/>
      <c r="CU801" s="1299"/>
      <c r="CV801" s="1299"/>
      <c r="CW801" s="1299"/>
      <c r="CX801" s="1299"/>
      <c r="CY801" s="1299"/>
      <c r="CZ801" s="1299"/>
      <c r="DA801" s="1299"/>
      <c r="DB801" s="1299"/>
      <c r="DC801" s="1299"/>
      <c r="DD801" s="1299"/>
      <c r="DE801" s="1299"/>
      <c r="DF801" s="1299"/>
      <c r="DG801" s="1299"/>
      <c r="DH801" s="1299"/>
      <c r="DI801" s="1299"/>
      <c r="DJ801" s="1299"/>
      <c r="DK801" s="1299"/>
      <c r="DL801" s="1299"/>
      <c r="DM801" s="1299"/>
      <c r="DN801" s="1299"/>
      <c r="DO801" s="1299"/>
      <c r="DP801" s="1299"/>
      <c r="DQ801" s="1301"/>
    </row>
    <row r="802" spans="68:121" ht="20.25" customHeight="1" x14ac:dyDescent="0.3">
      <c r="BP802" s="1260" t="s">
        <v>61</v>
      </c>
      <c r="BQ802" s="1260">
        <v>0.41319444444444425</v>
      </c>
      <c r="BR802" s="1260">
        <v>32</v>
      </c>
      <c r="BS802" s="1260" t="s">
        <v>45</v>
      </c>
      <c r="BT802" s="1260" t="s">
        <v>46</v>
      </c>
      <c r="BU802" s="1260">
        <v>12</v>
      </c>
      <c r="BV802" s="1260" t="s">
        <v>47</v>
      </c>
      <c r="BW802" s="1260">
        <v>29</v>
      </c>
      <c r="BX802" s="1231"/>
      <c r="BY802" s="1302"/>
      <c r="BZ802" s="1366" t="s">
        <v>61</v>
      </c>
      <c r="CA802" s="1366"/>
      <c r="CB802" s="1366"/>
      <c r="CC802" s="1366"/>
      <c r="CD802" s="1303"/>
      <c r="CE802" s="1303"/>
      <c r="CF802" s="1303"/>
      <c r="CG802" s="1303"/>
      <c r="CH802" s="1303"/>
      <c r="CI802" s="1303"/>
      <c r="CJ802" s="1303"/>
      <c r="CK802" s="1303"/>
      <c r="CL802" s="1303"/>
      <c r="CM802" s="1303"/>
      <c r="CN802" s="1303"/>
      <c r="CO802" s="1303"/>
      <c r="CP802" s="1303"/>
      <c r="CQ802" s="1303"/>
      <c r="CR802" s="1303"/>
      <c r="CS802" s="1370">
        <v>32</v>
      </c>
      <c r="CT802" s="1370"/>
      <c r="CU802" s="1365" t="s">
        <v>48</v>
      </c>
      <c r="CV802" s="1365"/>
      <c r="CW802" s="1365"/>
      <c r="CX802" s="1303"/>
      <c r="CY802" s="1303"/>
      <c r="CZ802" s="1303"/>
      <c r="DA802" s="1303"/>
      <c r="DB802" s="1303"/>
      <c r="DC802" s="1303"/>
      <c r="DD802" s="1303"/>
      <c r="DE802" s="1303"/>
      <c r="DF802" s="1303"/>
      <c r="DG802" s="1303"/>
      <c r="DH802" s="1303"/>
      <c r="DI802" s="1303"/>
      <c r="DJ802" s="1303"/>
      <c r="DK802" s="1304"/>
      <c r="DL802" s="1372" t="s">
        <v>49</v>
      </c>
      <c r="DM802" s="1372"/>
      <c r="DN802" s="1372"/>
      <c r="DO802" s="1373">
        <v>4</v>
      </c>
      <c r="DP802" s="1373"/>
      <c r="DQ802" s="1305"/>
    </row>
    <row r="803" spans="68:121" ht="20.25" customHeight="1" x14ac:dyDescent="0.3">
      <c r="BP803" s="1260">
        <v>0</v>
      </c>
      <c r="BQ803" s="1260">
        <v>0</v>
      </c>
      <c r="BR803" s="1260" t="s">
        <v>50</v>
      </c>
      <c r="BS803" s="1260">
        <v>4</v>
      </c>
      <c r="BT803" s="1260" t="s">
        <v>67</v>
      </c>
      <c r="BU803" s="1260" t="s">
        <v>186</v>
      </c>
      <c r="BV803" s="1260">
        <v>0</v>
      </c>
      <c r="BW803" s="1260" t="s">
        <v>168</v>
      </c>
      <c r="BX803" s="1231"/>
      <c r="BY803" s="1302"/>
      <c r="BZ803" s="1366"/>
      <c r="CA803" s="1366"/>
      <c r="CB803" s="1366"/>
      <c r="CC803" s="1366"/>
      <c r="CD803" s="1303"/>
      <c r="CE803" s="1303"/>
      <c r="CF803" s="1303"/>
      <c r="CG803" s="1303"/>
      <c r="CH803" s="1303"/>
      <c r="CI803" s="1303"/>
      <c r="CJ803" s="1303"/>
      <c r="CK803" s="1303"/>
      <c r="CL803" s="1303"/>
      <c r="CM803" s="1303"/>
      <c r="CN803" s="1303"/>
      <c r="CO803" s="1303"/>
      <c r="CP803" s="1303"/>
      <c r="CQ803" s="1303"/>
      <c r="CR803" s="1303"/>
      <c r="CS803" s="1370"/>
      <c r="CT803" s="1370"/>
      <c r="CU803" s="1365"/>
      <c r="CV803" s="1365"/>
      <c r="CW803" s="1365"/>
      <c r="CX803" s="1303"/>
      <c r="CY803" s="1303"/>
      <c r="CZ803" s="1303"/>
      <c r="DA803" s="1303"/>
      <c r="DB803" s="1303"/>
      <c r="DC803" s="1303"/>
      <c r="DD803" s="1303"/>
      <c r="DE803" s="1303"/>
      <c r="DF803" s="1303"/>
      <c r="DG803" s="1303"/>
      <c r="DH803" s="1303"/>
      <c r="DI803" s="1303"/>
      <c r="DJ803" s="1303"/>
      <c r="DK803" s="1304"/>
      <c r="DL803" s="1372"/>
      <c r="DM803" s="1372"/>
      <c r="DN803" s="1372"/>
      <c r="DO803" s="1373"/>
      <c r="DP803" s="1373"/>
      <c r="DQ803" s="1305"/>
    </row>
    <row r="804" spans="68:121" ht="20.25" customHeight="1" x14ac:dyDescent="0.3">
      <c r="BP804" s="1260"/>
      <c r="BQ804" s="1260"/>
      <c r="BR804" s="1260"/>
      <c r="BS804" s="1260"/>
      <c r="BT804" s="1260"/>
      <c r="BU804" s="1260"/>
      <c r="BV804" s="1260"/>
      <c r="BW804" s="1260"/>
      <c r="BX804" s="1231"/>
      <c r="BY804" s="1302"/>
      <c r="BZ804" s="1306"/>
      <c r="CA804" s="1306"/>
      <c r="CB804" s="1306"/>
      <c r="CC804" s="1306"/>
      <c r="CD804" s="1368" t="s">
        <v>52</v>
      </c>
      <c r="CE804" s="1368"/>
      <c r="CF804" s="1307">
        <v>12</v>
      </c>
      <c r="CG804" s="1308" t="s">
        <v>53</v>
      </c>
      <c r="CH804" s="1367" t="s">
        <v>186</v>
      </c>
      <c r="CI804" s="1367"/>
      <c r="CJ804" s="1367"/>
      <c r="CK804" s="1367"/>
      <c r="CL804" s="1367"/>
      <c r="CM804" s="1367"/>
      <c r="CN804" s="1367"/>
      <c r="CO804" s="1367"/>
      <c r="CP804" s="1367"/>
      <c r="CQ804" s="1367"/>
      <c r="CR804" s="1367"/>
      <c r="CS804" s="1367"/>
      <c r="CT804" s="1367"/>
      <c r="CU804" s="1306"/>
      <c r="CV804" s="1306"/>
      <c r="CW804" s="1306"/>
      <c r="CX804" s="1306"/>
      <c r="CY804" s="1306"/>
      <c r="CZ804" s="1368" t="s">
        <v>52</v>
      </c>
      <c r="DA804" s="1368"/>
      <c r="DB804" s="1307">
        <v>29</v>
      </c>
      <c r="DC804" s="1308" t="s">
        <v>53</v>
      </c>
      <c r="DD804" s="1367" t="s">
        <v>168</v>
      </c>
      <c r="DE804" s="1367"/>
      <c r="DF804" s="1367"/>
      <c r="DG804" s="1367"/>
      <c r="DH804" s="1367"/>
      <c r="DI804" s="1367"/>
      <c r="DJ804" s="1367"/>
      <c r="DK804" s="1367"/>
      <c r="DL804" s="1367"/>
      <c r="DM804" s="1367"/>
      <c r="DN804" s="1367"/>
      <c r="DO804" s="1367"/>
      <c r="DP804" s="1367"/>
      <c r="DQ804" s="1305"/>
    </row>
    <row r="805" spans="68:121" ht="20.25" customHeight="1" x14ac:dyDescent="0.3">
      <c r="BP805" s="1260"/>
      <c r="BQ805" s="1260"/>
      <c r="BR805" s="1260"/>
      <c r="BS805" s="1260"/>
      <c r="BT805" s="1260"/>
      <c r="BU805" s="1260"/>
      <c r="BV805" s="1260"/>
      <c r="BW805" s="1260"/>
      <c r="BX805" s="1231"/>
      <c r="BY805" s="1302"/>
      <c r="BZ805" s="1306"/>
      <c r="CA805" s="1306"/>
      <c r="CB805" s="1306"/>
      <c r="CC805" s="1306"/>
      <c r="CD805" s="1306"/>
      <c r="CE805" s="1306"/>
      <c r="CF805" s="1306"/>
      <c r="CG805" s="1306"/>
      <c r="CH805" s="1306"/>
      <c r="CI805" s="1306"/>
      <c r="CJ805" s="1306"/>
      <c r="CK805" s="1306"/>
      <c r="CL805" s="1306"/>
      <c r="CM805" s="1306"/>
      <c r="CN805" s="1306"/>
      <c r="CO805" s="1306"/>
      <c r="CP805" s="1306"/>
      <c r="CQ805" s="1306"/>
      <c r="CR805" s="1306"/>
      <c r="CS805" s="1306"/>
      <c r="CT805" s="1306"/>
      <c r="CU805" s="1306"/>
      <c r="CV805" s="1306"/>
      <c r="CW805" s="1306"/>
      <c r="CX805" s="1306"/>
      <c r="CY805" s="1306"/>
      <c r="CZ805" s="1306"/>
      <c r="DA805" s="1306"/>
      <c r="DB805" s="1306"/>
      <c r="DC805" s="1306"/>
      <c r="DD805" s="1306"/>
      <c r="DE805" s="1306"/>
      <c r="DF805" s="1306"/>
      <c r="DG805" s="1306"/>
      <c r="DH805" s="1306"/>
      <c r="DI805" s="1306"/>
      <c r="DJ805" s="1306"/>
      <c r="DK805" s="1309"/>
      <c r="DL805" s="1309"/>
      <c r="DM805" s="1309"/>
      <c r="DN805" s="1309"/>
      <c r="DO805" s="1309"/>
      <c r="DP805" s="1309"/>
      <c r="DQ805" s="1305"/>
    </row>
    <row r="806" spans="68:121" ht="20.25" customHeight="1" x14ac:dyDescent="0.3">
      <c r="BP806" s="1260"/>
      <c r="BQ806" s="1260"/>
      <c r="BR806" s="1260"/>
      <c r="BS806" s="1260"/>
      <c r="BT806" s="1260"/>
      <c r="BU806" s="1260"/>
      <c r="BV806" s="1260"/>
      <c r="BW806" s="1260"/>
      <c r="BX806" s="1231"/>
      <c r="BY806" s="1302"/>
      <c r="BZ806" s="1322" t="s">
        <v>56</v>
      </c>
      <c r="CA806" s="1323">
        <v>12</v>
      </c>
      <c r="CB806" s="1310" t="s">
        <v>47</v>
      </c>
      <c r="CC806" s="1311">
        <v>1</v>
      </c>
      <c r="CD806" s="1311">
        <v>2</v>
      </c>
      <c r="CE806" s="1311">
        <v>3</v>
      </c>
      <c r="CF806" s="1311">
        <v>4</v>
      </c>
      <c r="CG806" s="1311">
        <v>5</v>
      </c>
      <c r="CH806" s="1311">
        <v>6</v>
      </c>
      <c r="CI806" s="1311">
        <v>7</v>
      </c>
      <c r="CJ806" s="1311">
        <v>8</v>
      </c>
      <c r="CK806" s="1311">
        <v>9</v>
      </c>
      <c r="CL806" s="1311">
        <v>10</v>
      </c>
      <c r="CM806" s="1311">
        <v>11</v>
      </c>
      <c r="CN806" s="1311">
        <v>12</v>
      </c>
      <c r="CO806" s="1311">
        <v>13</v>
      </c>
      <c r="CP806" s="1311">
        <v>14</v>
      </c>
      <c r="CQ806" s="1311">
        <v>15</v>
      </c>
      <c r="CR806" s="1311">
        <v>16</v>
      </c>
      <c r="CS806" s="1311">
        <v>17</v>
      </c>
      <c r="CT806" s="1311">
        <v>18</v>
      </c>
      <c r="CU806" s="1311">
        <v>19</v>
      </c>
      <c r="CV806" s="1311">
        <v>20</v>
      </c>
      <c r="CW806" s="1311">
        <v>21</v>
      </c>
      <c r="CX806" s="1311">
        <v>22</v>
      </c>
      <c r="CY806" s="1311">
        <v>23</v>
      </c>
      <c r="CZ806" s="1311">
        <v>24</v>
      </c>
      <c r="DA806" s="1311">
        <v>25</v>
      </c>
      <c r="DB806" s="1311">
        <v>26</v>
      </c>
      <c r="DC806" s="1311">
        <v>27</v>
      </c>
      <c r="DD806" s="1311">
        <v>28</v>
      </c>
      <c r="DE806" s="1311">
        <v>29</v>
      </c>
      <c r="DF806" s="1311">
        <v>30</v>
      </c>
      <c r="DG806" s="1311">
        <v>31</v>
      </c>
      <c r="DH806" s="1311">
        <v>32</v>
      </c>
      <c r="DI806" s="1311">
        <v>33</v>
      </c>
      <c r="DJ806" s="1311">
        <v>34</v>
      </c>
      <c r="DK806" s="1312">
        <v>35</v>
      </c>
      <c r="DL806" s="1312">
        <v>36</v>
      </c>
      <c r="DM806" s="1312">
        <v>37</v>
      </c>
      <c r="DN806" s="1312">
        <v>38</v>
      </c>
      <c r="DO806" s="1312">
        <v>39</v>
      </c>
      <c r="DP806" s="1312">
        <v>40</v>
      </c>
      <c r="DQ806" s="1305"/>
    </row>
    <row r="807" spans="68:121" ht="20.25" customHeight="1" x14ac:dyDescent="0.3">
      <c r="BP807" s="1260"/>
      <c r="BQ807" s="1260"/>
      <c r="BR807" s="1260"/>
      <c r="BS807" s="1260"/>
      <c r="BT807" s="1260"/>
      <c r="BU807" s="1260"/>
      <c r="BV807" s="1260"/>
      <c r="BW807" s="1260"/>
      <c r="BX807" s="1231"/>
      <c r="BY807" s="1302"/>
      <c r="BZ807" s="1313"/>
      <c r="CA807" s="1314"/>
      <c r="CB807" s="1315"/>
      <c r="CC807" s="1316"/>
      <c r="CD807" s="1316"/>
      <c r="CE807" s="1316"/>
      <c r="CF807" s="1316"/>
      <c r="CG807" s="1316"/>
      <c r="CH807" s="1316"/>
      <c r="CI807" s="1316"/>
      <c r="CJ807" s="1316"/>
      <c r="CK807" s="1316"/>
      <c r="CL807" s="1316"/>
      <c r="CM807" s="1316"/>
      <c r="CN807" s="1316"/>
      <c r="CO807" s="1316"/>
      <c r="CP807" s="1316"/>
      <c r="CQ807" s="1316"/>
      <c r="CR807" s="1316"/>
      <c r="CS807" s="1316"/>
      <c r="CT807" s="1316"/>
      <c r="CU807" s="1316"/>
      <c r="CV807" s="1316"/>
      <c r="CW807" s="1316"/>
      <c r="CX807" s="1316"/>
      <c r="CY807" s="1316"/>
      <c r="CZ807" s="1316"/>
      <c r="DA807" s="1316"/>
      <c r="DB807" s="1316"/>
      <c r="DC807" s="1316"/>
      <c r="DD807" s="1316"/>
      <c r="DE807" s="1316"/>
      <c r="DF807" s="1316"/>
      <c r="DG807" s="1316"/>
      <c r="DH807" s="1316"/>
      <c r="DI807" s="1316"/>
      <c r="DJ807" s="1316"/>
      <c r="DK807" s="1317"/>
      <c r="DL807" s="1317"/>
      <c r="DM807" s="1317"/>
      <c r="DN807" s="1317"/>
      <c r="DO807" s="1317"/>
      <c r="DP807" s="1317"/>
      <c r="DQ807" s="1305"/>
    </row>
    <row r="808" spans="68:121" ht="20.25" customHeight="1" x14ac:dyDescent="0.3">
      <c r="BP808" s="1260"/>
      <c r="BQ808" s="1260"/>
      <c r="BR808" s="1260"/>
      <c r="BS808" s="1260"/>
      <c r="BT808" s="1260"/>
      <c r="BU808" s="1260"/>
      <c r="BV808" s="1260"/>
      <c r="BW808" s="1260"/>
      <c r="BX808" s="1231"/>
      <c r="BY808" s="1302"/>
      <c r="BZ808" s="1324" t="s">
        <v>56</v>
      </c>
      <c r="CA808" s="1325">
        <v>29</v>
      </c>
      <c r="CB808" s="1318" t="s">
        <v>47</v>
      </c>
      <c r="CC808" s="1311">
        <v>1</v>
      </c>
      <c r="CD808" s="1311">
        <v>2</v>
      </c>
      <c r="CE808" s="1311">
        <v>3</v>
      </c>
      <c r="CF808" s="1311">
        <v>4</v>
      </c>
      <c r="CG808" s="1311">
        <v>5</v>
      </c>
      <c r="CH808" s="1311">
        <v>6</v>
      </c>
      <c r="CI808" s="1311">
        <v>7</v>
      </c>
      <c r="CJ808" s="1311">
        <v>8</v>
      </c>
      <c r="CK808" s="1311">
        <v>9</v>
      </c>
      <c r="CL808" s="1311">
        <v>10</v>
      </c>
      <c r="CM808" s="1311">
        <v>11</v>
      </c>
      <c r="CN808" s="1311">
        <v>12</v>
      </c>
      <c r="CO808" s="1311">
        <v>13</v>
      </c>
      <c r="CP808" s="1311">
        <v>14</v>
      </c>
      <c r="CQ808" s="1311">
        <v>15</v>
      </c>
      <c r="CR808" s="1311">
        <v>16</v>
      </c>
      <c r="CS808" s="1311">
        <v>17</v>
      </c>
      <c r="CT808" s="1311">
        <v>18</v>
      </c>
      <c r="CU808" s="1311">
        <v>19</v>
      </c>
      <c r="CV808" s="1311">
        <v>20</v>
      </c>
      <c r="CW808" s="1311">
        <v>21</v>
      </c>
      <c r="CX808" s="1311">
        <v>22</v>
      </c>
      <c r="CY808" s="1311">
        <v>23</v>
      </c>
      <c r="CZ808" s="1311">
        <v>24</v>
      </c>
      <c r="DA808" s="1311">
        <v>25</v>
      </c>
      <c r="DB808" s="1311">
        <v>26</v>
      </c>
      <c r="DC808" s="1311">
        <v>27</v>
      </c>
      <c r="DD808" s="1311">
        <v>28</v>
      </c>
      <c r="DE808" s="1311">
        <v>29</v>
      </c>
      <c r="DF808" s="1311">
        <v>30</v>
      </c>
      <c r="DG808" s="1311">
        <v>31</v>
      </c>
      <c r="DH808" s="1311">
        <v>32</v>
      </c>
      <c r="DI808" s="1311">
        <v>33</v>
      </c>
      <c r="DJ808" s="1311">
        <v>34</v>
      </c>
      <c r="DK808" s="1312">
        <v>35</v>
      </c>
      <c r="DL808" s="1312">
        <v>36</v>
      </c>
      <c r="DM808" s="1312">
        <v>37</v>
      </c>
      <c r="DN808" s="1312">
        <v>38</v>
      </c>
      <c r="DO808" s="1312">
        <v>39</v>
      </c>
      <c r="DP808" s="1312">
        <v>40</v>
      </c>
      <c r="DQ808" s="1305"/>
    </row>
    <row r="809" spans="68:121" ht="20.25" customHeight="1" thickBot="1" x14ac:dyDescent="0.35">
      <c r="BP809" s="1260"/>
      <c r="BQ809" s="1260"/>
      <c r="BR809" s="1260"/>
      <c r="BS809" s="1260"/>
      <c r="BT809" s="1260"/>
      <c r="BU809" s="1260"/>
      <c r="BV809" s="1260"/>
      <c r="BW809" s="1260"/>
      <c r="BX809" s="1231"/>
      <c r="BY809" s="1319"/>
      <c r="BZ809" s="1320"/>
      <c r="CA809" s="1320"/>
      <c r="CB809" s="1320"/>
      <c r="CC809" s="1320"/>
      <c r="CD809" s="1320"/>
      <c r="CE809" s="1320"/>
      <c r="CF809" s="1320"/>
      <c r="CG809" s="1320"/>
      <c r="CH809" s="1320"/>
      <c r="CI809" s="1320"/>
      <c r="CJ809" s="1320"/>
      <c r="CK809" s="1320"/>
      <c r="CL809" s="1320"/>
      <c r="CM809" s="1320"/>
      <c r="CN809" s="1320"/>
      <c r="CO809" s="1320"/>
      <c r="CP809" s="1320"/>
      <c r="CQ809" s="1320"/>
      <c r="CR809" s="1320"/>
      <c r="CS809" s="1320"/>
      <c r="CT809" s="1320"/>
      <c r="CU809" s="1320"/>
      <c r="CV809" s="1320"/>
      <c r="CW809" s="1320"/>
      <c r="CX809" s="1320"/>
      <c r="CY809" s="1320"/>
      <c r="CZ809" s="1320"/>
      <c r="DA809" s="1320"/>
      <c r="DB809" s="1320"/>
      <c r="DC809" s="1320"/>
      <c r="DD809" s="1320"/>
      <c r="DE809" s="1320"/>
      <c r="DF809" s="1320"/>
      <c r="DG809" s="1320"/>
      <c r="DH809" s="1320"/>
      <c r="DI809" s="1320"/>
      <c r="DJ809" s="1320"/>
      <c r="DK809" s="1320"/>
      <c r="DL809" s="1320"/>
      <c r="DM809" s="1320"/>
      <c r="DN809" s="1320"/>
      <c r="DO809" s="1320"/>
      <c r="DP809" s="1320"/>
      <c r="DQ809" s="1321"/>
    </row>
    <row r="810" spans="68:121" ht="20.25" customHeight="1" thickTop="1" x14ac:dyDescent="0.3">
      <c r="BP810" s="1260"/>
      <c r="BQ810" s="1260"/>
      <c r="BR810" s="1260"/>
      <c r="BS810" s="1260"/>
      <c r="BT810" s="1260"/>
      <c r="BU810" s="1260"/>
      <c r="BV810" s="1260"/>
      <c r="BW810" s="1260"/>
      <c r="BX810" s="1231"/>
      <c r="BY810" s="784">
        <v>0.42013888888888867</v>
      </c>
      <c r="BZ810" s="785"/>
      <c r="CA810" s="785"/>
      <c r="CB810" s="1299"/>
      <c r="CC810" s="1299"/>
      <c r="CD810" s="1299"/>
      <c r="CE810" s="1369" t="s">
        <v>46</v>
      </c>
      <c r="CF810" s="1369"/>
      <c r="CG810" s="1369"/>
      <c r="CH810" s="1369"/>
      <c r="CI810" s="1369"/>
      <c r="CJ810" s="1300" t="s">
        <v>39</v>
      </c>
      <c r="CK810" s="1299"/>
      <c r="CL810" s="1299"/>
      <c r="CM810" s="1299"/>
      <c r="CN810" s="1299"/>
      <c r="CO810" s="1299"/>
      <c r="CP810" s="1299"/>
      <c r="CQ810" s="1299"/>
      <c r="CR810" s="1299"/>
      <c r="CS810" s="1299"/>
      <c r="CT810" s="1299"/>
      <c r="CU810" s="1299"/>
      <c r="CV810" s="1299"/>
      <c r="CW810" s="1299"/>
      <c r="CX810" s="1299"/>
      <c r="CY810" s="1299"/>
      <c r="CZ810" s="1299"/>
      <c r="DA810" s="1299"/>
      <c r="DB810" s="1299"/>
      <c r="DC810" s="1299"/>
      <c r="DD810" s="1299"/>
      <c r="DE810" s="1299"/>
      <c r="DF810" s="1299"/>
      <c r="DG810" s="1299"/>
      <c r="DH810" s="1299"/>
      <c r="DI810" s="1299"/>
      <c r="DJ810" s="1299"/>
      <c r="DK810" s="1299"/>
      <c r="DL810" s="1299"/>
      <c r="DM810" s="1299"/>
      <c r="DN810" s="1299"/>
      <c r="DO810" s="1299"/>
      <c r="DP810" s="1299"/>
      <c r="DQ810" s="1301"/>
    </row>
    <row r="811" spans="68:121" ht="20.25" customHeight="1" x14ac:dyDescent="0.3">
      <c r="BP811" s="1260" t="s">
        <v>62</v>
      </c>
      <c r="BQ811" s="1260">
        <v>0.42013888888888867</v>
      </c>
      <c r="BR811" s="1260">
        <v>36</v>
      </c>
      <c r="BS811" s="1260" t="s">
        <v>45</v>
      </c>
      <c r="BT811" s="1260" t="s">
        <v>46</v>
      </c>
      <c r="BU811" s="1260">
        <v>1</v>
      </c>
      <c r="BV811" s="1260" t="s">
        <v>47</v>
      </c>
      <c r="BW811" s="1260">
        <v>25</v>
      </c>
      <c r="BX811" s="1231"/>
      <c r="BY811" s="1302"/>
      <c r="BZ811" s="1366" t="s">
        <v>62</v>
      </c>
      <c r="CA811" s="1366"/>
      <c r="CB811" s="1366"/>
      <c r="CC811" s="1366"/>
      <c r="CD811" s="1303"/>
      <c r="CE811" s="1303"/>
      <c r="CF811" s="1303"/>
      <c r="CG811" s="1303"/>
      <c r="CH811" s="1303"/>
      <c r="CI811" s="1303"/>
      <c r="CJ811" s="1303"/>
      <c r="CK811" s="1303"/>
      <c r="CL811" s="1303"/>
      <c r="CM811" s="1303"/>
      <c r="CN811" s="1303"/>
      <c r="CO811" s="1303"/>
      <c r="CP811" s="1303"/>
      <c r="CQ811" s="1303"/>
      <c r="CR811" s="1303"/>
      <c r="CS811" s="1370">
        <v>36</v>
      </c>
      <c r="CT811" s="1370"/>
      <c r="CU811" s="1365" t="s">
        <v>48</v>
      </c>
      <c r="CV811" s="1365"/>
      <c r="CW811" s="1365"/>
      <c r="CX811" s="1303"/>
      <c r="CY811" s="1303"/>
      <c r="CZ811" s="1303"/>
      <c r="DA811" s="1303"/>
      <c r="DB811" s="1303"/>
      <c r="DC811" s="1303"/>
      <c r="DD811" s="1303"/>
      <c r="DE811" s="1303"/>
      <c r="DF811" s="1303"/>
      <c r="DG811" s="1303"/>
      <c r="DH811" s="1303"/>
      <c r="DI811" s="1303"/>
      <c r="DJ811" s="1303"/>
      <c r="DK811" s="1304"/>
      <c r="DL811" s="1372" t="s">
        <v>49</v>
      </c>
      <c r="DM811" s="1372"/>
      <c r="DN811" s="1372"/>
      <c r="DO811" s="1373">
        <v>4</v>
      </c>
      <c r="DP811" s="1373"/>
      <c r="DQ811" s="1305"/>
    </row>
    <row r="812" spans="68:121" ht="20.25" customHeight="1" x14ac:dyDescent="0.3">
      <c r="BP812" s="1260">
        <v>0</v>
      </c>
      <c r="BQ812" s="1260">
        <v>0</v>
      </c>
      <c r="BR812" s="1260" t="s">
        <v>50</v>
      </c>
      <c r="BS812" s="1260">
        <v>4</v>
      </c>
      <c r="BT812" s="1260" t="s">
        <v>39</v>
      </c>
      <c r="BU812" s="1260" t="s">
        <v>136</v>
      </c>
      <c r="BV812" s="1260">
        <v>0</v>
      </c>
      <c r="BW812" s="1260" t="s">
        <v>190</v>
      </c>
      <c r="BX812" s="1231"/>
      <c r="BY812" s="1302"/>
      <c r="BZ812" s="1366"/>
      <c r="CA812" s="1366"/>
      <c r="CB812" s="1366"/>
      <c r="CC812" s="1366"/>
      <c r="CD812" s="1303"/>
      <c r="CE812" s="1303"/>
      <c r="CF812" s="1303"/>
      <c r="CG812" s="1303"/>
      <c r="CH812" s="1303"/>
      <c r="CI812" s="1303"/>
      <c r="CJ812" s="1303"/>
      <c r="CK812" s="1303"/>
      <c r="CL812" s="1303"/>
      <c r="CM812" s="1303"/>
      <c r="CN812" s="1303"/>
      <c r="CO812" s="1303"/>
      <c r="CP812" s="1303"/>
      <c r="CQ812" s="1303"/>
      <c r="CR812" s="1303"/>
      <c r="CS812" s="1370"/>
      <c r="CT812" s="1370"/>
      <c r="CU812" s="1365"/>
      <c r="CV812" s="1365"/>
      <c r="CW812" s="1365"/>
      <c r="CX812" s="1303"/>
      <c r="CY812" s="1303"/>
      <c r="CZ812" s="1303"/>
      <c r="DA812" s="1303"/>
      <c r="DB812" s="1303"/>
      <c r="DC812" s="1303"/>
      <c r="DD812" s="1303"/>
      <c r="DE812" s="1303"/>
      <c r="DF812" s="1303"/>
      <c r="DG812" s="1303"/>
      <c r="DH812" s="1303"/>
      <c r="DI812" s="1303"/>
      <c r="DJ812" s="1303"/>
      <c r="DK812" s="1304"/>
      <c r="DL812" s="1372"/>
      <c r="DM812" s="1372"/>
      <c r="DN812" s="1372"/>
      <c r="DO812" s="1373"/>
      <c r="DP812" s="1373"/>
      <c r="DQ812" s="1305"/>
    </row>
    <row r="813" spans="68:121" ht="20.25" customHeight="1" x14ac:dyDescent="0.3">
      <c r="BP813" s="1260"/>
      <c r="BQ813" s="1260"/>
      <c r="BR813" s="1260"/>
      <c r="BS813" s="1260"/>
      <c r="BT813" s="1260"/>
      <c r="BU813" s="1260"/>
      <c r="BV813" s="1260"/>
      <c r="BW813" s="1260"/>
      <c r="BX813" s="1231"/>
      <c r="BY813" s="1302"/>
      <c r="BZ813" s="1306"/>
      <c r="CA813" s="1306"/>
      <c r="CB813" s="1306"/>
      <c r="CC813" s="1306"/>
      <c r="CD813" s="1368" t="s">
        <v>52</v>
      </c>
      <c r="CE813" s="1368"/>
      <c r="CF813" s="1307">
        <v>1</v>
      </c>
      <c r="CG813" s="1308" t="s">
        <v>53</v>
      </c>
      <c r="CH813" s="1367" t="s">
        <v>136</v>
      </c>
      <c r="CI813" s="1367"/>
      <c r="CJ813" s="1367"/>
      <c r="CK813" s="1367"/>
      <c r="CL813" s="1367"/>
      <c r="CM813" s="1367"/>
      <c r="CN813" s="1367"/>
      <c r="CO813" s="1367"/>
      <c r="CP813" s="1367"/>
      <c r="CQ813" s="1367"/>
      <c r="CR813" s="1367"/>
      <c r="CS813" s="1367"/>
      <c r="CT813" s="1367"/>
      <c r="CU813" s="1306"/>
      <c r="CV813" s="1306"/>
      <c r="CW813" s="1306"/>
      <c r="CX813" s="1306"/>
      <c r="CY813" s="1306"/>
      <c r="CZ813" s="1368" t="s">
        <v>52</v>
      </c>
      <c r="DA813" s="1368"/>
      <c r="DB813" s="1307">
        <v>25</v>
      </c>
      <c r="DC813" s="1308" t="s">
        <v>53</v>
      </c>
      <c r="DD813" s="1367" t="s">
        <v>190</v>
      </c>
      <c r="DE813" s="1367"/>
      <c r="DF813" s="1367"/>
      <c r="DG813" s="1367"/>
      <c r="DH813" s="1367"/>
      <c r="DI813" s="1367"/>
      <c r="DJ813" s="1367"/>
      <c r="DK813" s="1367"/>
      <c r="DL813" s="1367"/>
      <c r="DM813" s="1367"/>
      <c r="DN813" s="1367"/>
      <c r="DO813" s="1367"/>
      <c r="DP813" s="1367"/>
      <c r="DQ813" s="1305"/>
    </row>
    <row r="814" spans="68:121" ht="20.25" customHeight="1" x14ac:dyDescent="0.3">
      <c r="BP814" s="1260"/>
      <c r="BQ814" s="1260"/>
      <c r="BR814" s="1260"/>
      <c r="BS814" s="1260"/>
      <c r="BT814" s="1260"/>
      <c r="BU814" s="1260"/>
      <c r="BV814" s="1260"/>
      <c r="BW814" s="1260"/>
      <c r="BX814" s="1231"/>
      <c r="BY814" s="1302"/>
      <c r="BZ814" s="1306"/>
      <c r="CA814" s="1306"/>
      <c r="CB814" s="1306"/>
      <c r="CC814" s="1306"/>
      <c r="CD814" s="1306"/>
      <c r="CE814" s="1306"/>
      <c r="CF814" s="1306"/>
      <c r="CG814" s="1306"/>
      <c r="CH814" s="1306"/>
      <c r="CI814" s="1306"/>
      <c r="CJ814" s="1306"/>
      <c r="CK814" s="1306"/>
      <c r="CL814" s="1306"/>
      <c r="CM814" s="1306"/>
      <c r="CN814" s="1306"/>
      <c r="CO814" s="1306"/>
      <c r="CP814" s="1306"/>
      <c r="CQ814" s="1306"/>
      <c r="CR814" s="1306"/>
      <c r="CS814" s="1306"/>
      <c r="CT814" s="1306"/>
      <c r="CU814" s="1306"/>
      <c r="CV814" s="1306"/>
      <c r="CW814" s="1306"/>
      <c r="CX814" s="1306"/>
      <c r="CY814" s="1306"/>
      <c r="CZ814" s="1306"/>
      <c r="DA814" s="1306"/>
      <c r="DB814" s="1306"/>
      <c r="DC814" s="1306"/>
      <c r="DD814" s="1306"/>
      <c r="DE814" s="1306"/>
      <c r="DF814" s="1306"/>
      <c r="DG814" s="1306"/>
      <c r="DH814" s="1306"/>
      <c r="DI814" s="1306"/>
      <c r="DJ814" s="1306"/>
      <c r="DK814" s="1309"/>
      <c r="DL814" s="1309"/>
      <c r="DM814" s="1309"/>
      <c r="DN814" s="1309"/>
      <c r="DO814" s="1309"/>
      <c r="DP814" s="1309"/>
      <c r="DQ814" s="1305"/>
    </row>
    <row r="815" spans="68:121" ht="20.25" customHeight="1" x14ac:dyDescent="0.3">
      <c r="BP815" s="1260"/>
      <c r="BQ815" s="1260"/>
      <c r="BR815" s="1260"/>
      <c r="BS815" s="1260"/>
      <c r="BT815" s="1260"/>
      <c r="BU815" s="1260"/>
      <c r="BV815" s="1260"/>
      <c r="BW815" s="1260"/>
      <c r="BX815" s="1231"/>
      <c r="BY815" s="1302"/>
      <c r="BZ815" s="1322" t="s">
        <v>56</v>
      </c>
      <c r="CA815" s="1323">
        <v>1</v>
      </c>
      <c r="CB815" s="1310" t="s">
        <v>47</v>
      </c>
      <c r="CC815" s="1311">
        <v>1</v>
      </c>
      <c r="CD815" s="1311">
        <v>2</v>
      </c>
      <c r="CE815" s="1311">
        <v>3</v>
      </c>
      <c r="CF815" s="1311">
        <v>4</v>
      </c>
      <c r="CG815" s="1311">
        <v>5</v>
      </c>
      <c r="CH815" s="1311">
        <v>6</v>
      </c>
      <c r="CI815" s="1311">
        <v>7</v>
      </c>
      <c r="CJ815" s="1311">
        <v>8</v>
      </c>
      <c r="CK815" s="1311">
        <v>9</v>
      </c>
      <c r="CL815" s="1311">
        <v>10</v>
      </c>
      <c r="CM815" s="1311">
        <v>11</v>
      </c>
      <c r="CN815" s="1311">
        <v>12</v>
      </c>
      <c r="CO815" s="1311">
        <v>13</v>
      </c>
      <c r="CP815" s="1311">
        <v>14</v>
      </c>
      <c r="CQ815" s="1311">
        <v>15</v>
      </c>
      <c r="CR815" s="1311">
        <v>16</v>
      </c>
      <c r="CS815" s="1311">
        <v>17</v>
      </c>
      <c r="CT815" s="1311">
        <v>18</v>
      </c>
      <c r="CU815" s="1311">
        <v>19</v>
      </c>
      <c r="CV815" s="1311">
        <v>20</v>
      </c>
      <c r="CW815" s="1311">
        <v>21</v>
      </c>
      <c r="CX815" s="1311">
        <v>22</v>
      </c>
      <c r="CY815" s="1311">
        <v>23</v>
      </c>
      <c r="CZ815" s="1311">
        <v>24</v>
      </c>
      <c r="DA815" s="1311">
        <v>25</v>
      </c>
      <c r="DB815" s="1311">
        <v>26</v>
      </c>
      <c r="DC815" s="1311">
        <v>27</v>
      </c>
      <c r="DD815" s="1311">
        <v>28</v>
      </c>
      <c r="DE815" s="1311">
        <v>29</v>
      </c>
      <c r="DF815" s="1311">
        <v>30</v>
      </c>
      <c r="DG815" s="1311">
        <v>31</v>
      </c>
      <c r="DH815" s="1311">
        <v>32</v>
      </c>
      <c r="DI815" s="1311">
        <v>33</v>
      </c>
      <c r="DJ815" s="1311">
        <v>34</v>
      </c>
      <c r="DK815" s="1312">
        <v>35</v>
      </c>
      <c r="DL815" s="1312">
        <v>36</v>
      </c>
      <c r="DM815" s="1312">
        <v>37</v>
      </c>
      <c r="DN815" s="1312">
        <v>38</v>
      </c>
      <c r="DO815" s="1312">
        <v>39</v>
      </c>
      <c r="DP815" s="1312">
        <v>40</v>
      </c>
      <c r="DQ815" s="1305"/>
    </row>
    <row r="816" spans="68:121" ht="20.25" customHeight="1" x14ac:dyDescent="0.3">
      <c r="BP816" s="1260"/>
      <c r="BQ816" s="1260"/>
      <c r="BR816" s="1260"/>
      <c r="BS816" s="1260"/>
      <c r="BT816" s="1260"/>
      <c r="BU816" s="1260"/>
      <c r="BV816" s="1260"/>
      <c r="BW816" s="1260"/>
      <c r="BX816" s="1231"/>
      <c r="BY816" s="1302"/>
      <c r="BZ816" s="1313"/>
      <c r="CA816" s="1314"/>
      <c r="CB816" s="1315"/>
      <c r="CC816" s="1316"/>
      <c r="CD816" s="1316"/>
      <c r="CE816" s="1316"/>
      <c r="CF816" s="1316"/>
      <c r="CG816" s="1316"/>
      <c r="CH816" s="1316"/>
      <c r="CI816" s="1316"/>
      <c r="CJ816" s="1316"/>
      <c r="CK816" s="1316"/>
      <c r="CL816" s="1316"/>
      <c r="CM816" s="1316"/>
      <c r="CN816" s="1316"/>
      <c r="CO816" s="1316"/>
      <c r="CP816" s="1316"/>
      <c r="CQ816" s="1316"/>
      <c r="CR816" s="1316"/>
      <c r="CS816" s="1316"/>
      <c r="CT816" s="1316"/>
      <c r="CU816" s="1316"/>
      <c r="CV816" s="1316"/>
      <c r="CW816" s="1316"/>
      <c r="CX816" s="1316"/>
      <c r="CY816" s="1316"/>
      <c r="CZ816" s="1316"/>
      <c r="DA816" s="1316"/>
      <c r="DB816" s="1316"/>
      <c r="DC816" s="1316"/>
      <c r="DD816" s="1316"/>
      <c r="DE816" s="1316"/>
      <c r="DF816" s="1316"/>
      <c r="DG816" s="1316"/>
      <c r="DH816" s="1316"/>
      <c r="DI816" s="1316"/>
      <c r="DJ816" s="1316"/>
      <c r="DK816" s="1317"/>
      <c r="DL816" s="1317"/>
      <c r="DM816" s="1317"/>
      <c r="DN816" s="1317"/>
      <c r="DO816" s="1317"/>
      <c r="DP816" s="1317"/>
      <c r="DQ816" s="1305"/>
    </row>
    <row r="817" spans="68:121" ht="20.25" customHeight="1" x14ac:dyDescent="0.3">
      <c r="BP817" s="1260"/>
      <c r="BQ817" s="1260"/>
      <c r="BR817" s="1260"/>
      <c r="BS817" s="1260"/>
      <c r="BT817" s="1260"/>
      <c r="BU817" s="1260"/>
      <c r="BV817" s="1260"/>
      <c r="BW817" s="1260"/>
      <c r="BX817" s="1231"/>
      <c r="BY817" s="1302"/>
      <c r="BZ817" s="1324" t="s">
        <v>56</v>
      </c>
      <c r="CA817" s="1325">
        <v>25</v>
      </c>
      <c r="CB817" s="1318" t="s">
        <v>47</v>
      </c>
      <c r="CC817" s="1311">
        <v>1</v>
      </c>
      <c r="CD817" s="1311">
        <v>2</v>
      </c>
      <c r="CE817" s="1311">
        <v>3</v>
      </c>
      <c r="CF817" s="1311">
        <v>4</v>
      </c>
      <c r="CG817" s="1311">
        <v>5</v>
      </c>
      <c r="CH817" s="1311">
        <v>6</v>
      </c>
      <c r="CI817" s="1311">
        <v>7</v>
      </c>
      <c r="CJ817" s="1311">
        <v>8</v>
      </c>
      <c r="CK817" s="1311">
        <v>9</v>
      </c>
      <c r="CL817" s="1311">
        <v>10</v>
      </c>
      <c r="CM817" s="1311">
        <v>11</v>
      </c>
      <c r="CN817" s="1311">
        <v>12</v>
      </c>
      <c r="CO817" s="1311">
        <v>13</v>
      </c>
      <c r="CP817" s="1311">
        <v>14</v>
      </c>
      <c r="CQ817" s="1311">
        <v>15</v>
      </c>
      <c r="CR817" s="1311">
        <v>16</v>
      </c>
      <c r="CS817" s="1311">
        <v>17</v>
      </c>
      <c r="CT817" s="1311">
        <v>18</v>
      </c>
      <c r="CU817" s="1311">
        <v>19</v>
      </c>
      <c r="CV817" s="1311">
        <v>20</v>
      </c>
      <c r="CW817" s="1311">
        <v>21</v>
      </c>
      <c r="CX817" s="1311">
        <v>22</v>
      </c>
      <c r="CY817" s="1311">
        <v>23</v>
      </c>
      <c r="CZ817" s="1311">
        <v>24</v>
      </c>
      <c r="DA817" s="1311">
        <v>25</v>
      </c>
      <c r="DB817" s="1311">
        <v>26</v>
      </c>
      <c r="DC817" s="1311">
        <v>27</v>
      </c>
      <c r="DD817" s="1311">
        <v>28</v>
      </c>
      <c r="DE817" s="1311">
        <v>29</v>
      </c>
      <c r="DF817" s="1311">
        <v>30</v>
      </c>
      <c r="DG817" s="1311">
        <v>31</v>
      </c>
      <c r="DH817" s="1311">
        <v>32</v>
      </c>
      <c r="DI817" s="1311">
        <v>33</v>
      </c>
      <c r="DJ817" s="1311">
        <v>34</v>
      </c>
      <c r="DK817" s="1312">
        <v>35</v>
      </c>
      <c r="DL817" s="1312">
        <v>36</v>
      </c>
      <c r="DM817" s="1312">
        <v>37</v>
      </c>
      <c r="DN817" s="1312">
        <v>38</v>
      </c>
      <c r="DO817" s="1312">
        <v>39</v>
      </c>
      <c r="DP817" s="1312">
        <v>40</v>
      </c>
      <c r="DQ817" s="1305"/>
    </row>
    <row r="818" spans="68:121" ht="20.25" customHeight="1" thickBot="1" x14ac:dyDescent="0.35">
      <c r="BP818" s="1260"/>
      <c r="BQ818" s="1260"/>
      <c r="BR818" s="1260"/>
      <c r="BS818" s="1260"/>
      <c r="BT818" s="1260"/>
      <c r="BU818" s="1260"/>
      <c r="BV818" s="1260"/>
      <c r="BW818" s="1260"/>
      <c r="BX818" s="1231"/>
      <c r="BY818" s="1319"/>
      <c r="BZ818" s="1320"/>
      <c r="CA818" s="1320"/>
      <c r="CB818" s="1320"/>
      <c r="CC818" s="1320"/>
      <c r="CD818" s="1320"/>
      <c r="CE818" s="1320"/>
      <c r="CF818" s="1320"/>
      <c r="CG818" s="1320"/>
      <c r="CH818" s="1320"/>
      <c r="CI818" s="1320"/>
      <c r="CJ818" s="1320"/>
      <c r="CK818" s="1320"/>
      <c r="CL818" s="1320"/>
      <c r="CM818" s="1320"/>
      <c r="CN818" s="1320"/>
      <c r="CO818" s="1320"/>
      <c r="CP818" s="1320"/>
      <c r="CQ818" s="1320"/>
      <c r="CR818" s="1320"/>
      <c r="CS818" s="1320"/>
      <c r="CT818" s="1320"/>
      <c r="CU818" s="1320"/>
      <c r="CV818" s="1320"/>
      <c r="CW818" s="1320"/>
      <c r="CX818" s="1320"/>
      <c r="CY818" s="1320"/>
      <c r="CZ818" s="1320"/>
      <c r="DA818" s="1320"/>
      <c r="DB818" s="1320"/>
      <c r="DC818" s="1320"/>
      <c r="DD818" s="1320"/>
      <c r="DE818" s="1320"/>
      <c r="DF818" s="1320"/>
      <c r="DG818" s="1320"/>
      <c r="DH818" s="1320"/>
      <c r="DI818" s="1320"/>
      <c r="DJ818" s="1320"/>
      <c r="DK818" s="1320"/>
      <c r="DL818" s="1320"/>
      <c r="DM818" s="1320"/>
      <c r="DN818" s="1320"/>
      <c r="DO818" s="1320"/>
      <c r="DP818" s="1320"/>
      <c r="DQ818" s="1321"/>
    </row>
    <row r="819" spans="68:121" ht="20.25" customHeight="1" thickTop="1" thickBot="1" x14ac:dyDescent="0.35">
      <c r="BP819" s="1260"/>
      <c r="BQ819" s="1260"/>
      <c r="BR819" s="1260"/>
      <c r="BS819" s="1260"/>
      <c r="BT819" s="1260"/>
      <c r="BU819" s="1260"/>
      <c r="BV819" s="1260"/>
      <c r="BW819" s="1260"/>
      <c r="BX819" s="1231"/>
      <c r="BY819" s="1231"/>
      <c r="BZ819" s="1231"/>
      <c r="CA819" s="1231"/>
      <c r="CB819" s="1231"/>
      <c r="CC819" s="1231"/>
      <c r="CD819" s="1231"/>
      <c r="CE819" s="1231"/>
      <c r="CF819" s="1231"/>
      <c r="CG819" s="1231"/>
      <c r="CH819" s="1231"/>
      <c r="CI819" s="1231"/>
      <c r="CJ819" s="1231"/>
      <c r="CK819" s="1231"/>
      <c r="CL819" s="1231"/>
      <c r="CM819" s="1231"/>
      <c r="CN819" s="1231"/>
      <c r="CO819" s="1231"/>
      <c r="CP819" s="1231"/>
      <c r="CQ819" s="1231"/>
      <c r="CR819" s="1231"/>
      <c r="CS819" s="1231"/>
      <c r="CT819" s="1231"/>
      <c r="CU819" s="1231"/>
      <c r="CV819" s="1231"/>
      <c r="CW819" s="1231"/>
      <c r="CX819" s="1231"/>
      <c r="CY819" s="1231"/>
      <c r="CZ819" s="1231"/>
      <c r="DA819" s="1231"/>
      <c r="DB819" s="1231"/>
      <c r="DC819" s="1231"/>
      <c r="DD819" s="1231"/>
      <c r="DE819" s="1231"/>
      <c r="DF819" s="1231"/>
      <c r="DG819" s="1231"/>
      <c r="DH819" s="1231"/>
      <c r="DI819" s="1231"/>
      <c r="DJ819" s="1231"/>
      <c r="DK819" s="1231"/>
      <c r="DL819" s="1231"/>
      <c r="DM819" s="1231"/>
      <c r="DN819" s="1231"/>
      <c r="DO819" s="1231"/>
      <c r="DP819" s="1231"/>
      <c r="DQ819" s="1231"/>
    </row>
    <row r="820" spans="68:121" ht="20.25" customHeight="1" thickTop="1" x14ac:dyDescent="0.3">
      <c r="BP820" s="1260"/>
      <c r="BQ820" s="1260"/>
      <c r="BR820" s="1260"/>
      <c r="BS820" s="1260"/>
      <c r="BT820" s="1260"/>
      <c r="BU820" s="1260"/>
      <c r="BV820" s="1260"/>
      <c r="BW820" s="1260"/>
      <c r="BX820" s="1231"/>
      <c r="BY820" s="784">
        <v>0.42708333333333309</v>
      </c>
      <c r="BZ820" s="785"/>
      <c r="CA820" s="785"/>
      <c r="CB820" s="1299"/>
      <c r="CC820" s="1299"/>
      <c r="CD820" s="1299"/>
      <c r="CE820" s="1369" t="s">
        <v>46</v>
      </c>
      <c r="CF820" s="1369"/>
      <c r="CG820" s="1369"/>
      <c r="CH820" s="1369"/>
      <c r="CI820" s="1369"/>
      <c r="CJ820" s="1300" t="s">
        <v>66</v>
      </c>
      <c r="CK820" s="1299"/>
      <c r="CL820" s="1299"/>
      <c r="CM820" s="1299"/>
      <c r="CN820" s="1299"/>
      <c r="CO820" s="1299"/>
      <c r="CP820" s="1299"/>
      <c r="CQ820" s="1299"/>
      <c r="CR820" s="1299"/>
      <c r="CS820" s="1299"/>
      <c r="CT820" s="1299"/>
      <c r="CU820" s="1299"/>
      <c r="CV820" s="1299"/>
      <c r="CW820" s="1299"/>
      <c r="CX820" s="1299"/>
      <c r="CY820" s="1299"/>
      <c r="CZ820" s="1299"/>
      <c r="DA820" s="1299"/>
      <c r="DB820" s="1299"/>
      <c r="DC820" s="1299"/>
      <c r="DD820" s="1299"/>
      <c r="DE820" s="1299"/>
      <c r="DF820" s="1299"/>
      <c r="DG820" s="1299"/>
      <c r="DH820" s="1299"/>
      <c r="DI820" s="1299"/>
      <c r="DJ820" s="1299"/>
      <c r="DK820" s="1299"/>
      <c r="DL820" s="1299"/>
      <c r="DM820" s="1299"/>
      <c r="DN820" s="1299"/>
      <c r="DO820" s="1299"/>
      <c r="DP820" s="1299"/>
      <c r="DQ820" s="1301"/>
    </row>
    <row r="821" spans="68:121" ht="20.25" customHeight="1" x14ac:dyDescent="0.3">
      <c r="BP821" s="1260" t="s">
        <v>63</v>
      </c>
      <c r="BQ821" s="1260">
        <v>0.42708333333333309</v>
      </c>
      <c r="BR821" s="1260">
        <v>40</v>
      </c>
      <c r="BS821" s="1260" t="s">
        <v>45</v>
      </c>
      <c r="BT821" s="1260" t="s">
        <v>46</v>
      </c>
      <c r="BU821" s="1260">
        <v>11</v>
      </c>
      <c r="BV821" s="1260" t="s">
        <v>47</v>
      </c>
      <c r="BW821" s="1260">
        <v>19</v>
      </c>
      <c r="BX821" s="1231"/>
      <c r="BY821" s="1302"/>
      <c r="BZ821" s="1366" t="s">
        <v>63</v>
      </c>
      <c r="CA821" s="1366"/>
      <c r="CB821" s="1366"/>
      <c r="CC821" s="1366"/>
      <c r="CD821" s="1303"/>
      <c r="CE821" s="1303"/>
      <c r="CF821" s="1303"/>
      <c r="CG821" s="1303"/>
      <c r="CH821" s="1303"/>
      <c r="CI821" s="1303"/>
      <c r="CJ821" s="1303"/>
      <c r="CK821" s="1303"/>
      <c r="CL821" s="1303"/>
      <c r="CM821" s="1303"/>
      <c r="CN821" s="1303"/>
      <c r="CO821" s="1303"/>
      <c r="CP821" s="1303"/>
      <c r="CQ821" s="1303"/>
      <c r="CR821" s="1303"/>
      <c r="CS821" s="1370">
        <v>40</v>
      </c>
      <c r="CT821" s="1370"/>
      <c r="CU821" s="1365" t="s">
        <v>48</v>
      </c>
      <c r="CV821" s="1365"/>
      <c r="CW821" s="1365"/>
      <c r="CX821" s="1303"/>
      <c r="CY821" s="1303"/>
      <c r="CZ821" s="1303"/>
      <c r="DA821" s="1303"/>
      <c r="DB821" s="1303"/>
      <c r="DC821" s="1303"/>
      <c r="DD821" s="1303"/>
      <c r="DE821" s="1303"/>
      <c r="DF821" s="1303"/>
      <c r="DG821" s="1303"/>
      <c r="DH821" s="1303"/>
      <c r="DI821" s="1303"/>
      <c r="DJ821" s="1303"/>
      <c r="DK821" s="1304"/>
      <c r="DL821" s="1372" t="s">
        <v>49</v>
      </c>
      <c r="DM821" s="1372"/>
      <c r="DN821" s="1372"/>
      <c r="DO821" s="1373">
        <v>4</v>
      </c>
      <c r="DP821" s="1373"/>
      <c r="DQ821" s="1305"/>
    </row>
    <row r="822" spans="68:121" ht="20.25" customHeight="1" x14ac:dyDescent="0.3">
      <c r="BP822" s="1260">
        <v>0</v>
      </c>
      <c r="BQ822" s="1260">
        <v>0</v>
      </c>
      <c r="BR822" s="1260" t="s">
        <v>50</v>
      </c>
      <c r="BS822" s="1260">
        <v>4</v>
      </c>
      <c r="BT822" s="1260" t="s">
        <v>66</v>
      </c>
      <c r="BU822" s="1260" t="s">
        <v>156</v>
      </c>
      <c r="BV822" s="1260">
        <v>0</v>
      </c>
      <c r="BW822" s="1260" t="s">
        <v>144</v>
      </c>
      <c r="BX822" s="1231"/>
      <c r="BY822" s="1302"/>
      <c r="BZ822" s="1366"/>
      <c r="CA822" s="1366"/>
      <c r="CB822" s="1366"/>
      <c r="CC822" s="1366"/>
      <c r="CD822" s="1303"/>
      <c r="CE822" s="1303"/>
      <c r="CF822" s="1303"/>
      <c r="CG822" s="1303"/>
      <c r="CH822" s="1303"/>
      <c r="CI822" s="1303"/>
      <c r="CJ822" s="1303"/>
      <c r="CK822" s="1303"/>
      <c r="CL822" s="1303"/>
      <c r="CM822" s="1303"/>
      <c r="CN822" s="1303"/>
      <c r="CO822" s="1303"/>
      <c r="CP822" s="1303"/>
      <c r="CQ822" s="1303"/>
      <c r="CR822" s="1303"/>
      <c r="CS822" s="1370"/>
      <c r="CT822" s="1370"/>
      <c r="CU822" s="1365"/>
      <c r="CV822" s="1365"/>
      <c r="CW822" s="1365"/>
      <c r="CX822" s="1303"/>
      <c r="CY822" s="1303"/>
      <c r="CZ822" s="1303"/>
      <c r="DA822" s="1303"/>
      <c r="DB822" s="1303"/>
      <c r="DC822" s="1303"/>
      <c r="DD822" s="1303"/>
      <c r="DE822" s="1303"/>
      <c r="DF822" s="1303"/>
      <c r="DG822" s="1303"/>
      <c r="DH822" s="1303"/>
      <c r="DI822" s="1303"/>
      <c r="DJ822" s="1303"/>
      <c r="DK822" s="1304"/>
      <c r="DL822" s="1372"/>
      <c r="DM822" s="1372"/>
      <c r="DN822" s="1372"/>
      <c r="DO822" s="1373"/>
      <c r="DP822" s="1373"/>
      <c r="DQ822" s="1305"/>
    </row>
    <row r="823" spans="68:121" ht="20.25" customHeight="1" x14ac:dyDescent="0.3">
      <c r="BP823" s="1260"/>
      <c r="BQ823" s="1260"/>
      <c r="BR823" s="1260"/>
      <c r="BS823" s="1260"/>
      <c r="BT823" s="1260"/>
      <c r="BU823" s="1260"/>
      <c r="BV823" s="1260"/>
      <c r="BW823" s="1260"/>
      <c r="BX823" s="1231"/>
      <c r="BY823" s="1302"/>
      <c r="BZ823" s="1306"/>
      <c r="CA823" s="1306"/>
      <c r="CB823" s="1306"/>
      <c r="CC823" s="1306"/>
      <c r="CD823" s="1368" t="s">
        <v>52</v>
      </c>
      <c r="CE823" s="1368"/>
      <c r="CF823" s="1307">
        <v>11</v>
      </c>
      <c r="CG823" s="1308" t="s">
        <v>53</v>
      </c>
      <c r="CH823" s="1367" t="s">
        <v>156</v>
      </c>
      <c r="CI823" s="1367"/>
      <c r="CJ823" s="1367"/>
      <c r="CK823" s="1367"/>
      <c r="CL823" s="1367"/>
      <c r="CM823" s="1367"/>
      <c r="CN823" s="1367"/>
      <c r="CO823" s="1367"/>
      <c r="CP823" s="1367"/>
      <c r="CQ823" s="1367"/>
      <c r="CR823" s="1367"/>
      <c r="CS823" s="1367"/>
      <c r="CT823" s="1367"/>
      <c r="CU823" s="1306"/>
      <c r="CV823" s="1306"/>
      <c r="CW823" s="1306"/>
      <c r="CX823" s="1306"/>
      <c r="CY823" s="1306"/>
      <c r="CZ823" s="1368" t="s">
        <v>52</v>
      </c>
      <c r="DA823" s="1368"/>
      <c r="DB823" s="1307">
        <v>19</v>
      </c>
      <c r="DC823" s="1308" t="s">
        <v>53</v>
      </c>
      <c r="DD823" s="1367" t="s">
        <v>144</v>
      </c>
      <c r="DE823" s="1367"/>
      <c r="DF823" s="1367"/>
      <c r="DG823" s="1367"/>
      <c r="DH823" s="1367"/>
      <c r="DI823" s="1367"/>
      <c r="DJ823" s="1367"/>
      <c r="DK823" s="1367"/>
      <c r="DL823" s="1367"/>
      <c r="DM823" s="1367"/>
      <c r="DN823" s="1367"/>
      <c r="DO823" s="1367"/>
      <c r="DP823" s="1367"/>
      <c r="DQ823" s="1305"/>
    </row>
    <row r="824" spans="68:121" ht="20.25" customHeight="1" x14ac:dyDescent="0.3">
      <c r="BP824" s="1260"/>
      <c r="BQ824" s="1260"/>
      <c r="BR824" s="1260"/>
      <c r="BS824" s="1260"/>
      <c r="BT824" s="1260"/>
      <c r="BU824" s="1260"/>
      <c r="BV824" s="1260"/>
      <c r="BW824" s="1260"/>
      <c r="BX824" s="1231"/>
      <c r="BY824" s="1302"/>
      <c r="BZ824" s="1306"/>
      <c r="CA824" s="1306"/>
      <c r="CB824" s="1306"/>
      <c r="CC824" s="1306"/>
      <c r="CD824" s="1306"/>
      <c r="CE824" s="1306"/>
      <c r="CF824" s="1306"/>
      <c r="CG824" s="1306"/>
      <c r="CH824" s="1306"/>
      <c r="CI824" s="1306"/>
      <c r="CJ824" s="1306"/>
      <c r="CK824" s="1306"/>
      <c r="CL824" s="1306"/>
      <c r="CM824" s="1306"/>
      <c r="CN824" s="1306"/>
      <c r="CO824" s="1306"/>
      <c r="CP824" s="1306"/>
      <c r="CQ824" s="1306"/>
      <c r="CR824" s="1306"/>
      <c r="CS824" s="1306"/>
      <c r="CT824" s="1306"/>
      <c r="CU824" s="1306"/>
      <c r="CV824" s="1306"/>
      <c r="CW824" s="1306"/>
      <c r="CX824" s="1306"/>
      <c r="CY824" s="1306"/>
      <c r="CZ824" s="1306"/>
      <c r="DA824" s="1306"/>
      <c r="DB824" s="1306"/>
      <c r="DC824" s="1306"/>
      <c r="DD824" s="1306"/>
      <c r="DE824" s="1306"/>
      <c r="DF824" s="1306"/>
      <c r="DG824" s="1306"/>
      <c r="DH824" s="1306"/>
      <c r="DI824" s="1306"/>
      <c r="DJ824" s="1306"/>
      <c r="DK824" s="1309"/>
      <c r="DL824" s="1309"/>
      <c r="DM824" s="1309"/>
      <c r="DN824" s="1309"/>
      <c r="DO824" s="1309"/>
      <c r="DP824" s="1309"/>
      <c r="DQ824" s="1305"/>
    </row>
    <row r="825" spans="68:121" ht="20.25" customHeight="1" x14ac:dyDescent="0.3">
      <c r="BP825" s="1260"/>
      <c r="BQ825" s="1260"/>
      <c r="BR825" s="1260"/>
      <c r="BS825" s="1260"/>
      <c r="BT825" s="1260"/>
      <c r="BU825" s="1260"/>
      <c r="BV825" s="1260"/>
      <c r="BW825" s="1260"/>
      <c r="BX825" s="1231"/>
      <c r="BY825" s="1302"/>
      <c r="BZ825" s="1322" t="s">
        <v>56</v>
      </c>
      <c r="CA825" s="1323">
        <v>11</v>
      </c>
      <c r="CB825" s="1310" t="s">
        <v>47</v>
      </c>
      <c r="CC825" s="1311">
        <v>1</v>
      </c>
      <c r="CD825" s="1311">
        <v>2</v>
      </c>
      <c r="CE825" s="1311">
        <v>3</v>
      </c>
      <c r="CF825" s="1311">
        <v>4</v>
      </c>
      <c r="CG825" s="1311">
        <v>5</v>
      </c>
      <c r="CH825" s="1311">
        <v>6</v>
      </c>
      <c r="CI825" s="1311">
        <v>7</v>
      </c>
      <c r="CJ825" s="1311">
        <v>8</v>
      </c>
      <c r="CK825" s="1311">
        <v>9</v>
      </c>
      <c r="CL825" s="1311">
        <v>10</v>
      </c>
      <c r="CM825" s="1311">
        <v>11</v>
      </c>
      <c r="CN825" s="1311">
        <v>12</v>
      </c>
      <c r="CO825" s="1311">
        <v>13</v>
      </c>
      <c r="CP825" s="1311">
        <v>14</v>
      </c>
      <c r="CQ825" s="1311">
        <v>15</v>
      </c>
      <c r="CR825" s="1311">
        <v>16</v>
      </c>
      <c r="CS825" s="1311">
        <v>17</v>
      </c>
      <c r="CT825" s="1311">
        <v>18</v>
      </c>
      <c r="CU825" s="1311">
        <v>19</v>
      </c>
      <c r="CV825" s="1311">
        <v>20</v>
      </c>
      <c r="CW825" s="1311">
        <v>21</v>
      </c>
      <c r="CX825" s="1311">
        <v>22</v>
      </c>
      <c r="CY825" s="1311">
        <v>23</v>
      </c>
      <c r="CZ825" s="1311">
        <v>24</v>
      </c>
      <c r="DA825" s="1311">
        <v>25</v>
      </c>
      <c r="DB825" s="1311">
        <v>26</v>
      </c>
      <c r="DC825" s="1311">
        <v>27</v>
      </c>
      <c r="DD825" s="1311">
        <v>28</v>
      </c>
      <c r="DE825" s="1311">
        <v>29</v>
      </c>
      <c r="DF825" s="1311">
        <v>30</v>
      </c>
      <c r="DG825" s="1311">
        <v>31</v>
      </c>
      <c r="DH825" s="1311">
        <v>32</v>
      </c>
      <c r="DI825" s="1311">
        <v>33</v>
      </c>
      <c r="DJ825" s="1311">
        <v>34</v>
      </c>
      <c r="DK825" s="1312">
        <v>35</v>
      </c>
      <c r="DL825" s="1312">
        <v>36</v>
      </c>
      <c r="DM825" s="1312">
        <v>37</v>
      </c>
      <c r="DN825" s="1312">
        <v>38</v>
      </c>
      <c r="DO825" s="1312">
        <v>39</v>
      </c>
      <c r="DP825" s="1312">
        <v>40</v>
      </c>
      <c r="DQ825" s="1305"/>
    </row>
    <row r="826" spans="68:121" ht="20.25" customHeight="1" x14ac:dyDescent="0.3">
      <c r="BP826" s="1260"/>
      <c r="BQ826" s="1260"/>
      <c r="BR826" s="1260"/>
      <c r="BS826" s="1260"/>
      <c r="BT826" s="1260"/>
      <c r="BU826" s="1260"/>
      <c r="BV826" s="1260"/>
      <c r="BW826" s="1260"/>
      <c r="BX826" s="1231"/>
      <c r="BY826" s="1302"/>
      <c r="BZ826" s="1313"/>
      <c r="CA826" s="1314"/>
      <c r="CB826" s="1315"/>
      <c r="CC826" s="1316"/>
      <c r="CD826" s="1316"/>
      <c r="CE826" s="1316"/>
      <c r="CF826" s="1316"/>
      <c r="CG826" s="1316"/>
      <c r="CH826" s="1316"/>
      <c r="CI826" s="1316"/>
      <c r="CJ826" s="1316"/>
      <c r="CK826" s="1316"/>
      <c r="CL826" s="1316"/>
      <c r="CM826" s="1316"/>
      <c r="CN826" s="1316"/>
      <c r="CO826" s="1316"/>
      <c r="CP826" s="1316"/>
      <c r="CQ826" s="1316"/>
      <c r="CR826" s="1316"/>
      <c r="CS826" s="1316"/>
      <c r="CT826" s="1316"/>
      <c r="CU826" s="1316"/>
      <c r="CV826" s="1316"/>
      <c r="CW826" s="1316"/>
      <c r="CX826" s="1316"/>
      <c r="CY826" s="1316"/>
      <c r="CZ826" s="1316"/>
      <c r="DA826" s="1316"/>
      <c r="DB826" s="1316"/>
      <c r="DC826" s="1316"/>
      <c r="DD826" s="1316"/>
      <c r="DE826" s="1316"/>
      <c r="DF826" s="1316"/>
      <c r="DG826" s="1316"/>
      <c r="DH826" s="1316"/>
      <c r="DI826" s="1316"/>
      <c r="DJ826" s="1316"/>
      <c r="DK826" s="1317"/>
      <c r="DL826" s="1317"/>
      <c r="DM826" s="1317"/>
      <c r="DN826" s="1317"/>
      <c r="DO826" s="1317"/>
      <c r="DP826" s="1317"/>
      <c r="DQ826" s="1305"/>
    </row>
    <row r="827" spans="68:121" ht="20.25" customHeight="1" x14ac:dyDescent="0.3">
      <c r="BP827" s="1260"/>
      <c r="BQ827" s="1260"/>
      <c r="BR827" s="1260"/>
      <c r="BS827" s="1260"/>
      <c r="BT827" s="1260"/>
      <c r="BU827" s="1260"/>
      <c r="BV827" s="1260"/>
      <c r="BW827" s="1260"/>
      <c r="BX827" s="1231"/>
      <c r="BY827" s="1302"/>
      <c r="BZ827" s="1324" t="s">
        <v>56</v>
      </c>
      <c r="CA827" s="1325">
        <v>19</v>
      </c>
      <c r="CB827" s="1318" t="s">
        <v>47</v>
      </c>
      <c r="CC827" s="1311">
        <v>1</v>
      </c>
      <c r="CD827" s="1311">
        <v>2</v>
      </c>
      <c r="CE827" s="1311">
        <v>3</v>
      </c>
      <c r="CF827" s="1311">
        <v>4</v>
      </c>
      <c r="CG827" s="1311">
        <v>5</v>
      </c>
      <c r="CH827" s="1311">
        <v>6</v>
      </c>
      <c r="CI827" s="1311">
        <v>7</v>
      </c>
      <c r="CJ827" s="1311">
        <v>8</v>
      </c>
      <c r="CK827" s="1311">
        <v>9</v>
      </c>
      <c r="CL827" s="1311">
        <v>10</v>
      </c>
      <c r="CM827" s="1311">
        <v>11</v>
      </c>
      <c r="CN827" s="1311">
        <v>12</v>
      </c>
      <c r="CO827" s="1311">
        <v>13</v>
      </c>
      <c r="CP827" s="1311">
        <v>14</v>
      </c>
      <c r="CQ827" s="1311">
        <v>15</v>
      </c>
      <c r="CR827" s="1311">
        <v>16</v>
      </c>
      <c r="CS827" s="1311">
        <v>17</v>
      </c>
      <c r="CT827" s="1311">
        <v>18</v>
      </c>
      <c r="CU827" s="1311">
        <v>19</v>
      </c>
      <c r="CV827" s="1311">
        <v>20</v>
      </c>
      <c r="CW827" s="1311">
        <v>21</v>
      </c>
      <c r="CX827" s="1311">
        <v>22</v>
      </c>
      <c r="CY827" s="1311">
        <v>23</v>
      </c>
      <c r="CZ827" s="1311">
        <v>24</v>
      </c>
      <c r="DA827" s="1311">
        <v>25</v>
      </c>
      <c r="DB827" s="1311">
        <v>26</v>
      </c>
      <c r="DC827" s="1311">
        <v>27</v>
      </c>
      <c r="DD827" s="1311">
        <v>28</v>
      </c>
      <c r="DE827" s="1311">
        <v>29</v>
      </c>
      <c r="DF827" s="1311">
        <v>30</v>
      </c>
      <c r="DG827" s="1311">
        <v>31</v>
      </c>
      <c r="DH827" s="1311">
        <v>32</v>
      </c>
      <c r="DI827" s="1311">
        <v>33</v>
      </c>
      <c r="DJ827" s="1311">
        <v>34</v>
      </c>
      <c r="DK827" s="1312">
        <v>35</v>
      </c>
      <c r="DL827" s="1312">
        <v>36</v>
      </c>
      <c r="DM827" s="1312">
        <v>37</v>
      </c>
      <c r="DN827" s="1312">
        <v>38</v>
      </c>
      <c r="DO827" s="1312">
        <v>39</v>
      </c>
      <c r="DP827" s="1312">
        <v>40</v>
      </c>
      <c r="DQ827" s="1305"/>
    </row>
    <row r="828" spans="68:121" ht="20.25" customHeight="1" thickBot="1" x14ac:dyDescent="0.35">
      <c r="BP828" s="1260"/>
      <c r="BQ828" s="1260"/>
      <c r="BR828" s="1260"/>
      <c r="BS828" s="1260"/>
      <c r="BT828" s="1260"/>
      <c r="BU828" s="1260"/>
      <c r="BV828" s="1260"/>
      <c r="BW828" s="1260"/>
      <c r="BX828" s="1231"/>
      <c r="BY828" s="1319"/>
      <c r="BZ828" s="1320"/>
      <c r="CA828" s="1320"/>
      <c r="CB828" s="1320"/>
      <c r="CC828" s="1320"/>
      <c r="CD828" s="1320"/>
      <c r="CE828" s="1320"/>
      <c r="CF828" s="1320"/>
      <c r="CG828" s="1320"/>
      <c r="CH828" s="1320"/>
      <c r="CI828" s="1320"/>
      <c r="CJ828" s="1320"/>
      <c r="CK828" s="1320"/>
      <c r="CL828" s="1320"/>
      <c r="CM828" s="1320"/>
      <c r="CN828" s="1320"/>
      <c r="CO828" s="1320"/>
      <c r="CP828" s="1320"/>
      <c r="CQ828" s="1320"/>
      <c r="CR828" s="1320"/>
      <c r="CS828" s="1320"/>
      <c r="CT828" s="1320"/>
      <c r="CU828" s="1320"/>
      <c r="CV828" s="1320"/>
      <c r="CW828" s="1320"/>
      <c r="CX828" s="1320"/>
      <c r="CY828" s="1320"/>
      <c r="CZ828" s="1320"/>
      <c r="DA828" s="1320"/>
      <c r="DB828" s="1320"/>
      <c r="DC828" s="1320"/>
      <c r="DD828" s="1320"/>
      <c r="DE828" s="1320"/>
      <c r="DF828" s="1320"/>
      <c r="DG828" s="1320"/>
      <c r="DH828" s="1320"/>
      <c r="DI828" s="1320"/>
      <c r="DJ828" s="1320"/>
      <c r="DK828" s="1320"/>
      <c r="DL828" s="1320"/>
      <c r="DM828" s="1320"/>
      <c r="DN828" s="1320"/>
      <c r="DO828" s="1320"/>
      <c r="DP828" s="1320"/>
      <c r="DQ828" s="1321"/>
    </row>
    <row r="829" spans="68:121" ht="20.25" customHeight="1" thickTop="1" x14ac:dyDescent="0.3">
      <c r="BP829" s="1260"/>
      <c r="BQ829" s="1260"/>
      <c r="BR829" s="1260"/>
      <c r="BS829" s="1260"/>
      <c r="BT829" s="1260"/>
      <c r="BU829" s="1260"/>
      <c r="BV829" s="1260"/>
      <c r="BW829" s="1260"/>
      <c r="BX829" s="1231"/>
      <c r="BY829" s="784">
        <v>0.43402777777777751</v>
      </c>
      <c r="BZ829" s="785"/>
      <c r="CA829" s="785"/>
      <c r="CB829" s="1299"/>
      <c r="CC829" s="1299"/>
      <c r="CD829" s="1299"/>
      <c r="CE829" s="1369" t="s">
        <v>46</v>
      </c>
      <c r="CF829" s="1369"/>
      <c r="CG829" s="1369"/>
      <c r="CH829" s="1369"/>
      <c r="CI829" s="1369"/>
      <c r="CJ829" s="1300" t="s">
        <v>67</v>
      </c>
      <c r="CK829" s="1299"/>
      <c r="CL829" s="1299"/>
      <c r="CM829" s="1299"/>
      <c r="CN829" s="1299"/>
      <c r="CO829" s="1299"/>
      <c r="CP829" s="1299"/>
      <c r="CQ829" s="1299"/>
      <c r="CR829" s="1299"/>
      <c r="CS829" s="1299"/>
      <c r="CT829" s="1299"/>
      <c r="CU829" s="1299"/>
      <c r="CV829" s="1299"/>
      <c r="CW829" s="1299"/>
      <c r="CX829" s="1299"/>
      <c r="CY829" s="1299"/>
      <c r="CZ829" s="1299"/>
      <c r="DA829" s="1299"/>
      <c r="DB829" s="1299"/>
      <c r="DC829" s="1299"/>
      <c r="DD829" s="1299"/>
      <c r="DE829" s="1299"/>
      <c r="DF829" s="1299"/>
      <c r="DG829" s="1299"/>
      <c r="DH829" s="1299"/>
      <c r="DI829" s="1299"/>
      <c r="DJ829" s="1299"/>
      <c r="DK829" s="1299"/>
      <c r="DL829" s="1299"/>
      <c r="DM829" s="1299"/>
      <c r="DN829" s="1299"/>
      <c r="DO829" s="1299"/>
      <c r="DP829" s="1299"/>
      <c r="DQ829" s="1301"/>
    </row>
    <row r="830" spans="68:121" ht="20.25" customHeight="1" x14ac:dyDescent="0.3">
      <c r="BP830" s="1260" t="s">
        <v>170</v>
      </c>
      <c r="BQ830" s="1260">
        <v>0.43402777777777751</v>
      </c>
      <c r="BR830" s="1260">
        <v>44</v>
      </c>
      <c r="BS830" s="1260" t="s">
        <v>45</v>
      </c>
      <c r="BT830" s="1260" t="s">
        <v>46</v>
      </c>
      <c r="BU830" s="1260">
        <v>5</v>
      </c>
      <c r="BV830" s="1260" t="s">
        <v>47</v>
      </c>
      <c r="BW830" s="1260">
        <v>21</v>
      </c>
      <c r="BX830" s="1231"/>
      <c r="BY830" s="1302"/>
      <c r="BZ830" s="1366" t="s">
        <v>170</v>
      </c>
      <c r="CA830" s="1366"/>
      <c r="CB830" s="1366"/>
      <c r="CC830" s="1366"/>
      <c r="CD830" s="1303"/>
      <c r="CE830" s="1303"/>
      <c r="CF830" s="1303"/>
      <c r="CG830" s="1303"/>
      <c r="CH830" s="1303"/>
      <c r="CI830" s="1303"/>
      <c r="CJ830" s="1303"/>
      <c r="CK830" s="1303"/>
      <c r="CL830" s="1303"/>
      <c r="CM830" s="1303"/>
      <c r="CN830" s="1303"/>
      <c r="CO830" s="1303"/>
      <c r="CP830" s="1303"/>
      <c r="CQ830" s="1303"/>
      <c r="CR830" s="1303"/>
      <c r="CS830" s="1370">
        <v>44</v>
      </c>
      <c r="CT830" s="1370"/>
      <c r="CU830" s="1365" t="s">
        <v>48</v>
      </c>
      <c r="CV830" s="1365"/>
      <c r="CW830" s="1365"/>
      <c r="CX830" s="1303"/>
      <c r="CY830" s="1303"/>
      <c r="CZ830" s="1303"/>
      <c r="DA830" s="1303"/>
      <c r="DB830" s="1303"/>
      <c r="DC830" s="1303"/>
      <c r="DD830" s="1303"/>
      <c r="DE830" s="1303"/>
      <c r="DF830" s="1303"/>
      <c r="DG830" s="1303"/>
      <c r="DH830" s="1303"/>
      <c r="DI830" s="1303"/>
      <c r="DJ830" s="1303"/>
      <c r="DK830" s="1304"/>
      <c r="DL830" s="1372" t="s">
        <v>49</v>
      </c>
      <c r="DM830" s="1372"/>
      <c r="DN830" s="1372"/>
      <c r="DO830" s="1373">
        <v>4</v>
      </c>
      <c r="DP830" s="1373"/>
      <c r="DQ830" s="1305"/>
    </row>
    <row r="831" spans="68:121" ht="20.25" customHeight="1" x14ac:dyDescent="0.3">
      <c r="BP831" s="1260">
        <v>0</v>
      </c>
      <c r="BQ831" s="1260">
        <v>0</v>
      </c>
      <c r="BR831" s="1260" t="s">
        <v>50</v>
      </c>
      <c r="BS831" s="1260">
        <v>4</v>
      </c>
      <c r="BT831" s="1260" t="s">
        <v>67</v>
      </c>
      <c r="BU831" s="1260" t="s">
        <v>137</v>
      </c>
      <c r="BV831" s="1260">
        <v>0</v>
      </c>
      <c r="BW831" s="1260" t="s">
        <v>155</v>
      </c>
      <c r="BX831" s="1231"/>
      <c r="BY831" s="1302"/>
      <c r="BZ831" s="1366"/>
      <c r="CA831" s="1366"/>
      <c r="CB831" s="1366"/>
      <c r="CC831" s="1366"/>
      <c r="CD831" s="1303"/>
      <c r="CE831" s="1303"/>
      <c r="CF831" s="1303"/>
      <c r="CG831" s="1303"/>
      <c r="CH831" s="1303"/>
      <c r="CI831" s="1303"/>
      <c r="CJ831" s="1303"/>
      <c r="CK831" s="1303"/>
      <c r="CL831" s="1303"/>
      <c r="CM831" s="1303"/>
      <c r="CN831" s="1303"/>
      <c r="CO831" s="1303"/>
      <c r="CP831" s="1303"/>
      <c r="CQ831" s="1303"/>
      <c r="CR831" s="1303"/>
      <c r="CS831" s="1370"/>
      <c r="CT831" s="1370"/>
      <c r="CU831" s="1365"/>
      <c r="CV831" s="1365"/>
      <c r="CW831" s="1365"/>
      <c r="CX831" s="1303"/>
      <c r="CY831" s="1303"/>
      <c r="CZ831" s="1303"/>
      <c r="DA831" s="1303"/>
      <c r="DB831" s="1303"/>
      <c r="DC831" s="1303"/>
      <c r="DD831" s="1303"/>
      <c r="DE831" s="1303"/>
      <c r="DF831" s="1303"/>
      <c r="DG831" s="1303"/>
      <c r="DH831" s="1303"/>
      <c r="DI831" s="1303"/>
      <c r="DJ831" s="1303"/>
      <c r="DK831" s="1304"/>
      <c r="DL831" s="1372"/>
      <c r="DM831" s="1372"/>
      <c r="DN831" s="1372"/>
      <c r="DO831" s="1373"/>
      <c r="DP831" s="1373"/>
      <c r="DQ831" s="1305"/>
    </row>
    <row r="832" spans="68:121" ht="20.25" customHeight="1" x14ac:dyDescent="0.3">
      <c r="BP832" s="1260"/>
      <c r="BQ832" s="1260"/>
      <c r="BR832" s="1260"/>
      <c r="BS832" s="1260"/>
      <c r="BT832" s="1260"/>
      <c r="BU832" s="1260"/>
      <c r="BV832" s="1260"/>
      <c r="BW832" s="1260"/>
      <c r="BX832" s="1231"/>
      <c r="BY832" s="1302"/>
      <c r="BZ832" s="1306"/>
      <c r="CA832" s="1306"/>
      <c r="CB832" s="1306"/>
      <c r="CC832" s="1306"/>
      <c r="CD832" s="1368" t="s">
        <v>52</v>
      </c>
      <c r="CE832" s="1368"/>
      <c r="CF832" s="1307">
        <v>5</v>
      </c>
      <c r="CG832" s="1308" t="s">
        <v>53</v>
      </c>
      <c r="CH832" s="1367" t="s">
        <v>137</v>
      </c>
      <c r="CI832" s="1367"/>
      <c r="CJ832" s="1367"/>
      <c r="CK832" s="1367"/>
      <c r="CL832" s="1367"/>
      <c r="CM832" s="1367"/>
      <c r="CN832" s="1367"/>
      <c r="CO832" s="1367"/>
      <c r="CP832" s="1367"/>
      <c r="CQ832" s="1367"/>
      <c r="CR832" s="1367"/>
      <c r="CS832" s="1367"/>
      <c r="CT832" s="1367"/>
      <c r="CU832" s="1306"/>
      <c r="CV832" s="1306"/>
      <c r="CW832" s="1306"/>
      <c r="CX832" s="1306"/>
      <c r="CY832" s="1306"/>
      <c r="CZ832" s="1368" t="s">
        <v>52</v>
      </c>
      <c r="DA832" s="1368"/>
      <c r="DB832" s="1307">
        <v>21</v>
      </c>
      <c r="DC832" s="1308" t="s">
        <v>53</v>
      </c>
      <c r="DD832" s="1367" t="s">
        <v>155</v>
      </c>
      <c r="DE832" s="1367"/>
      <c r="DF832" s="1367"/>
      <c r="DG832" s="1367"/>
      <c r="DH832" s="1367"/>
      <c r="DI832" s="1367"/>
      <c r="DJ832" s="1367"/>
      <c r="DK832" s="1367"/>
      <c r="DL832" s="1367"/>
      <c r="DM832" s="1367"/>
      <c r="DN832" s="1367"/>
      <c r="DO832" s="1367"/>
      <c r="DP832" s="1367"/>
      <c r="DQ832" s="1305"/>
    </row>
    <row r="833" spans="68:121" ht="20.25" customHeight="1" x14ac:dyDescent="0.3">
      <c r="BP833" s="1260"/>
      <c r="BQ833" s="1260"/>
      <c r="BR833" s="1260"/>
      <c r="BS833" s="1260"/>
      <c r="BT833" s="1260"/>
      <c r="BU833" s="1260"/>
      <c r="BV833" s="1260"/>
      <c r="BW833" s="1260"/>
      <c r="BX833" s="1231"/>
      <c r="BY833" s="1302"/>
      <c r="BZ833" s="1306"/>
      <c r="CA833" s="1306"/>
      <c r="CB833" s="1306"/>
      <c r="CC833" s="1306"/>
      <c r="CD833" s="1306"/>
      <c r="CE833" s="1306"/>
      <c r="CF833" s="1306"/>
      <c r="CG833" s="1306"/>
      <c r="CH833" s="1306"/>
      <c r="CI833" s="1306"/>
      <c r="CJ833" s="1306"/>
      <c r="CK833" s="1306"/>
      <c r="CL833" s="1306"/>
      <c r="CM833" s="1306"/>
      <c r="CN833" s="1306"/>
      <c r="CO833" s="1306"/>
      <c r="CP833" s="1306"/>
      <c r="CQ833" s="1306"/>
      <c r="CR833" s="1306"/>
      <c r="CS833" s="1306"/>
      <c r="CT833" s="1306"/>
      <c r="CU833" s="1306"/>
      <c r="CV833" s="1306"/>
      <c r="CW833" s="1306"/>
      <c r="CX833" s="1306"/>
      <c r="CY833" s="1306"/>
      <c r="CZ833" s="1306"/>
      <c r="DA833" s="1306"/>
      <c r="DB833" s="1306"/>
      <c r="DC833" s="1306"/>
      <c r="DD833" s="1306"/>
      <c r="DE833" s="1306"/>
      <c r="DF833" s="1306"/>
      <c r="DG833" s="1306"/>
      <c r="DH833" s="1306"/>
      <c r="DI833" s="1306"/>
      <c r="DJ833" s="1306"/>
      <c r="DK833" s="1309"/>
      <c r="DL833" s="1309"/>
      <c r="DM833" s="1309"/>
      <c r="DN833" s="1309"/>
      <c r="DO833" s="1309"/>
      <c r="DP833" s="1309"/>
      <c r="DQ833" s="1305"/>
    </row>
    <row r="834" spans="68:121" ht="20.25" customHeight="1" x14ac:dyDescent="0.3">
      <c r="BP834" s="1260"/>
      <c r="BQ834" s="1260"/>
      <c r="BR834" s="1260"/>
      <c r="BS834" s="1260"/>
      <c r="BT834" s="1260"/>
      <c r="BU834" s="1260"/>
      <c r="BV834" s="1260"/>
      <c r="BW834" s="1260"/>
      <c r="BX834" s="1231"/>
      <c r="BY834" s="1302"/>
      <c r="BZ834" s="1322" t="s">
        <v>56</v>
      </c>
      <c r="CA834" s="1323">
        <v>5</v>
      </c>
      <c r="CB834" s="1310" t="s">
        <v>47</v>
      </c>
      <c r="CC834" s="1311">
        <v>1</v>
      </c>
      <c r="CD834" s="1311">
        <v>2</v>
      </c>
      <c r="CE834" s="1311">
        <v>3</v>
      </c>
      <c r="CF834" s="1311">
        <v>4</v>
      </c>
      <c r="CG834" s="1311">
        <v>5</v>
      </c>
      <c r="CH834" s="1311">
        <v>6</v>
      </c>
      <c r="CI834" s="1311">
        <v>7</v>
      </c>
      <c r="CJ834" s="1311">
        <v>8</v>
      </c>
      <c r="CK834" s="1311">
        <v>9</v>
      </c>
      <c r="CL834" s="1311">
        <v>10</v>
      </c>
      <c r="CM834" s="1311">
        <v>11</v>
      </c>
      <c r="CN834" s="1311">
        <v>12</v>
      </c>
      <c r="CO834" s="1311">
        <v>13</v>
      </c>
      <c r="CP834" s="1311">
        <v>14</v>
      </c>
      <c r="CQ834" s="1311">
        <v>15</v>
      </c>
      <c r="CR834" s="1311">
        <v>16</v>
      </c>
      <c r="CS834" s="1311">
        <v>17</v>
      </c>
      <c r="CT834" s="1311">
        <v>18</v>
      </c>
      <c r="CU834" s="1311">
        <v>19</v>
      </c>
      <c r="CV834" s="1311">
        <v>20</v>
      </c>
      <c r="CW834" s="1311">
        <v>21</v>
      </c>
      <c r="CX834" s="1311">
        <v>22</v>
      </c>
      <c r="CY834" s="1311">
        <v>23</v>
      </c>
      <c r="CZ834" s="1311">
        <v>24</v>
      </c>
      <c r="DA834" s="1311">
        <v>25</v>
      </c>
      <c r="DB834" s="1311">
        <v>26</v>
      </c>
      <c r="DC834" s="1311">
        <v>27</v>
      </c>
      <c r="DD834" s="1311">
        <v>28</v>
      </c>
      <c r="DE834" s="1311">
        <v>29</v>
      </c>
      <c r="DF834" s="1311">
        <v>30</v>
      </c>
      <c r="DG834" s="1311">
        <v>31</v>
      </c>
      <c r="DH834" s="1311">
        <v>32</v>
      </c>
      <c r="DI834" s="1311">
        <v>33</v>
      </c>
      <c r="DJ834" s="1311">
        <v>34</v>
      </c>
      <c r="DK834" s="1312">
        <v>35</v>
      </c>
      <c r="DL834" s="1312">
        <v>36</v>
      </c>
      <c r="DM834" s="1312">
        <v>37</v>
      </c>
      <c r="DN834" s="1312">
        <v>38</v>
      </c>
      <c r="DO834" s="1312">
        <v>39</v>
      </c>
      <c r="DP834" s="1312">
        <v>40</v>
      </c>
      <c r="DQ834" s="1305"/>
    </row>
    <row r="835" spans="68:121" ht="20.25" customHeight="1" x14ac:dyDescent="0.3">
      <c r="BP835" s="1260"/>
      <c r="BQ835" s="1260"/>
      <c r="BR835" s="1260"/>
      <c r="BS835" s="1260"/>
      <c r="BT835" s="1260"/>
      <c r="BU835" s="1260"/>
      <c r="BV835" s="1260"/>
      <c r="BW835" s="1260"/>
      <c r="BX835" s="1231"/>
      <c r="BY835" s="1302"/>
      <c r="BZ835" s="1313"/>
      <c r="CA835" s="1314"/>
      <c r="CB835" s="1315"/>
      <c r="CC835" s="1316"/>
      <c r="CD835" s="1316"/>
      <c r="CE835" s="1316"/>
      <c r="CF835" s="1316"/>
      <c r="CG835" s="1316"/>
      <c r="CH835" s="1316"/>
      <c r="CI835" s="1316"/>
      <c r="CJ835" s="1316"/>
      <c r="CK835" s="1316"/>
      <c r="CL835" s="1316"/>
      <c r="CM835" s="1316"/>
      <c r="CN835" s="1316"/>
      <c r="CO835" s="1316"/>
      <c r="CP835" s="1316"/>
      <c r="CQ835" s="1316"/>
      <c r="CR835" s="1316"/>
      <c r="CS835" s="1316"/>
      <c r="CT835" s="1316"/>
      <c r="CU835" s="1316"/>
      <c r="CV835" s="1316"/>
      <c r="CW835" s="1316"/>
      <c r="CX835" s="1316"/>
      <c r="CY835" s="1316"/>
      <c r="CZ835" s="1316"/>
      <c r="DA835" s="1316"/>
      <c r="DB835" s="1316"/>
      <c r="DC835" s="1316"/>
      <c r="DD835" s="1316"/>
      <c r="DE835" s="1316"/>
      <c r="DF835" s="1316"/>
      <c r="DG835" s="1316"/>
      <c r="DH835" s="1316"/>
      <c r="DI835" s="1316"/>
      <c r="DJ835" s="1316"/>
      <c r="DK835" s="1317"/>
      <c r="DL835" s="1317"/>
      <c r="DM835" s="1317"/>
      <c r="DN835" s="1317"/>
      <c r="DO835" s="1317"/>
      <c r="DP835" s="1317"/>
      <c r="DQ835" s="1305"/>
    </row>
    <row r="836" spans="68:121" ht="20.25" customHeight="1" x14ac:dyDescent="0.3">
      <c r="BP836" s="1260"/>
      <c r="BQ836" s="1260"/>
      <c r="BR836" s="1260"/>
      <c r="BS836" s="1260"/>
      <c r="BT836" s="1260"/>
      <c r="BU836" s="1260"/>
      <c r="BV836" s="1260"/>
      <c r="BW836" s="1260"/>
      <c r="BX836" s="1231"/>
      <c r="BY836" s="1302"/>
      <c r="BZ836" s="1324" t="s">
        <v>56</v>
      </c>
      <c r="CA836" s="1325">
        <v>21</v>
      </c>
      <c r="CB836" s="1318" t="s">
        <v>47</v>
      </c>
      <c r="CC836" s="1311">
        <v>1</v>
      </c>
      <c r="CD836" s="1311">
        <v>2</v>
      </c>
      <c r="CE836" s="1311">
        <v>3</v>
      </c>
      <c r="CF836" s="1311">
        <v>4</v>
      </c>
      <c r="CG836" s="1311">
        <v>5</v>
      </c>
      <c r="CH836" s="1311">
        <v>6</v>
      </c>
      <c r="CI836" s="1311">
        <v>7</v>
      </c>
      <c r="CJ836" s="1311">
        <v>8</v>
      </c>
      <c r="CK836" s="1311">
        <v>9</v>
      </c>
      <c r="CL836" s="1311">
        <v>10</v>
      </c>
      <c r="CM836" s="1311">
        <v>11</v>
      </c>
      <c r="CN836" s="1311">
        <v>12</v>
      </c>
      <c r="CO836" s="1311">
        <v>13</v>
      </c>
      <c r="CP836" s="1311">
        <v>14</v>
      </c>
      <c r="CQ836" s="1311">
        <v>15</v>
      </c>
      <c r="CR836" s="1311">
        <v>16</v>
      </c>
      <c r="CS836" s="1311">
        <v>17</v>
      </c>
      <c r="CT836" s="1311">
        <v>18</v>
      </c>
      <c r="CU836" s="1311">
        <v>19</v>
      </c>
      <c r="CV836" s="1311">
        <v>20</v>
      </c>
      <c r="CW836" s="1311">
        <v>21</v>
      </c>
      <c r="CX836" s="1311">
        <v>22</v>
      </c>
      <c r="CY836" s="1311">
        <v>23</v>
      </c>
      <c r="CZ836" s="1311">
        <v>24</v>
      </c>
      <c r="DA836" s="1311">
        <v>25</v>
      </c>
      <c r="DB836" s="1311">
        <v>26</v>
      </c>
      <c r="DC836" s="1311">
        <v>27</v>
      </c>
      <c r="DD836" s="1311">
        <v>28</v>
      </c>
      <c r="DE836" s="1311">
        <v>29</v>
      </c>
      <c r="DF836" s="1311">
        <v>30</v>
      </c>
      <c r="DG836" s="1311">
        <v>31</v>
      </c>
      <c r="DH836" s="1311">
        <v>32</v>
      </c>
      <c r="DI836" s="1311">
        <v>33</v>
      </c>
      <c r="DJ836" s="1311">
        <v>34</v>
      </c>
      <c r="DK836" s="1312">
        <v>35</v>
      </c>
      <c r="DL836" s="1312">
        <v>36</v>
      </c>
      <c r="DM836" s="1312">
        <v>37</v>
      </c>
      <c r="DN836" s="1312">
        <v>38</v>
      </c>
      <c r="DO836" s="1312">
        <v>39</v>
      </c>
      <c r="DP836" s="1312">
        <v>40</v>
      </c>
      <c r="DQ836" s="1305"/>
    </row>
    <row r="837" spans="68:121" ht="20.25" customHeight="1" thickBot="1" x14ac:dyDescent="0.35">
      <c r="BP837" s="1260"/>
      <c r="BQ837" s="1260"/>
      <c r="BR837" s="1260"/>
      <c r="BS837" s="1260"/>
      <c r="BT837" s="1260"/>
      <c r="BU837" s="1260"/>
      <c r="BV837" s="1260"/>
      <c r="BW837" s="1260"/>
      <c r="BX837" s="1231"/>
      <c r="BY837" s="1319"/>
      <c r="BZ837" s="1320"/>
      <c r="CA837" s="1320"/>
      <c r="CB837" s="1320"/>
      <c r="CC837" s="1320"/>
      <c r="CD837" s="1320"/>
      <c r="CE837" s="1320"/>
      <c r="CF837" s="1320"/>
      <c r="CG837" s="1320"/>
      <c r="CH837" s="1320"/>
      <c r="CI837" s="1320"/>
      <c r="CJ837" s="1320"/>
      <c r="CK837" s="1320"/>
      <c r="CL837" s="1320"/>
      <c r="CM837" s="1320"/>
      <c r="CN837" s="1320"/>
      <c r="CO837" s="1320"/>
      <c r="CP837" s="1320"/>
      <c r="CQ837" s="1320"/>
      <c r="CR837" s="1320"/>
      <c r="CS837" s="1320"/>
      <c r="CT837" s="1320"/>
      <c r="CU837" s="1320"/>
      <c r="CV837" s="1320"/>
      <c r="CW837" s="1320"/>
      <c r="CX837" s="1320"/>
      <c r="CY837" s="1320"/>
      <c r="CZ837" s="1320"/>
      <c r="DA837" s="1320"/>
      <c r="DB837" s="1320"/>
      <c r="DC837" s="1320"/>
      <c r="DD837" s="1320"/>
      <c r="DE837" s="1320"/>
      <c r="DF837" s="1320"/>
      <c r="DG837" s="1320"/>
      <c r="DH837" s="1320"/>
      <c r="DI837" s="1320"/>
      <c r="DJ837" s="1320"/>
      <c r="DK837" s="1320"/>
      <c r="DL837" s="1320"/>
      <c r="DM837" s="1320"/>
      <c r="DN837" s="1320"/>
      <c r="DO837" s="1320"/>
      <c r="DP837" s="1320"/>
      <c r="DQ837" s="1321"/>
    </row>
    <row r="838" spans="68:121" ht="20.25" customHeight="1" thickTop="1" x14ac:dyDescent="0.3">
      <c r="BP838" s="1260"/>
      <c r="BQ838" s="1260"/>
      <c r="BR838" s="1260"/>
      <c r="BS838" s="1260"/>
      <c r="BT838" s="1260"/>
      <c r="BU838" s="1260"/>
      <c r="BV838" s="1260"/>
      <c r="BW838" s="1260"/>
      <c r="BX838" s="1231"/>
      <c r="BY838" s="784">
        <v>0.44097222222222193</v>
      </c>
      <c r="BZ838" s="785"/>
      <c r="CA838" s="785"/>
      <c r="CB838" s="1299"/>
      <c r="CC838" s="1299"/>
      <c r="CD838" s="1299"/>
      <c r="CE838" s="1369" t="s">
        <v>46</v>
      </c>
      <c r="CF838" s="1369"/>
      <c r="CG838" s="1369"/>
      <c r="CH838" s="1369"/>
      <c r="CI838" s="1369"/>
      <c r="CJ838" s="1300" t="s">
        <v>39</v>
      </c>
      <c r="CK838" s="1299"/>
      <c r="CL838" s="1299"/>
      <c r="CM838" s="1299"/>
      <c r="CN838" s="1299"/>
      <c r="CO838" s="1299"/>
      <c r="CP838" s="1299"/>
      <c r="CQ838" s="1299"/>
      <c r="CR838" s="1299"/>
      <c r="CS838" s="1299"/>
      <c r="CT838" s="1299"/>
      <c r="CU838" s="1299"/>
      <c r="CV838" s="1299"/>
      <c r="CW838" s="1299"/>
      <c r="CX838" s="1299"/>
      <c r="CY838" s="1299"/>
      <c r="CZ838" s="1299"/>
      <c r="DA838" s="1299"/>
      <c r="DB838" s="1299"/>
      <c r="DC838" s="1299"/>
      <c r="DD838" s="1299"/>
      <c r="DE838" s="1299"/>
      <c r="DF838" s="1299"/>
      <c r="DG838" s="1299"/>
      <c r="DH838" s="1299"/>
      <c r="DI838" s="1299"/>
      <c r="DJ838" s="1299"/>
      <c r="DK838" s="1299"/>
      <c r="DL838" s="1299"/>
      <c r="DM838" s="1299"/>
      <c r="DN838" s="1299"/>
      <c r="DO838" s="1299"/>
      <c r="DP838" s="1299"/>
      <c r="DQ838" s="1301"/>
    </row>
    <row r="839" spans="68:121" ht="20.25" customHeight="1" x14ac:dyDescent="0.3">
      <c r="BP839" s="1260" t="s">
        <v>171</v>
      </c>
      <c r="BQ839" s="1260">
        <v>0.44097222222222193</v>
      </c>
      <c r="BR839" s="1260">
        <v>48</v>
      </c>
      <c r="BS839" s="1260" t="s">
        <v>45</v>
      </c>
      <c r="BT839" s="1260" t="s">
        <v>46</v>
      </c>
      <c r="BU839" s="1260">
        <v>24</v>
      </c>
      <c r="BV839" s="1260" t="s">
        <v>47</v>
      </c>
      <c r="BW839" s="1260">
        <v>25</v>
      </c>
      <c r="BX839" s="1231"/>
      <c r="BY839" s="1302"/>
      <c r="BZ839" s="1366" t="s">
        <v>171</v>
      </c>
      <c r="CA839" s="1366"/>
      <c r="CB839" s="1366"/>
      <c r="CC839" s="1366"/>
      <c r="CD839" s="1303"/>
      <c r="CE839" s="1303"/>
      <c r="CF839" s="1303"/>
      <c r="CG839" s="1303"/>
      <c r="CH839" s="1303"/>
      <c r="CI839" s="1303"/>
      <c r="CJ839" s="1303"/>
      <c r="CK839" s="1303"/>
      <c r="CL839" s="1303"/>
      <c r="CM839" s="1303"/>
      <c r="CN839" s="1303"/>
      <c r="CO839" s="1303"/>
      <c r="CP839" s="1303"/>
      <c r="CQ839" s="1303"/>
      <c r="CR839" s="1303"/>
      <c r="CS839" s="1370">
        <v>48</v>
      </c>
      <c r="CT839" s="1370"/>
      <c r="CU839" s="1365" t="s">
        <v>48</v>
      </c>
      <c r="CV839" s="1365"/>
      <c r="CW839" s="1365"/>
      <c r="CX839" s="1303"/>
      <c r="CY839" s="1303"/>
      <c r="CZ839" s="1303"/>
      <c r="DA839" s="1303"/>
      <c r="DB839" s="1303"/>
      <c r="DC839" s="1303"/>
      <c r="DD839" s="1303"/>
      <c r="DE839" s="1303"/>
      <c r="DF839" s="1303"/>
      <c r="DG839" s="1303"/>
      <c r="DH839" s="1303"/>
      <c r="DI839" s="1303"/>
      <c r="DJ839" s="1303"/>
      <c r="DK839" s="1304"/>
      <c r="DL839" s="1372" t="s">
        <v>49</v>
      </c>
      <c r="DM839" s="1372"/>
      <c r="DN839" s="1372"/>
      <c r="DO839" s="1373">
        <v>4</v>
      </c>
      <c r="DP839" s="1373"/>
      <c r="DQ839" s="1305"/>
    </row>
    <row r="840" spans="68:121" ht="20.25" customHeight="1" x14ac:dyDescent="0.3">
      <c r="BP840" s="1260">
        <v>0</v>
      </c>
      <c r="BQ840" s="1260">
        <v>0</v>
      </c>
      <c r="BR840" s="1260" t="s">
        <v>50</v>
      </c>
      <c r="BS840" s="1260">
        <v>4</v>
      </c>
      <c r="BT840" s="1260" t="s">
        <v>39</v>
      </c>
      <c r="BU840" s="1260" t="s">
        <v>157</v>
      </c>
      <c r="BV840" s="1260">
        <v>0</v>
      </c>
      <c r="BW840" s="1260" t="s">
        <v>190</v>
      </c>
      <c r="BX840" s="1231"/>
      <c r="BY840" s="1302"/>
      <c r="BZ840" s="1366"/>
      <c r="CA840" s="1366"/>
      <c r="CB840" s="1366"/>
      <c r="CC840" s="1366"/>
      <c r="CD840" s="1303"/>
      <c r="CE840" s="1303"/>
      <c r="CF840" s="1303"/>
      <c r="CG840" s="1303"/>
      <c r="CH840" s="1303"/>
      <c r="CI840" s="1303"/>
      <c r="CJ840" s="1303"/>
      <c r="CK840" s="1303"/>
      <c r="CL840" s="1303"/>
      <c r="CM840" s="1303"/>
      <c r="CN840" s="1303"/>
      <c r="CO840" s="1303"/>
      <c r="CP840" s="1303"/>
      <c r="CQ840" s="1303"/>
      <c r="CR840" s="1303"/>
      <c r="CS840" s="1370"/>
      <c r="CT840" s="1370"/>
      <c r="CU840" s="1365"/>
      <c r="CV840" s="1365"/>
      <c r="CW840" s="1365"/>
      <c r="CX840" s="1303"/>
      <c r="CY840" s="1303"/>
      <c r="CZ840" s="1303"/>
      <c r="DA840" s="1303"/>
      <c r="DB840" s="1303"/>
      <c r="DC840" s="1303"/>
      <c r="DD840" s="1303"/>
      <c r="DE840" s="1303"/>
      <c r="DF840" s="1303"/>
      <c r="DG840" s="1303"/>
      <c r="DH840" s="1303"/>
      <c r="DI840" s="1303"/>
      <c r="DJ840" s="1303"/>
      <c r="DK840" s="1304"/>
      <c r="DL840" s="1372"/>
      <c r="DM840" s="1372"/>
      <c r="DN840" s="1372"/>
      <c r="DO840" s="1373"/>
      <c r="DP840" s="1373"/>
      <c r="DQ840" s="1305"/>
    </row>
    <row r="841" spans="68:121" ht="20.25" customHeight="1" x14ac:dyDescent="0.3">
      <c r="BP841" s="1260"/>
      <c r="BQ841" s="1260"/>
      <c r="BR841" s="1260"/>
      <c r="BS841" s="1260"/>
      <c r="BT841" s="1260"/>
      <c r="BU841" s="1260"/>
      <c r="BV841" s="1260"/>
      <c r="BW841" s="1260"/>
      <c r="BX841" s="1231"/>
      <c r="BY841" s="1302"/>
      <c r="BZ841" s="1306"/>
      <c r="CA841" s="1306"/>
      <c r="CB841" s="1306"/>
      <c r="CC841" s="1306"/>
      <c r="CD841" s="1368" t="s">
        <v>52</v>
      </c>
      <c r="CE841" s="1368"/>
      <c r="CF841" s="1307">
        <v>24</v>
      </c>
      <c r="CG841" s="1308" t="s">
        <v>53</v>
      </c>
      <c r="CH841" s="1367" t="s">
        <v>157</v>
      </c>
      <c r="CI841" s="1367"/>
      <c r="CJ841" s="1367"/>
      <c r="CK841" s="1367"/>
      <c r="CL841" s="1367"/>
      <c r="CM841" s="1367"/>
      <c r="CN841" s="1367"/>
      <c r="CO841" s="1367"/>
      <c r="CP841" s="1367"/>
      <c r="CQ841" s="1367"/>
      <c r="CR841" s="1367"/>
      <c r="CS841" s="1367"/>
      <c r="CT841" s="1367"/>
      <c r="CU841" s="1306"/>
      <c r="CV841" s="1306"/>
      <c r="CW841" s="1306"/>
      <c r="CX841" s="1306"/>
      <c r="CY841" s="1306"/>
      <c r="CZ841" s="1368" t="s">
        <v>52</v>
      </c>
      <c r="DA841" s="1368"/>
      <c r="DB841" s="1307">
        <v>25</v>
      </c>
      <c r="DC841" s="1308" t="s">
        <v>53</v>
      </c>
      <c r="DD841" s="1367" t="s">
        <v>190</v>
      </c>
      <c r="DE841" s="1367"/>
      <c r="DF841" s="1367"/>
      <c r="DG841" s="1367"/>
      <c r="DH841" s="1367"/>
      <c r="DI841" s="1367"/>
      <c r="DJ841" s="1367"/>
      <c r="DK841" s="1367"/>
      <c r="DL841" s="1367"/>
      <c r="DM841" s="1367"/>
      <c r="DN841" s="1367"/>
      <c r="DO841" s="1367"/>
      <c r="DP841" s="1367"/>
      <c r="DQ841" s="1305"/>
    </row>
    <row r="842" spans="68:121" ht="20.25" customHeight="1" x14ac:dyDescent="0.3">
      <c r="BP842" s="1260"/>
      <c r="BQ842" s="1260"/>
      <c r="BR842" s="1260"/>
      <c r="BS842" s="1260"/>
      <c r="BT842" s="1260"/>
      <c r="BU842" s="1260"/>
      <c r="BV842" s="1260"/>
      <c r="BW842" s="1260"/>
      <c r="BX842" s="1231"/>
      <c r="BY842" s="1302"/>
      <c r="BZ842" s="1306"/>
      <c r="CA842" s="1306"/>
      <c r="CB842" s="1306"/>
      <c r="CC842" s="1306"/>
      <c r="CD842" s="1306"/>
      <c r="CE842" s="1306"/>
      <c r="CF842" s="1306"/>
      <c r="CG842" s="1306"/>
      <c r="CH842" s="1306"/>
      <c r="CI842" s="1306"/>
      <c r="CJ842" s="1306"/>
      <c r="CK842" s="1306"/>
      <c r="CL842" s="1306"/>
      <c r="CM842" s="1306"/>
      <c r="CN842" s="1306"/>
      <c r="CO842" s="1306"/>
      <c r="CP842" s="1306"/>
      <c r="CQ842" s="1306"/>
      <c r="CR842" s="1306"/>
      <c r="CS842" s="1306"/>
      <c r="CT842" s="1306"/>
      <c r="CU842" s="1306"/>
      <c r="CV842" s="1306"/>
      <c r="CW842" s="1306"/>
      <c r="CX842" s="1306"/>
      <c r="CY842" s="1306"/>
      <c r="CZ842" s="1306"/>
      <c r="DA842" s="1306"/>
      <c r="DB842" s="1306"/>
      <c r="DC842" s="1306"/>
      <c r="DD842" s="1306"/>
      <c r="DE842" s="1306"/>
      <c r="DF842" s="1306"/>
      <c r="DG842" s="1306"/>
      <c r="DH842" s="1306"/>
      <c r="DI842" s="1306"/>
      <c r="DJ842" s="1306"/>
      <c r="DK842" s="1309"/>
      <c r="DL842" s="1309"/>
      <c r="DM842" s="1309"/>
      <c r="DN842" s="1309"/>
      <c r="DO842" s="1309"/>
      <c r="DP842" s="1309"/>
      <c r="DQ842" s="1305"/>
    </row>
    <row r="843" spans="68:121" ht="20.25" customHeight="1" x14ac:dyDescent="0.3">
      <c r="BP843" s="1260"/>
      <c r="BQ843" s="1260"/>
      <c r="BR843" s="1260"/>
      <c r="BS843" s="1260"/>
      <c r="BT843" s="1260"/>
      <c r="BU843" s="1260"/>
      <c r="BV843" s="1260"/>
      <c r="BW843" s="1260"/>
      <c r="BX843" s="1231"/>
      <c r="BY843" s="1302"/>
      <c r="BZ843" s="1322" t="s">
        <v>56</v>
      </c>
      <c r="CA843" s="1323">
        <v>24</v>
      </c>
      <c r="CB843" s="1310" t="s">
        <v>47</v>
      </c>
      <c r="CC843" s="1311">
        <v>1</v>
      </c>
      <c r="CD843" s="1311">
        <v>2</v>
      </c>
      <c r="CE843" s="1311">
        <v>3</v>
      </c>
      <c r="CF843" s="1311">
        <v>4</v>
      </c>
      <c r="CG843" s="1311">
        <v>5</v>
      </c>
      <c r="CH843" s="1311">
        <v>6</v>
      </c>
      <c r="CI843" s="1311">
        <v>7</v>
      </c>
      <c r="CJ843" s="1311">
        <v>8</v>
      </c>
      <c r="CK843" s="1311">
        <v>9</v>
      </c>
      <c r="CL843" s="1311">
        <v>10</v>
      </c>
      <c r="CM843" s="1311">
        <v>11</v>
      </c>
      <c r="CN843" s="1311">
        <v>12</v>
      </c>
      <c r="CO843" s="1311">
        <v>13</v>
      </c>
      <c r="CP843" s="1311">
        <v>14</v>
      </c>
      <c r="CQ843" s="1311">
        <v>15</v>
      </c>
      <c r="CR843" s="1311">
        <v>16</v>
      </c>
      <c r="CS843" s="1311">
        <v>17</v>
      </c>
      <c r="CT843" s="1311">
        <v>18</v>
      </c>
      <c r="CU843" s="1311">
        <v>19</v>
      </c>
      <c r="CV843" s="1311">
        <v>20</v>
      </c>
      <c r="CW843" s="1311">
        <v>21</v>
      </c>
      <c r="CX843" s="1311">
        <v>22</v>
      </c>
      <c r="CY843" s="1311">
        <v>23</v>
      </c>
      <c r="CZ843" s="1311">
        <v>24</v>
      </c>
      <c r="DA843" s="1311">
        <v>25</v>
      </c>
      <c r="DB843" s="1311">
        <v>26</v>
      </c>
      <c r="DC843" s="1311">
        <v>27</v>
      </c>
      <c r="DD843" s="1311">
        <v>28</v>
      </c>
      <c r="DE843" s="1311">
        <v>29</v>
      </c>
      <c r="DF843" s="1311">
        <v>30</v>
      </c>
      <c r="DG843" s="1311">
        <v>31</v>
      </c>
      <c r="DH843" s="1311">
        <v>32</v>
      </c>
      <c r="DI843" s="1311">
        <v>33</v>
      </c>
      <c r="DJ843" s="1311">
        <v>34</v>
      </c>
      <c r="DK843" s="1312">
        <v>35</v>
      </c>
      <c r="DL843" s="1312">
        <v>36</v>
      </c>
      <c r="DM843" s="1312">
        <v>37</v>
      </c>
      <c r="DN843" s="1312">
        <v>38</v>
      </c>
      <c r="DO843" s="1312">
        <v>39</v>
      </c>
      <c r="DP843" s="1312">
        <v>40</v>
      </c>
      <c r="DQ843" s="1305"/>
    </row>
    <row r="844" spans="68:121" ht="20.25" customHeight="1" x14ac:dyDescent="0.3">
      <c r="BP844" s="1260"/>
      <c r="BQ844" s="1260"/>
      <c r="BR844" s="1260"/>
      <c r="BS844" s="1260"/>
      <c r="BT844" s="1260"/>
      <c r="BU844" s="1260"/>
      <c r="BV844" s="1260"/>
      <c r="BW844" s="1260"/>
      <c r="BX844" s="1231"/>
      <c r="BY844" s="1302"/>
      <c r="BZ844" s="1313"/>
      <c r="CA844" s="1314"/>
      <c r="CB844" s="1315"/>
      <c r="CC844" s="1316"/>
      <c r="CD844" s="1316"/>
      <c r="CE844" s="1316"/>
      <c r="CF844" s="1316"/>
      <c r="CG844" s="1316"/>
      <c r="CH844" s="1316"/>
      <c r="CI844" s="1316"/>
      <c r="CJ844" s="1316"/>
      <c r="CK844" s="1316"/>
      <c r="CL844" s="1316"/>
      <c r="CM844" s="1316"/>
      <c r="CN844" s="1316"/>
      <c r="CO844" s="1316"/>
      <c r="CP844" s="1316"/>
      <c r="CQ844" s="1316"/>
      <c r="CR844" s="1316"/>
      <c r="CS844" s="1316"/>
      <c r="CT844" s="1316"/>
      <c r="CU844" s="1316"/>
      <c r="CV844" s="1316"/>
      <c r="CW844" s="1316"/>
      <c r="CX844" s="1316"/>
      <c r="CY844" s="1316"/>
      <c r="CZ844" s="1316"/>
      <c r="DA844" s="1316"/>
      <c r="DB844" s="1316"/>
      <c r="DC844" s="1316"/>
      <c r="DD844" s="1316"/>
      <c r="DE844" s="1316"/>
      <c r="DF844" s="1316"/>
      <c r="DG844" s="1316"/>
      <c r="DH844" s="1316"/>
      <c r="DI844" s="1316"/>
      <c r="DJ844" s="1316"/>
      <c r="DK844" s="1317"/>
      <c r="DL844" s="1317"/>
      <c r="DM844" s="1317"/>
      <c r="DN844" s="1317"/>
      <c r="DO844" s="1317"/>
      <c r="DP844" s="1317"/>
      <c r="DQ844" s="1305"/>
    </row>
    <row r="845" spans="68:121" ht="20.25" customHeight="1" x14ac:dyDescent="0.3">
      <c r="BP845" s="1260"/>
      <c r="BQ845" s="1260"/>
      <c r="BR845" s="1260"/>
      <c r="BS845" s="1260"/>
      <c r="BT845" s="1260"/>
      <c r="BU845" s="1260"/>
      <c r="BV845" s="1260"/>
      <c r="BW845" s="1260"/>
      <c r="BX845" s="1231"/>
      <c r="BY845" s="1302"/>
      <c r="BZ845" s="1324" t="s">
        <v>56</v>
      </c>
      <c r="CA845" s="1325">
        <v>25</v>
      </c>
      <c r="CB845" s="1318" t="s">
        <v>47</v>
      </c>
      <c r="CC845" s="1311">
        <v>1</v>
      </c>
      <c r="CD845" s="1311">
        <v>2</v>
      </c>
      <c r="CE845" s="1311">
        <v>3</v>
      </c>
      <c r="CF845" s="1311">
        <v>4</v>
      </c>
      <c r="CG845" s="1311">
        <v>5</v>
      </c>
      <c r="CH845" s="1311">
        <v>6</v>
      </c>
      <c r="CI845" s="1311">
        <v>7</v>
      </c>
      <c r="CJ845" s="1311">
        <v>8</v>
      </c>
      <c r="CK845" s="1311">
        <v>9</v>
      </c>
      <c r="CL845" s="1311">
        <v>10</v>
      </c>
      <c r="CM845" s="1311">
        <v>11</v>
      </c>
      <c r="CN845" s="1311">
        <v>12</v>
      </c>
      <c r="CO845" s="1311">
        <v>13</v>
      </c>
      <c r="CP845" s="1311">
        <v>14</v>
      </c>
      <c r="CQ845" s="1311">
        <v>15</v>
      </c>
      <c r="CR845" s="1311">
        <v>16</v>
      </c>
      <c r="CS845" s="1311">
        <v>17</v>
      </c>
      <c r="CT845" s="1311">
        <v>18</v>
      </c>
      <c r="CU845" s="1311">
        <v>19</v>
      </c>
      <c r="CV845" s="1311">
        <v>20</v>
      </c>
      <c r="CW845" s="1311">
        <v>21</v>
      </c>
      <c r="CX845" s="1311">
        <v>22</v>
      </c>
      <c r="CY845" s="1311">
        <v>23</v>
      </c>
      <c r="CZ845" s="1311">
        <v>24</v>
      </c>
      <c r="DA845" s="1311">
        <v>25</v>
      </c>
      <c r="DB845" s="1311">
        <v>26</v>
      </c>
      <c r="DC845" s="1311">
        <v>27</v>
      </c>
      <c r="DD845" s="1311">
        <v>28</v>
      </c>
      <c r="DE845" s="1311">
        <v>29</v>
      </c>
      <c r="DF845" s="1311">
        <v>30</v>
      </c>
      <c r="DG845" s="1311">
        <v>31</v>
      </c>
      <c r="DH845" s="1311">
        <v>32</v>
      </c>
      <c r="DI845" s="1311">
        <v>33</v>
      </c>
      <c r="DJ845" s="1311">
        <v>34</v>
      </c>
      <c r="DK845" s="1312">
        <v>35</v>
      </c>
      <c r="DL845" s="1312">
        <v>36</v>
      </c>
      <c r="DM845" s="1312">
        <v>37</v>
      </c>
      <c r="DN845" s="1312">
        <v>38</v>
      </c>
      <c r="DO845" s="1312">
        <v>39</v>
      </c>
      <c r="DP845" s="1312">
        <v>40</v>
      </c>
      <c r="DQ845" s="1305"/>
    </row>
    <row r="846" spans="68:121" ht="20.25" customHeight="1" thickBot="1" x14ac:dyDescent="0.35">
      <c r="BP846" s="1260"/>
      <c r="BQ846" s="1260"/>
      <c r="BR846" s="1260"/>
      <c r="BS846" s="1260"/>
      <c r="BT846" s="1260"/>
      <c r="BU846" s="1260"/>
      <c r="BV846" s="1260"/>
      <c r="BW846" s="1260"/>
      <c r="BX846" s="1231"/>
      <c r="BY846" s="1319"/>
      <c r="BZ846" s="1320"/>
      <c r="CA846" s="1320"/>
      <c r="CB846" s="1320"/>
      <c r="CC846" s="1320"/>
      <c r="CD846" s="1320"/>
      <c r="CE846" s="1320"/>
      <c r="CF846" s="1320"/>
      <c r="CG846" s="1320"/>
      <c r="CH846" s="1320"/>
      <c r="CI846" s="1320"/>
      <c r="CJ846" s="1320"/>
      <c r="CK846" s="1320"/>
      <c r="CL846" s="1320"/>
      <c r="CM846" s="1320"/>
      <c r="CN846" s="1320"/>
      <c r="CO846" s="1320"/>
      <c r="CP846" s="1320"/>
      <c r="CQ846" s="1320"/>
      <c r="CR846" s="1320"/>
      <c r="CS846" s="1320"/>
      <c r="CT846" s="1320"/>
      <c r="CU846" s="1320"/>
      <c r="CV846" s="1320"/>
      <c r="CW846" s="1320"/>
      <c r="CX846" s="1320"/>
      <c r="CY846" s="1320"/>
      <c r="CZ846" s="1320"/>
      <c r="DA846" s="1320"/>
      <c r="DB846" s="1320"/>
      <c r="DC846" s="1320"/>
      <c r="DD846" s="1320"/>
      <c r="DE846" s="1320"/>
      <c r="DF846" s="1320"/>
      <c r="DG846" s="1320"/>
      <c r="DH846" s="1320"/>
      <c r="DI846" s="1320"/>
      <c r="DJ846" s="1320"/>
      <c r="DK846" s="1320"/>
      <c r="DL846" s="1320"/>
      <c r="DM846" s="1320"/>
      <c r="DN846" s="1320"/>
      <c r="DO846" s="1320"/>
      <c r="DP846" s="1320"/>
      <c r="DQ846" s="1321"/>
    </row>
    <row r="847" spans="68:121" ht="20.25" customHeight="1" thickTop="1" x14ac:dyDescent="0.3">
      <c r="BP847" s="1260"/>
      <c r="BQ847" s="1260"/>
      <c r="BR847" s="1260"/>
      <c r="BS847" s="1260"/>
      <c r="BT847" s="1260"/>
      <c r="BU847" s="1260"/>
      <c r="BV847" s="1260"/>
      <c r="BW847" s="1260"/>
      <c r="BX847" s="1231"/>
      <c r="BY847" s="784">
        <v>0.44791666666666635</v>
      </c>
      <c r="BZ847" s="785"/>
      <c r="CA847" s="785"/>
      <c r="CB847" s="1299"/>
      <c r="CC847" s="1299"/>
      <c r="CD847" s="1299"/>
      <c r="CE847" s="1369" t="s">
        <v>46</v>
      </c>
      <c r="CF847" s="1369"/>
      <c r="CG847" s="1369"/>
      <c r="CH847" s="1369"/>
      <c r="CI847" s="1369"/>
      <c r="CJ847" s="1300" t="s">
        <v>66</v>
      </c>
      <c r="CK847" s="1299"/>
      <c r="CL847" s="1299"/>
      <c r="CM847" s="1299"/>
      <c r="CN847" s="1299"/>
      <c r="CO847" s="1299"/>
      <c r="CP847" s="1299"/>
      <c r="CQ847" s="1299"/>
      <c r="CR847" s="1299"/>
      <c r="CS847" s="1299"/>
      <c r="CT847" s="1299"/>
      <c r="CU847" s="1299"/>
      <c r="CV847" s="1299"/>
      <c r="CW847" s="1299"/>
      <c r="CX847" s="1299"/>
      <c r="CY847" s="1299"/>
      <c r="CZ847" s="1299"/>
      <c r="DA847" s="1299"/>
      <c r="DB847" s="1299"/>
      <c r="DC847" s="1299"/>
      <c r="DD847" s="1299"/>
      <c r="DE847" s="1299"/>
      <c r="DF847" s="1299"/>
      <c r="DG847" s="1299"/>
      <c r="DH847" s="1299"/>
      <c r="DI847" s="1299"/>
      <c r="DJ847" s="1299"/>
      <c r="DK847" s="1299"/>
      <c r="DL847" s="1299"/>
      <c r="DM847" s="1299"/>
      <c r="DN847" s="1299"/>
      <c r="DO847" s="1299"/>
      <c r="DP847" s="1299"/>
      <c r="DQ847" s="1301"/>
    </row>
    <row r="848" spans="68:121" ht="20.25" customHeight="1" x14ac:dyDescent="0.3">
      <c r="BP848" s="1260" t="s">
        <v>172</v>
      </c>
      <c r="BQ848" s="1260">
        <v>0.44791666666666635</v>
      </c>
      <c r="BR848" s="1260">
        <v>52</v>
      </c>
      <c r="BS848" s="1260" t="s">
        <v>45</v>
      </c>
      <c r="BT848" s="1260" t="s">
        <v>46</v>
      </c>
      <c r="BU848" s="1260">
        <v>6</v>
      </c>
      <c r="BV848" s="1260" t="s">
        <v>47</v>
      </c>
      <c r="BW848" s="1260">
        <v>14</v>
      </c>
      <c r="BX848" s="1231"/>
      <c r="BY848" s="1302"/>
      <c r="BZ848" s="1366" t="s">
        <v>172</v>
      </c>
      <c r="CA848" s="1366"/>
      <c r="CB848" s="1366"/>
      <c r="CC848" s="1366"/>
      <c r="CD848" s="1303"/>
      <c r="CE848" s="1303"/>
      <c r="CF848" s="1303"/>
      <c r="CG848" s="1303"/>
      <c r="CH848" s="1303"/>
      <c r="CI848" s="1303"/>
      <c r="CJ848" s="1303"/>
      <c r="CK848" s="1303"/>
      <c r="CL848" s="1303"/>
      <c r="CM848" s="1303"/>
      <c r="CN848" s="1303"/>
      <c r="CO848" s="1303"/>
      <c r="CP848" s="1303"/>
      <c r="CQ848" s="1303"/>
      <c r="CR848" s="1303"/>
      <c r="CS848" s="1370">
        <v>52</v>
      </c>
      <c r="CT848" s="1370"/>
      <c r="CU848" s="1365" t="s">
        <v>48</v>
      </c>
      <c r="CV848" s="1365"/>
      <c r="CW848" s="1365"/>
      <c r="CX848" s="1303"/>
      <c r="CY848" s="1303"/>
      <c r="CZ848" s="1303"/>
      <c r="DA848" s="1303"/>
      <c r="DB848" s="1303"/>
      <c r="DC848" s="1303"/>
      <c r="DD848" s="1303"/>
      <c r="DE848" s="1303"/>
      <c r="DF848" s="1303"/>
      <c r="DG848" s="1303"/>
      <c r="DH848" s="1303"/>
      <c r="DI848" s="1303"/>
      <c r="DJ848" s="1303"/>
      <c r="DK848" s="1304"/>
      <c r="DL848" s="1372" t="s">
        <v>49</v>
      </c>
      <c r="DM848" s="1372"/>
      <c r="DN848" s="1372"/>
      <c r="DO848" s="1373">
        <v>4</v>
      </c>
      <c r="DP848" s="1373"/>
      <c r="DQ848" s="1305"/>
    </row>
    <row r="849" spans="68:121" ht="20.25" customHeight="1" x14ac:dyDescent="0.3">
      <c r="BP849" s="1260">
        <v>0</v>
      </c>
      <c r="BQ849" s="1260">
        <v>0</v>
      </c>
      <c r="BR849" s="1260" t="s">
        <v>50</v>
      </c>
      <c r="BS849" s="1260">
        <v>4</v>
      </c>
      <c r="BT849" s="1260" t="s">
        <v>66</v>
      </c>
      <c r="BU849" s="1260" t="s">
        <v>196</v>
      </c>
      <c r="BV849" s="1260">
        <v>0</v>
      </c>
      <c r="BW849" s="1260" t="s">
        <v>142</v>
      </c>
      <c r="BX849" s="1231"/>
      <c r="BY849" s="1302"/>
      <c r="BZ849" s="1366"/>
      <c r="CA849" s="1366"/>
      <c r="CB849" s="1366"/>
      <c r="CC849" s="1366"/>
      <c r="CD849" s="1303"/>
      <c r="CE849" s="1303"/>
      <c r="CF849" s="1303"/>
      <c r="CG849" s="1303"/>
      <c r="CH849" s="1303"/>
      <c r="CI849" s="1303"/>
      <c r="CJ849" s="1303"/>
      <c r="CK849" s="1303"/>
      <c r="CL849" s="1303"/>
      <c r="CM849" s="1303"/>
      <c r="CN849" s="1303"/>
      <c r="CO849" s="1303"/>
      <c r="CP849" s="1303"/>
      <c r="CQ849" s="1303"/>
      <c r="CR849" s="1303"/>
      <c r="CS849" s="1370"/>
      <c r="CT849" s="1370"/>
      <c r="CU849" s="1365"/>
      <c r="CV849" s="1365"/>
      <c r="CW849" s="1365"/>
      <c r="CX849" s="1303"/>
      <c r="CY849" s="1303"/>
      <c r="CZ849" s="1303"/>
      <c r="DA849" s="1303"/>
      <c r="DB849" s="1303"/>
      <c r="DC849" s="1303"/>
      <c r="DD849" s="1303"/>
      <c r="DE849" s="1303"/>
      <c r="DF849" s="1303"/>
      <c r="DG849" s="1303"/>
      <c r="DH849" s="1303"/>
      <c r="DI849" s="1303"/>
      <c r="DJ849" s="1303"/>
      <c r="DK849" s="1304"/>
      <c r="DL849" s="1372"/>
      <c r="DM849" s="1372"/>
      <c r="DN849" s="1372"/>
      <c r="DO849" s="1373"/>
      <c r="DP849" s="1373"/>
      <c r="DQ849" s="1305"/>
    </row>
    <row r="850" spans="68:121" ht="20.25" customHeight="1" x14ac:dyDescent="0.3">
      <c r="BP850" s="1260"/>
      <c r="BQ850" s="1260"/>
      <c r="BR850" s="1260"/>
      <c r="BS850" s="1260"/>
      <c r="BT850" s="1260"/>
      <c r="BU850" s="1260"/>
      <c r="BV850" s="1260"/>
      <c r="BW850" s="1260"/>
      <c r="BX850" s="1231"/>
      <c r="BY850" s="1302"/>
      <c r="BZ850" s="1306"/>
      <c r="CA850" s="1306"/>
      <c r="CB850" s="1306"/>
      <c r="CC850" s="1306"/>
      <c r="CD850" s="1368" t="s">
        <v>52</v>
      </c>
      <c r="CE850" s="1368"/>
      <c r="CF850" s="1307">
        <v>6</v>
      </c>
      <c r="CG850" s="1308" t="s">
        <v>53</v>
      </c>
      <c r="CH850" s="1367" t="s">
        <v>196</v>
      </c>
      <c r="CI850" s="1367"/>
      <c r="CJ850" s="1367"/>
      <c r="CK850" s="1367"/>
      <c r="CL850" s="1367"/>
      <c r="CM850" s="1367"/>
      <c r="CN850" s="1367"/>
      <c r="CO850" s="1367"/>
      <c r="CP850" s="1367"/>
      <c r="CQ850" s="1367"/>
      <c r="CR850" s="1367"/>
      <c r="CS850" s="1367"/>
      <c r="CT850" s="1367"/>
      <c r="CU850" s="1306"/>
      <c r="CV850" s="1306"/>
      <c r="CW850" s="1306"/>
      <c r="CX850" s="1306"/>
      <c r="CY850" s="1306"/>
      <c r="CZ850" s="1368" t="s">
        <v>52</v>
      </c>
      <c r="DA850" s="1368"/>
      <c r="DB850" s="1307">
        <v>14</v>
      </c>
      <c r="DC850" s="1308" t="s">
        <v>53</v>
      </c>
      <c r="DD850" s="1367" t="s">
        <v>142</v>
      </c>
      <c r="DE850" s="1367"/>
      <c r="DF850" s="1367"/>
      <c r="DG850" s="1367"/>
      <c r="DH850" s="1367"/>
      <c r="DI850" s="1367"/>
      <c r="DJ850" s="1367"/>
      <c r="DK850" s="1367"/>
      <c r="DL850" s="1367"/>
      <c r="DM850" s="1367"/>
      <c r="DN850" s="1367"/>
      <c r="DO850" s="1367"/>
      <c r="DP850" s="1367"/>
      <c r="DQ850" s="1305"/>
    </row>
    <row r="851" spans="68:121" ht="20.25" customHeight="1" x14ac:dyDescent="0.3">
      <c r="BP851" s="1260"/>
      <c r="BQ851" s="1260"/>
      <c r="BR851" s="1260"/>
      <c r="BS851" s="1260"/>
      <c r="BT851" s="1260"/>
      <c r="BU851" s="1260"/>
      <c r="BV851" s="1260"/>
      <c r="BW851" s="1260"/>
      <c r="BX851" s="1231"/>
      <c r="BY851" s="1302"/>
      <c r="BZ851" s="1306"/>
      <c r="CA851" s="1306"/>
      <c r="CB851" s="1306"/>
      <c r="CC851" s="1306"/>
      <c r="CD851" s="1306"/>
      <c r="CE851" s="1306"/>
      <c r="CF851" s="1306"/>
      <c r="CG851" s="1306"/>
      <c r="CH851" s="1306"/>
      <c r="CI851" s="1306"/>
      <c r="CJ851" s="1306"/>
      <c r="CK851" s="1306"/>
      <c r="CL851" s="1306"/>
      <c r="CM851" s="1306"/>
      <c r="CN851" s="1306"/>
      <c r="CO851" s="1306"/>
      <c r="CP851" s="1306"/>
      <c r="CQ851" s="1306"/>
      <c r="CR851" s="1306"/>
      <c r="CS851" s="1306"/>
      <c r="CT851" s="1306"/>
      <c r="CU851" s="1306"/>
      <c r="CV851" s="1306"/>
      <c r="CW851" s="1306"/>
      <c r="CX851" s="1306"/>
      <c r="CY851" s="1306"/>
      <c r="CZ851" s="1306"/>
      <c r="DA851" s="1306"/>
      <c r="DB851" s="1306"/>
      <c r="DC851" s="1306"/>
      <c r="DD851" s="1306"/>
      <c r="DE851" s="1306"/>
      <c r="DF851" s="1306"/>
      <c r="DG851" s="1306"/>
      <c r="DH851" s="1306"/>
      <c r="DI851" s="1306"/>
      <c r="DJ851" s="1306"/>
      <c r="DK851" s="1309"/>
      <c r="DL851" s="1309"/>
      <c r="DM851" s="1309"/>
      <c r="DN851" s="1309"/>
      <c r="DO851" s="1309"/>
      <c r="DP851" s="1309"/>
      <c r="DQ851" s="1305"/>
    </row>
    <row r="852" spans="68:121" ht="20.25" customHeight="1" x14ac:dyDescent="0.3">
      <c r="BP852" s="1260"/>
      <c r="BQ852" s="1260"/>
      <c r="BR852" s="1260"/>
      <c r="BS852" s="1260"/>
      <c r="BT852" s="1260"/>
      <c r="BU852" s="1260"/>
      <c r="BV852" s="1260"/>
      <c r="BW852" s="1260"/>
      <c r="BX852" s="1231"/>
      <c r="BY852" s="1302"/>
      <c r="BZ852" s="1322" t="s">
        <v>56</v>
      </c>
      <c r="CA852" s="1323">
        <v>6</v>
      </c>
      <c r="CB852" s="1310" t="s">
        <v>47</v>
      </c>
      <c r="CC852" s="1311">
        <v>1</v>
      </c>
      <c r="CD852" s="1311">
        <v>2</v>
      </c>
      <c r="CE852" s="1311">
        <v>3</v>
      </c>
      <c r="CF852" s="1311">
        <v>4</v>
      </c>
      <c r="CG852" s="1311">
        <v>5</v>
      </c>
      <c r="CH852" s="1311">
        <v>6</v>
      </c>
      <c r="CI852" s="1311">
        <v>7</v>
      </c>
      <c r="CJ852" s="1311">
        <v>8</v>
      </c>
      <c r="CK852" s="1311">
        <v>9</v>
      </c>
      <c r="CL852" s="1311">
        <v>10</v>
      </c>
      <c r="CM852" s="1311">
        <v>11</v>
      </c>
      <c r="CN852" s="1311">
        <v>12</v>
      </c>
      <c r="CO852" s="1311">
        <v>13</v>
      </c>
      <c r="CP852" s="1311">
        <v>14</v>
      </c>
      <c r="CQ852" s="1311">
        <v>15</v>
      </c>
      <c r="CR852" s="1311">
        <v>16</v>
      </c>
      <c r="CS852" s="1311">
        <v>17</v>
      </c>
      <c r="CT852" s="1311">
        <v>18</v>
      </c>
      <c r="CU852" s="1311">
        <v>19</v>
      </c>
      <c r="CV852" s="1311">
        <v>20</v>
      </c>
      <c r="CW852" s="1311">
        <v>21</v>
      </c>
      <c r="CX852" s="1311">
        <v>22</v>
      </c>
      <c r="CY852" s="1311">
        <v>23</v>
      </c>
      <c r="CZ852" s="1311">
        <v>24</v>
      </c>
      <c r="DA852" s="1311">
        <v>25</v>
      </c>
      <c r="DB852" s="1311">
        <v>26</v>
      </c>
      <c r="DC852" s="1311">
        <v>27</v>
      </c>
      <c r="DD852" s="1311">
        <v>28</v>
      </c>
      <c r="DE852" s="1311">
        <v>29</v>
      </c>
      <c r="DF852" s="1311">
        <v>30</v>
      </c>
      <c r="DG852" s="1311">
        <v>31</v>
      </c>
      <c r="DH852" s="1311">
        <v>32</v>
      </c>
      <c r="DI852" s="1311">
        <v>33</v>
      </c>
      <c r="DJ852" s="1311">
        <v>34</v>
      </c>
      <c r="DK852" s="1312">
        <v>35</v>
      </c>
      <c r="DL852" s="1312">
        <v>36</v>
      </c>
      <c r="DM852" s="1312">
        <v>37</v>
      </c>
      <c r="DN852" s="1312">
        <v>38</v>
      </c>
      <c r="DO852" s="1312">
        <v>39</v>
      </c>
      <c r="DP852" s="1312">
        <v>40</v>
      </c>
      <c r="DQ852" s="1305"/>
    </row>
    <row r="853" spans="68:121" ht="20.25" customHeight="1" x14ac:dyDescent="0.3">
      <c r="BP853" s="1260"/>
      <c r="BQ853" s="1260"/>
      <c r="BR853" s="1260"/>
      <c r="BS853" s="1260"/>
      <c r="BT853" s="1260"/>
      <c r="BU853" s="1260"/>
      <c r="BV853" s="1260"/>
      <c r="BW853" s="1260"/>
      <c r="BX853" s="1231"/>
      <c r="BY853" s="1302"/>
      <c r="BZ853" s="1313"/>
      <c r="CA853" s="1314"/>
      <c r="CB853" s="1315"/>
      <c r="CC853" s="1316"/>
      <c r="CD853" s="1316"/>
      <c r="CE853" s="1316"/>
      <c r="CF853" s="1316"/>
      <c r="CG853" s="1316"/>
      <c r="CH853" s="1316"/>
      <c r="CI853" s="1316"/>
      <c r="CJ853" s="1316"/>
      <c r="CK853" s="1316"/>
      <c r="CL853" s="1316"/>
      <c r="CM853" s="1316"/>
      <c r="CN853" s="1316"/>
      <c r="CO853" s="1316"/>
      <c r="CP853" s="1316"/>
      <c r="CQ853" s="1316"/>
      <c r="CR853" s="1316"/>
      <c r="CS853" s="1316"/>
      <c r="CT853" s="1316"/>
      <c r="CU853" s="1316"/>
      <c r="CV853" s="1316"/>
      <c r="CW853" s="1316"/>
      <c r="CX853" s="1316"/>
      <c r="CY853" s="1316"/>
      <c r="CZ853" s="1316"/>
      <c r="DA853" s="1316"/>
      <c r="DB853" s="1316"/>
      <c r="DC853" s="1316"/>
      <c r="DD853" s="1316"/>
      <c r="DE853" s="1316"/>
      <c r="DF853" s="1316"/>
      <c r="DG853" s="1316"/>
      <c r="DH853" s="1316"/>
      <c r="DI853" s="1316"/>
      <c r="DJ853" s="1316"/>
      <c r="DK853" s="1317"/>
      <c r="DL853" s="1317"/>
      <c r="DM853" s="1317"/>
      <c r="DN853" s="1317"/>
      <c r="DO853" s="1317"/>
      <c r="DP853" s="1317"/>
      <c r="DQ853" s="1305"/>
    </row>
    <row r="854" spans="68:121" ht="20.25" customHeight="1" x14ac:dyDescent="0.3">
      <c r="BP854" s="1260"/>
      <c r="BQ854" s="1260"/>
      <c r="BR854" s="1260"/>
      <c r="BS854" s="1260"/>
      <c r="BT854" s="1260"/>
      <c r="BU854" s="1260"/>
      <c r="BV854" s="1260"/>
      <c r="BW854" s="1260"/>
      <c r="BX854" s="1231"/>
      <c r="BY854" s="1302"/>
      <c r="BZ854" s="1324" t="s">
        <v>56</v>
      </c>
      <c r="CA854" s="1325">
        <v>14</v>
      </c>
      <c r="CB854" s="1318" t="s">
        <v>47</v>
      </c>
      <c r="CC854" s="1311">
        <v>1</v>
      </c>
      <c r="CD854" s="1311">
        <v>2</v>
      </c>
      <c r="CE854" s="1311">
        <v>3</v>
      </c>
      <c r="CF854" s="1311">
        <v>4</v>
      </c>
      <c r="CG854" s="1311">
        <v>5</v>
      </c>
      <c r="CH854" s="1311">
        <v>6</v>
      </c>
      <c r="CI854" s="1311">
        <v>7</v>
      </c>
      <c r="CJ854" s="1311">
        <v>8</v>
      </c>
      <c r="CK854" s="1311">
        <v>9</v>
      </c>
      <c r="CL854" s="1311">
        <v>10</v>
      </c>
      <c r="CM854" s="1311">
        <v>11</v>
      </c>
      <c r="CN854" s="1311">
        <v>12</v>
      </c>
      <c r="CO854" s="1311">
        <v>13</v>
      </c>
      <c r="CP854" s="1311">
        <v>14</v>
      </c>
      <c r="CQ854" s="1311">
        <v>15</v>
      </c>
      <c r="CR854" s="1311">
        <v>16</v>
      </c>
      <c r="CS854" s="1311">
        <v>17</v>
      </c>
      <c r="CT854" s="1311">
        <v>18</v>
      </c>
      <c r="CU854" s="1311">
        <v>19</v>
      </c>
      <c r="CV854" s="1311">
        <v>20</v>
      </c>
      <c r="CW854" s="1311">
        <v>21</v>
      </c>
      <c r="CX854" s="1311">
        <v>22</v>
      </c>
      <c r="CY854" s="1311">
        <v>23</v>
      </c>
      <c r="CZ854" s="1311">
        <v>24</v>
      </c>
      <c r="DA854" s="1311">
        <v>25</v>
      </c>
      <c r="DB854" s="1311">
        <v>26</v>
      </c>
      <c r="DC854" s="1311">
        <v>27</v>
      </c>
      <c r="DD854" s="1311">
        <v>28</v>
      </c>
      <c r="DE854" s="1311">
        <v>29</v>
      </c>
      <c r="DF854" s="1311">
        <v>30</v>
      </c>
      <c r="DG854" s="1311">
        <v>31</v>
      </c>
      <c r="DH854" s="1311">
        <v>32</v>
      </c>
      <c r="DI854" s="1311">
        <v>33</v>
      </c>
      <c r="DJ854" s="1311">
        <v>34</v>
      </c>
      <c r="DK854" s="1312">
        <v>35</v>
      </c>
      <c r="DL854" s="1312">
        <v>36</v>
      </c>
      <c r="DM854" s="1312">
        <v>37</v>
      </c>
      <c r="DN854" s="1312">
        <v>38</v>
      </c>
      <c r="DO854" s="1312">
        <v>39</v>
      </c>
      <c r="DP854" s="1312">
        <v>40</v>
      </c>
      <c r="DQ854" s="1305"/>
    </row>
    <row r="855" spans="68:121" ht="20.25" customHeight="1" thickBot="1" x14ac:dyDescent="0.35">
      <c r="BP855" s="1260"/>
      <c r="BQ855" s="1260"/>
      <c r="BR855" s="1260"/>
      <c r="BS855" s="1260"/>
      <c r="BT855" s="1260"/>
      <c r="BU855" s="1260"/>
      <c r="BV855" s="1260"/>
      <c r="BW855" s="1260"/>
      <c r="BX855" s="1231"/>
      <c r="BY855" s="1319"/>
      <c r="BZ855" s="1320"/>
      <c r="CA855" s="1320"/>
      <c r="CB855" s="1320"/>
      <c r="CC855" s="1320"/>
      <c r="CD855" s="1320"/>
      <c r="CE855" s="1320"/>
      <c r="CF855" s="1320"/>
      <c r="CG855" s="1320"/>
      <c r="CH855" s="1320"/>
      <c r="CI855" s="1320"/>
      <c r="CJ855" s="1320"/>
      <c r="CK855" s="1320"/>
      <c r="CL855" s="1320"/>
      <c r="CM855" s="1320"/>
      <c r="CN855" s="1320"/>
      <c r="CO855" s="1320"/>
      <c r="CP855" s="1320"/>
      <c r="CQ855" s="1320"/>
      <c r="CR855" s="1320"/>
      <c r="CS855" s="1320"/>
      <c r="CT855" s="1320"/>
      <c r="CU855" s="1320"/>
      <c r="CV855" s="1320"/>
      <c r="CW855" s="1320"/>
      <c r="CX855" s="1320"/>
      <c r="CY855" s="1320"/>
      <c r="CZ855" s="1320"/>
      <c r="DA855" s="1320"/>
      <c r="DB855" s="1320"/>
      <c r="DC855" s="1320"/>
      <c r="DD855" s="1320"/>
      <c r="DE855" s="1320"/>
      <c r="DF855" s="1320"/>
      <c r="DG855" s="1320"/>
      <c r="DH855" s="1320"/>
      <c r="DI855" s="1320"/>
      <c r="DJ855" s="1320"/>
      <c r="DK855" s="1320"/>
      <c r="DL855" s="1320"/>
      <c r="DM855" s="1320"/>
      <c r="DN855" s="1320"/>
      <c r="DO855" s="1320"/>
      <c r="DP855" s="1320"/>
      <c r="DQ855" s="1321"/>
    </row>
    <row r="856" spans="68:121" ht="20.25" customHeight="1" thickTop="1" x14ac:dyDescent="0.3">
      <c r="BP856" s="1260"/>
      <c r="BQ856" s="1260"/>
      <c r="BR856" s="1260"/>
      <c r="BS856" s="1260"/>
      <c r="BT856" s="1260"/>
      <c r="BU856" s="1260"/>
      <c r="BV856" s="1260"/>
      <c r="BW856" s="1260"/>
      <c r="BX856" s="1231"/>
      <c r="BY856" s="784">
        <v>0.45486111111111077</v>
      </c>
      <c r="BZ856" s="785"/>
      <c r="CA856" s="785"/>
      <c r="CB856" s="1299"/>
      <c r="CC856" s="1299"/>
      <c r="CD856" s="1299"/>
      <c r="CE856" s="1369" t="s">
        <v>46</v>
      </c>
      <c r="CF856" s="1369"/>
      <c r="CG856" s="1369"/>
      <c r="CH856" s="1369"/>
      <c r="CI856" s="1369"/>
      <c r="CJ856" s="1300" t="s">
        <v>67</v>
      </c>
      <c r="CK856" s="1299"/>
      <c r="CL856" s="1299"/>
      <c r="CM856" s="1299"/>
      <c r="CN856" s="1299"/>
      <c r="CO856" s="1299"/>
      <c r="CP856" s="1299"/>
      <c r="CQ856" s="1299"/>
      <c r="CR856" s="1299"/>
      <c r="CS856" s="1299"/>
      <c r="CT856" s="1299"/>
      <c r="CU856" s="1299"/>
      <c r="CV856" s="1299"/>
      <c r="CW856" s="1299"/>
      <c r="CX856" s="1299"/>
      <c r="CY856" s="1299"/>
      <c r="CZ856" s="1299"/>
      <c r="DA856" s="1299"/>
      <c r="DB856" s="1299"/>
      <c r="DC856" s="1299"/>
      <c r="DD856" s="1299"/>
      <c r="DE856" s="1299"/>
      <c r="DF856" s="1299"/>
      <c r="DG856" s="1299"/>
      <c r="DH856" s="1299"/>
      <c r="DI856" s="1299"/>
      <c r="DJ856" s="1299"/>
      <c r="DK856" s="1299"/>
      <c r="DL856" s="1299"/>
      <c r="DM856" s="1299"/>
      <c r="DN856" s="1299"/>
      <c r="DO856" s="1299"/>
      <c r="DP856" s="1299"/>
      <c r="DQ856" s="1301"/>
    </row>
    <row r="857" spans="68:121" ht="20.25" customHeight="1" x14ac:dyDescent="0.3">
      <c r="BP857" s="1260" t="s">
        <v>173</v>
      </c>
      <c r="BQ857" s="1260">
        <v>0.45486111111111077</v>
      </c>
      <c r="BR857" s="1260">
        <v>56</v>
      </c>
      <c r="BS857" s="1260" t="s">
        <v>45</v>
      </c>
      <c r="BT857" s="1260" t="s">
        <v>46</v>
      </c>
      <c r="BU857" s="1260">
        <v>4</v>
      </c>
      <c r="BV857" s="1260" t="s">
        <v>47</v>
      </c>
      <c r="BW857" s="1260">
        <v>20</v>
      </c>
      <c r="BX857" s="1231"/>
      <c r="BY857" s="1302"/>
      <c r="BZ857" s="1366" t="s">
        <v>173</v>
      </c>
      <c r="CA857" s="1366"/>
      <c r="CB857" s="1366"/>
      <c r="CC857" s="1366"/>
      <c r="CD857" s="1303"/>
      <c r="CE857" s="1303"/>
      <c r="CF857" s="1303"/>
      <c r="CG857" s="1303"/>
      <c r="CH857" s="1303"/>
      <c r="CI857" s="1303"/>
      <c r="CJ857" s="1303"/>
      <c r="CK857" s="1303"/>
      <c r="CL857" s="1303"/>
      <c r="CM857" s="1303"/>
      <c r="CN857" s="1303"/>
      <c r="CO857" s="1303"/>
      <c r="CP857" s="1303"/>
      <c r="CQ857" s="1303"/>
      <c r="CR857" s="1303"/>
      <c r="CS857" s="1370">
        <v>56</v>
      </c>
      <c r="CT857" s="1370"/>
      <c r="CU857" s="1365" t="s">
        <v>48</v>
      </c>
      <c r="CV857" s="1365"/>
      <c r="CW857" s="1365"/>
      <c r="CX857" s="1303"/>
      <c r="CY857" s="1303"/>
      <c r="CZ857" s="1303"/>
      <c r="DA857" s="1303"/>
      <c r="DB857" s="1303"/>
      <c r="DC857" s="1303"/>
      <c r="DD857" s="1303"/>
      <c r="DE857" s="1303"/>
      <c r="DF857" s="1303"/>
      <c r="DG857" s="1303"/>
      <c r="DH857" s="1303"/>
      <c r="DI857" s="1303"/>
      <c r="DJ857" s="1303"/>
      <c r="DK857" s="1304"/>
      <c r="DL857" s="1372" t="s">
        <v>49</v>
      </c>
      <c r="DM857" s="1372"/>
      <c r="DN857" s="1372"/>
      <c r="DO857" s="1373">
        <v>4</v>
      </c>
      <c r="DP857" s="1373"/>
      <c r="DQ857" s="1305"/>
    </row>
    <row r="858" spans="68:121" ht="20.25" customHeight="1" x14ac:dyDescent="0.3">
      <c r="BP858" s="1260">
        <v>0</v>
      </c>
      <c r="BQ858" s="1260">
        <v>0</v>
      </c>
      <c r="BR858" s="1260" t="s">
        <v>50</v>
      </c>
      <c r="BS858" s="1260">
        <v>4</v>
      </c>
      <c r="BT858" s="1260" t="s">
        <v>67</v>
      </c>
      <c r="BU858" s="1260" t="s">
        <v>135</v>
      </c>
      <c r="BV858" s="1260">
        <v>0</v>
      </c>
      <c r="BW858" s="1260" t="s">
        <v>191</v>
      </c>
      <c r="BX858" s="1231"/>
      <c r="BY858" s="1302"/>
      <c r="BZ858" s="1366"/>
      <c r="CA858" s="1366"/>
      <c r="CB858" s="1366"/>
      <c r="CC858" s="1366"/>
      <c r="CD858" s="1303"/>
      <c r="CE858" s="1303"/>
      <c r="CF858" s="1303"/>
      <c r="CG858" s="1303"/>
      <c r="CH858" s="1303"/>
      <c r="CI858" s="1303"/>
      <c r="CJ858" s="1303"/>
      <c r="CK858" s="1303"/>
      <c r="CL858" s="1303"/>
      <c r="CM858" s="1303"/>
      <c r="CN858" s="1303"/>
      <c r="CO858" s="1303"/>
      <c r="CP858" s="1303"/>
      <c r="CQ858" s="1303"/>
      <c r="CR858" s="1303"/>
      <c r="CS858" s="1370"/>
      <c r="CT858" s="1370"/>
      <c r="CU858" s="1365"/>
      <c r="CV858" s="1365"/>
      <c r="CW858" s="1365"/>
      <c r="CX858" s="1303"/>
      <c r="CY858" s="1303"/>
      <c r="CZ858" s="1303"/>
      <c r="DA858" s="1303"/>
      <c r="DB858" s="1303"/>
      <c r="DC858" s="1303"/>
      <c r="DD858" s="1303"/>
      <c r="DE858" s="1303"/>
      <c r="DF858" s="1303"/>
      <c r="DG858" s="1303"/>
      <c r="DH858" s="1303"/>
      <c r="DI858" s="1303"/>
      <c r="DJ858" s="1303"/>
      <c r="DK858" s="1304"/>
      <c r="DL858" s="1372"/>
      <c r="DM858" s="1372"/>
      <c r="DN858" s="1372"/>
      <c r="DO858" s="1373"/>
      <c r="DP858" s="1373"/>
      <c r="DQ858" s="1305"/>
    </row>
    <row r="859" spans="68:121" ht="20.25" customHeight="1" x14ac:dyDescent="0.3">
      <c r="BP859" s="1260"/>
      <c r="BQ859" s="1260"/>
      <c r="BR859" s="1260"/>
      <c r="BS859" s="1260"/>
      <c r="BT859" s="1260"/>
      <c r="BU859" s="1260"/>
      <c r="BV859" s="1260"/>
      <c r="BW859" s="1260"/>
      <c r="BX859" s="1231"/>
      <c r="BY859" s="1302"/>
      <c r="BZ859" s="1306"/>
      <c r="CA859" s="1306"/>
      <c r="CB859" s="1306"/>
      <c r="CC859" s="1306"/>
      <c r="CD859" s="1368" t="s">
        <v>52</v>
      </c>
      <c r="CE859" s="1368"/>
      <c r="CF859" s="1307">
        <v>4</v>
      </c>
      <c r="CG859" s="1308" t="s">
        <v>53</v>
      </c>
      <c r="CH859" s="1367" t="s">
        <v>135</v>
      </c>
      <c r="CI859" s="1367"/>
      <c r="CJ859" s="1367"/>
      <c r="CK859" s="1367"/>
      <c r="CL859" s="1367"/>
      <c r="CM859" s="1367"/>
      <c r="CN859" s="1367"/>
      <c r="CO859" s="1367"/>
      <c r="CP859" s="1367"/>
      <c r="CQ859" s="1367"/>
      <c r="CR859" s="1367"/>
      <c r="CS859" s="1367"/>
      <c r="CT859" s="1367"/>
      <c r="CU859" s="1306"/>
      <c r="CV859" s="1306"/>
      <c r="CW859" s="1306"/>
      <c r="CX859" s="1306"/>
      <c r="CY859" s="1306"/>
      <c r="CZ859" s="1368" t="s">
        <v>52</v>
      </c>
      <c r="DA859" s="1368"/>
      <c r="DB859" s="1307">
        <v>20</v>
      </c>
      <c r="DC859" s="1308" t="s">
        <v>53</v>
      </c>
      <c r="DD859" s="1367" t="s">
        <v>191</v>
      </c>
      <c r="DE859" s="1367"/>
      <c r="DF859" s="1367"/>
      <c r="DG859" s="1367"/>
      <c r="DH859" s="1367"/>
      <c r="DI859" s="1367"/>
      <c r="DJ859" s="1367"/>
      <c r="DK859" s="1367"/>
      <c r="DL859" s="1367"/>
      <c r="DM859" s="1367"/>
      <c r="DN859" s="1367"/>
      <c r="DO859" s="1367"/>
      <c r="DP859" s="1367"/>
      <c r="DQ859" s="1305"/>
    </row>
    <row r="860" spans="68:121" ht="20.25" customHeight="1" x14ac:dyDescent="0.3">
      <c r="BP860" s="1260"/>
      <c r="BQ860" s="1260"/>
      <c r="BR860" s="1260"/>
      <c r="BS860" s="1260"/>
      <c r="BT860" s="1260"/>
      <c r="BU860" s="1260"/>
      <c r="BV860" s="1260"/>
      <c r="BW860" s="1260"/>
      <c r="BX860" s="1231"/>
      <c r="BY860" s="1302"/>
      <c r="BZ860" s="1306"/>
      <c r="CA860" s="1306"/>
      <c r="CB860" s="1306"/>
      <c r="CC860" s="1306"/>
      <c r="CD860" s="1306"/>
      <c r="CE860" s="1306"/>
      <c r="CF860" s="1306"/>
      <c r="CG860" s="1306"/>
      <c r="CH860" s="1306"/>
      <c r="CI860" s="1306"/>
      <c r="CJ860" s="1306"/>
      <c r="CK860" s="1306"/>
      <c r="CL860" s="1306"/>
      <c r="CM860" s="1306"/>
      <c r="CN860" s="1306"/>
      <c r="CO860" s="1306"/>
      <c r="CP860" s="1306"/>
      <c r="CQ860" s="1306"/>
      <c r="CR860" s="1306"/>
      <c r="CS860" s="1306"/>
      <c r="CT860" s="1306"/>
      <c r="CU860" s="1306"/>
      <c r="CV860" s="1306"/>
      <c r="CW860" s="1306"/>
      <c r="CX860" s="1306"/>
      <c r="CY860" s="1306"/>
      <c r="CZ860" s="1306"/>
      <c r="DA860" s="1306"/>
      <c r="DB860" s="1306"/>
      <c r="DC860" s="1306"/>
      <c r="DD860" s="1306"/>
      <c r="DE860" s="1306"/>
      <c r="DF860" s="1306"/>
      <c r="DG860" s="1306"/>
      <c r="DH860" s="1306"/>
      <c r="DI860" s="1306"/>
      <c r="DJ860" s="1306"/>
      <c r="DK860" s="1309"/>
      <c r="DL860" s="1309"/>
      <c r="DM860" s="1309"/>
      <c r="DN860" s="1309"/>
      <c r="DO860" s="1309"/>
      <c r="DP860" s="1309"/>
      <c r="DQ860" s="1305"/>
    </row>
    <row r="861" spans="68:121" ht="20.25" customHeight="1" x14ac:dyDescent="0.3">
      <c r="BP861" s="1260"/>
      <c r="BQ861" s="1260"/>
      <c r="BR861" s="1260"/>
      <c r="BS861" s="1260"/>
      <c r="BT861" s="1260"/>
      <c r="BU861" s="1260"/>
      <c r="BV861" s="1260"/>
      <c r="BW861" s="1260"/>
      <c r="BX861" s="1231"/>
      <c r="BY861" s="1302"/>
      <c r="BZ861" s="1322" t="s">
        <v>56</v>
      </c>
      <c r="CA861" s="1323">
        <v>4</v>
      </c>
      <c r="CB861" s="1310" t="s">
        <v>47</v>
      </c>
      <c r="CC861" s="1311">
        <v>1</v>
      </c>
      <c r="CD861" s="1311">
        <v>2</v>
      </c>
      <c r="CE861" s="1311">
        <v>3</v>
      </c>
      <c r="CF861" s="1311">
        <v>4</v>
      </c>
      <c r="CG861" s="1311">
        <v>5</v>
      </c>
      <c r="CH861" s="1311">
        <v>6</v>
      </c>
      <c r="CI861" s="1311">
        <v>7</v>
      </c>
      <c r="CJ861" s="1311">
        <v>8</v>
      </c>
      <c r="CK861" s="1311">
        <v>9</v>
      </c>
      <c r="CL861" s="1311">
        <v>10</v>
      </c>
      <c r="CM861" s="1311">
        <v>11</v>
      </c>
      <c r="CN861" s="1311">
        <v>12</v>
      </c>
      <c r="CO861" s="1311">
        <v>13</v>
      </c>
      <c r="CP861" s="1311">
        <v>14</v>
      </c>
      <c r="CQ861" s="1311">
        <v>15</v>
      </c>
      <c r="CR861" s="1311">
        <v>16</v>
      </c>
      <c r="CS861" s="1311">
        <v>17</v>
      </c>
      <c r="CT861" s="1311">
        <v>18</v>
      </c>
      <c r="CU861" s="1311">
        <v>19</v>
      </c>
      <c r="CV861" s="1311">
        <v>20</v>
      </c>
      <c r="CW861" s="1311">
        <v>21</v>
      </c>
      <c r="CX861" s="1311">
        <v>22</v>
      </c>
      <c r="CY861" s="1311">
        <v>23</v>
      </c>
      <c r="CZ861" s="1311">
        <v>24</v>
      </c>
      <c r="DA861" s="1311">
        <v>25</v>
      </c>
      <c r="DB861" s="1311">
        <v>26</v>
      </c>
      <c r="DC861" s="1311">
        <v>27</v>
      </c>
      <c r="DD861" s="1311">
        <v>28</v>
      </c>
      <c r="DE861" s="1311">
        <v>29</v>
      </c>
      <c r="DF861" s="1311">
        <v>30</v>
      </c>
      <c r="DG861" s="1311">
        <v>31</v>
      </c>
      <c r="DH861" s="1311">
        <v>32</v>
      </c>
      <c r="DI861" s="1311">
        <v>33</v>
      </c>
      <c r="DJ861" s="1311">
        <v>34</v>
      </c>
      <c r="DK861" s="1312">
        <v>35</v>
      </c>
      <c r="DL861" s="1312">
        <v>36</v>
      </c>
      <c r="DM861" s="1312">
        <v>37</v>
      </c>
      <c r="DN861" s="1312">
        <v>38</v>
      </c>
      <c r="DO861" s="1312">
        <v>39</v>
      </c>
      <c r="DP861" s="1312">
        <v>40</v>
      </c>
      <c r="DQ861" s="1305"/>
    </row>
    <row r="862" spans="68:121" ht="20.25" customHeight="1" x14ac:dyDescent="0.3">
      <c r="BP862" s="1260"/>
      <c r="BQ862" s="1260"/>
      <c r="BR862" s="1260"/>
      <c r="BS862" s="1260"/>
      <c r="BT862" s="1260"/>
      <c r="BU862" s="1260"/>
      <c r="BV862" s="1260"/>
      <c r="BW862" s="1260"/>
      <c r="BX862" s="1231"/>
      <c r="BY862" s="1302"/>
      <c r="BZ862" s="1313"/>
      <c r="CA862" s="1314"/>
      <c r="CB862" s="1315"/>
      <c r="CC862" s="1316"/>
      <c r="CD862" s="1316"/>
      <c r="CE862" s="1316"/>
      <c r="CF862" s="1316"/>
      <c r="CG862" s="1316"/>
      <c r="CH862" s="1316"/>
      <c r="CI862" s="1316"/>
      <c r="CJ862" s="1316"/>
      <c r="CK862" s="1316"/>
      <c r="CL862" s="1316"/>
      <c r="CM862" s="1316"/>
      <c r="CN862" s="1316"/>
      <c r="CO862" s="1316"/>
      <c r="CP862" s="1316"/>
      <c r="CQ862" s="1316"/>
      <c r="CR862" s="1316"/>
      <c r="CS862" s="1316"/>
      <c r="CT862" s="1316"/>
      <c r="CU862" s="1316"/>
      <c r="CV862" s="1316"/>
      <c r="CW862" s="1316"/>
      <c r="CX862" s="1316"/>
      <c r="CY862" s="1316"/>
      <c r="CZ862" s="1316"/>
      <c r="DA862" s="1316"/>
      <c r="DB862" s="1316"/>
      <c r="DC862" s="1316"/>
      <c r="DD862" s="1316"/>
      <c r="DE862" s="1316"/>
      <c r="DF862" s="1316"/>
      <c r="DG862" s="1316"/>
      <c r="DH862" s="1316"/>
      <c r="DI862" s="1316"/>
      <c r="DJ862" s="1316"/>
      <c r="DK862" s="1317"/>
      <c r="DL862" s="1317"/>
      <c r="DM862" s="1317"/>
      <c r="DN862" s="1317"/>
      <c r="DO862" s="1317"/>
      <c r="DP862" s="1317"/>
      <c r="DQ862" s="1305"/>
    </row>
    <row r="863" spans="68:121" ht="20.25" customHeight="1" x14ac:dyDescent="0.3">
      <c r="BP863" s="1260"/>
      <c r="BQ863" s="1260"/>
      <c r="BR863" s="1260"/>
      <c r="BS863" s="1260"/>
      <c r="BT863" s="1260"/>
      <c r="BU863" s="1260"/>
      <c r="BV863" s="1260"/>
      <c r="BW863" s="1260"/>
      <c r="BX863" s="1231"/>
      <c r="BY863" s="1302"/>
      <c r="BZ863" s="1324" t="s">
        <v>56</v>
      </c>
      <c r="CA863" s="1325">
        <v>20</v>
      </c>
      <c r="CB863" s="1318" t="s">
        <v>47</v>
      </c>
      <c r="CC863" s="1311">
        <v>1</v>
      </c>
      <c r="CD863" s="1311">
        <v>2</v>
      </c>
      <c r="CE863" s="1311">
        <v>3</v>
      </c>
      <c r="CF863" s="1311">
        <v>4</v>
      </c>
      <c r="CG863" s="1311">
        <v>5</v>
      </c>
      <c r="CH863" s="1311">
        <v>6</v>
      </c>
      <c r="CI863" s="1311">
        <v>7</v>
      </c>
      <c r="CJ863" s="1311">
        <v>8</v>
      </c>
      <c r="CK863" s="1311">
        <v>9</v>
      </c>
      <c r="CL863" s="1311">
        <v>10</v>
      </c>
      <c r="CM863" s="1311">
        <v>11</v>
      </c>
      <c r="CN863" s="1311">
        <v>12</v>
      </c>
      <c r="CO863" s="1311">
        <v>13</v>
      </c>
      <c r="CP863" s="1311">
        <v>14</v>
      </c>
      <c r="CQ863" s="1311">
        <v>15</v>
      </c>
      <c r="CR863" s="1311">
        <v>16</v>
      </c>
      <c r="CS863" s="1311">
        <v>17</v>
      </c>
      <c r="CT863" s="1311">
        <v>18</v>
      </c>
      <c r="CU863" s="1311">
        <v>19</v>
      </c>
      <c r="CV863" s="1311">
        <v>20</v>
      </c>
      <c r="CW863" s="1311">
        <v>21</v>
      </c>
      <c r="CX863" s="1311">
        <v>22</v>
      </c>
      <c r="CY863" s="1311">
        <v>23</v>
      </c>
      <c r="CZ863" s="1311">
        <v>24</v>
      </c>
      <c r="DA863" s="1311">
        <v>25</v>
      </c>
      <c r="DB863" s="1311">
        <v>26</v>
      </c>
      <c r="DC863" s="1311">
        <v>27</v>
      </c>
      <c r="DD863" s="1311">
        <v>28</v>
      </c>
      <c r="DE863" s="1311">
        <v>29</v>
      </c>
      <c r="DF863" s="1311">
        <v>30</v>
      </c>
      <c r="DG863" s="1311">
        <v>31</v>
      </c>
      <c r="DH863" s="1311">
        <v>32</v>
      </c>
      <c r="DI863" s="1311">
        <v>33</v>
      </c>
      <c r="DJ863" s="1311">
        <v>34</v>
      </c>
      <c r="DK863" s="1312">
        <v>35</v>
      </c>
      <c r="DL863" s="1312">
        <v>36</v>
      </c>
      <c r="DM863" s="1312">
        <v>37</v>
      </c>
      <c r="DN863" s="1312">
        <v>38</v>
      </c>
      <c r="DO863" s="1312">
        <v>39</v>
      </c>
      <c r="DP863" s="1312">
        <v>40</v>
      </c>
      <c r="DQ863" s="1305"/>
    </row>
    <row r="864" spans="68:121" ht="20.25" customHeight="1" thickBot="1" x14ac:dyDescent="0.35">
      <c r="BP864" s="1260"/>
      <c r="BQ864" s="1260"/>
      <c r="BR864" s="1260"/>
      <c r="BS864" s="1260"/>
      <c r="BT864" s="1260"/>
      <c r="BU864" s="1260"/>
      <c r="BV864" s="1260"/>
      <c r="BW864" s="1260"/>
      <c r="BX864" s="1231"/>
      <c r="BY864" s="1319"/>
      <c r="BZ864" s="1320"/>
      <c r="CA864" s="1320"/>
      <c r="CB864" s="1320"/>
      <c r="CC864" s="1320"/>
      <c r="CD864" s="1320"/>
      <c r="CE864" s="1320"/>
      <c r="CF864" s="1320"/>
      <c r="CG864" s="1320"/>
      <c r="CH864" s="1320"/>
      <c r="CI864" s="1320"/>
      <c r="CJ864" s="1320"/>
      <c r="CK864" s="1320"/>
      <c r="CL864" s="1320"/>
      <c r="CM864" s="1320"/>
      <c r="CN864" s="1320"/>
      <c r="CO864" s="1320"/>
      <c r="CP864" s="1320"/>
      <c r="CQ864" s="1320"/>
      <c r="CR864" s="1320"/>
      <c r="CS864" s="1320"/>
      <c r="CT864" s="1320"/>
      <c r="CU864" s="1320"/>
      <c r="CV864" s="1320"/>
      <c r="CW864" s="1320"/>
      <c r="CX864" s="1320"/>
      <c r="CY864" s="1320"/>
      <c r="CZ864" s="1320"/>
      <c r="DA864" s="1320"/>
      <c r="DB864" s="1320"/>
      <c r="DC864" s="1320"/>
      <c r="DD864" s="1320"/>
      <c r="DE864" s="1320"/>
      <c r="DF864" s="1320"/>
      <c r="DG864" s="1320"/>
      <c r="DH864" s="1320"/>
      <c r="DI864" s="1320"/>
      <c r="DJ864" s="1320"/>
      <c r="DK864" s="1320"/>
      <c r="DL864" s="1320"/>
      <c r="DM864" s="1320"/>
      <c r="DN864" s="1320"/>
      <c r="DO864" s="1320"/>
      <c r="DP864" s="1320"/>
      <c r="DQ864" s="1321"/>
    </row>
    <row r="865" spans="68:121" ht="20.25" customHeight="1" thickTop="1" x14ac:dyDescent="0.3">
      <c r="BP865" s="1260"/>
      <c r="BQ865" s="1260"/>
      <c r="BR865" s="1260"/>
      <c r="BS865" s="1260"/>
      <c r="BT865" s="1260"/>
      <c r="BU865" s="1260"/>
      <c r="BV865" s="1260"/>
      <c r="BW865" s="1260"/>
      <c r="BX865" s="1231"/>
      <c r="BY865" s="784">
        <v>0.46180555555555519</v>
      </c>
      <c r="BZ865" s="785"/>
      <c r="CA865" s="785"/>
      <c r="CB865" s="1299"/>
      <c r="CC865" s="1299"/>
      <c r="CD865" s="1299"/>
      <c r="CE865" s="1369" t="s">
        <v>46</v>
      </c>
      <c r="CF865" s="1369"/>
      <c r="CG865" s="1369"/>
      <c r="CH865" s="1369"/>
      <c r="CI865" s="1369"/>
      <c r="CJ865" s="1300" t="s">
        <v>39</v>
      </c>
      <c r="CK865" s="1299"/>
      <c r="CL865" s="1299"/>
      <c r="CM865" s="1299"/>
      <c r="CN865" s="1299"/>
      <c r="CO865" s="1299"/>
      <c r="CP865" s="1299"/>
      <c r="CQ865" s="1299"/>
      <c r="CR865" s="1299"/>
      <c r="CS865" s="1299"/>
      <c r="CT865" s="1299"/>
      <c r="CU865" s="1299"/>
      <c r="CV865" s="1299"/>
      <c r="CW865" s="1299"/>
      <c r="CX865" s="1299"/>
      <c r="CY865" s="1299"/>
      <c r="CZ865" s="1299"/>
      <c r="DA865" s="1299"/>
      <c r="DB865" s="1299"/>
      <c r="DC865" s="1299"/>
      <c r="DD865" s="1299"/>
      <c r="DE865" s="1299"/>
      <c r="DF865" s="1299"/>
      <c r="DG865" s="1299"/>
      <c r="DH865" s="1299"/>
      <c r="DI865" s="1299"/>
      <c r="DJ865" s="1299"/>
      <c r="DK865" s="1299"/>
      <c r="DL865" s="1299"/>
      <c r="DM865" s="1299"/>
      <c r="DN865" s="1299"/>
      <c r="DO865" s="1299"/>
      <c r="DP865" s="1299"/>
      <c r="DQ865" s="1301"/>
    </row>
    <row r="866" spans="68:121" ht="20.25" customHeight="1" x14ac:dyDescent="0.3">
      <c r="BP866" s="1260" t="s">
        <v>174</v>
      </c>
      <c r="BQ866" s="1260">
        <v>0.46180555555555519</v>
      </c>
      <c r="BR866" s="1260">
        <v>60</v>
      </c>
      <c r="BS866" s="1260" t="s">
        <v>45</v>
      </c>
      <c r="BT866" s="1260" t="s">
        <v>46</v>
      </c>
      <c r="BU866" s="1260">
        <v>17</v>
      </c>
      <c r="BV866" s="1260" t="s">
        <v>47</v>
      </c>
      <c r="BW866" s="1260">
        <v>24</v>
      </c>
      <c r="BX866" s="1231"/>
      <c r="BY866" s="1302"/>
      <c r="BZ866" s="1366" t="s">
        <v>174</v>
      </c>
      <c r="CA866" s="1366"/>
      <c r="CB866" s="1366"/>
      <c r="CC866" s="1366"/>
      <c r="CD866" s="1303"/>
      <c r="CE866" s="1303"/>
      <c r="CF866" s="1303"/>
      <c r="CG866" s="1303"/>
      <c r="CH866" s="1303"/>
      <c r="CI866" s="1303"/>
      <c r="CJ866" s="1303"/>
      <c r="CK866" s="1303"/>
      <c r="CL866" s="1303"/>
      <c r="CM866" s="1303"/>
      <c r="CN866" s="1303"/>
      <c r="CO866" s="1303"/>
      <c r="CP866" s="1303"/>
      <c r="CQ866" s="1303"/>
      <c r="CR866" s="1303"/>
      <c r="CS866" s="1370">
        <v>60</v>
      </c>
      <c r="CT866" s="1370"/>
      <c r="CU866" s="1365" t="s">
        <v>48</v>
      </c>
      <c r="CV866" s="1365"/>
      <c r="CW866" s="1365"/>
      <c r="CX866" s="1303"/>
      <c r="CY866" s="1303"/>
      <c r="CZ866" s="1303"/>
      <c r="DA866" s="1303"/>
      <c r="DB866" s="1303"/>
      <c r="DC866" s="1303"/>
      <c r="DD866" s="1303"/>
      <c r="DE866" s="1303"/>
      <c r="DF866" s="1303"/>
      <c r="DG866" s="1303"/>
      <c r="DH866" s="1303"/>
      <c r="DI866" s="1303"/>
      <c r="DJ866" s="1303"/>
      <c r="DK866" s="1304"/>
      <c r="DL866" s="1372" t="s">
        <v>49</v>
      </c>
      <c r="DM866" s="1372"/>
      <c r="DN866" s="1372"/>
      <c r="DO866" s="1373">
        <v>4</v>
      </c>
      <c r="DP866" s="1373"/>
      <c r="DQ866" s="1305"/>
    </row>
    <row r="867" spans="68:121" ht="20.25" customHeight="1" x14ac:dyDescent="0.3">
      <c r="BP867" s="1260">
        <v>0</v>
      </c>
      <c r="BQ867" s="1260">
        <v>0</v>
      </c>
      <c r="BR867" s="1260" t="s">
        <v>50</v>
      </c>
      <c r="BS867" s="1260">
        <v>4</v>
      </c>
      <c r="BT867" s="1260" t="s">
        <v>39</v>
      </c>
      <c r="BU867" s="1260" t="s">
        <v>187</v>
      </c>
      <c r="BV867" s="1260">
        <v>0</v>
      </c>
      <c r="BW867" s="1260" t="s">
        <v>157</v>
      </c>
      <c r="BX867" s="1231"/>
      <c r="BY867" s="1302"/>
      <c r="BZ867" s="1366"/>
      <c r="CA867" s="1366"/>
      <c r="CB867" s="1366"/>
      <c r="CC867" s="1366"/>
      <c r="CD867" s="1303"/>
      <c r="CE867" s="1303"/>
      <c r="CF867" s="1303"/>
      <c r="CG867" s="1303"/>
      <c r="CH867" s="1303"/>
      <c r="CI867" s="1303"/>
      <c r="CJ867" s="1303"/>
      <c r="CK867" s="1303"/>
      <c r="CL867" s="1303"/>
      <c r="CM867" s="1303"/>
      <c r="CN867" s="1303"/>
      <c r="CO867" s="1303"/>
      <c r="CP867" s="1303"/>
      <c r="CQ867" s="1303"/>
      <c r="CR867" s="1303"/>
      <c r="CS867" s="1370"/>
      <c r="CT867" s="1370"/>
      <c r="CU867" s="1365"/>
      <c r="CV867" s="1365"/>
      <c r="CW867" s="1365"/>
      <c r="CX867" s="1303"/>
      <c r="CY867" s="1303"/>
      <c r="CZ867" s="1303"/>
      <c r="DA867" s="1303"/>
      <c r="DB867" s="1303"/>
      <c r="DC867" s="1303"/>
      <c r="DD867" s="1303"/>
      <c r="DE867" s="1303"/>
      <c r="DF867" s="1303"/>
      <c r="DG867" s="1303"/>
      <c r="DH867" s="1303"/>
      <c r="DI867" s="1303"/>
      <c r="DJ867" s="1303"/>
      <c r="DK867" s="1304"/>
      <c r="DL867" s="1372"/>
      <c r="DM867" s="1372"/>
      <c r="DN867" s="1372"/>
      <c r="DO867" s="1373"/>
      <c r="DP867" s="1373"/>
      <c r="DQ867" s="1305"/>
    </row>
    <row r="868" spans="68:121" ht="20.25" customHeight="1" x14ac:dyDescent="0.3">
      <c r="BP868" s="1260"/>
      <c r="BQ868" s="1260"/>
      <c r="BR868" s="1260"/>
      <c r="BS868" s="1260"/>
      <c r="BT868" s="1260"/>
      <c r="BU868" s="1260"/>
      <c r="BV868" s="1260"/>
      <c r="BW868" s="1260"/>
      <c r="BX868" s="1231"/>
      <c r="BY868" s="1302"/>
      <c r="BZ868" s="1306"/>
      <c r="CA868" s="1306"/>
      <c r="CB868" s="1306"/>
      <c r="CC868" s="1306"/>
      <c r="CD868" s="1368" t="s">
        <v>52</v>
      </c>
      <c r="CE868" s="1368"/>
      <c r="CF868" s="1307">
        <v>17</v>
      </c>
      <c r="CG868" s="1308" t="s">
        <v>53</v>
      </c>
      <c r="CH868" s="1367" t="s">
        <v>187</v>
      </c>
      <c r="CI868" s="1367"/>
      <c r="CJ868" s="1367"/>
      <c r="CK868" s="1367"/>
      <c r="CL868" s="1367"/>
      <c r="CM868" s="1367"/>
      <c r="CN868" s="1367"/>
      <c r="CO868" s="1367"/>
      <c r="CP868" s="1367"/>
      <c r="CQ868" s="1367"/>
      <c r="CR868" s="1367"/>
      <c r="CS868" s="1367"/>
      <c r="CT868" s="1367"/>
      <c r="CU868" s="1306"/>
      <c r="CV868" s="1306"/>
      <c r="CW868" s="1306"/>
      <c r="CX868" s="1306"/>
      <c r="CY868" s="1306"/>
      <c r="CZ868" s="1368" t="s">
        <v>52</v>
      </c>
      <c r="DA868" s="1368"/>
      <c r="DB868" s="1307">
        <v>24</v>
      </c>
      <c r="DC868" s="1308" t="s">
        <v>53</v>
      </c>
      <c r="DD868" s="1367" t="s">
        <v>157</v>
      </c>
      <c r="DE868" s="1367"/>
      <c r="DF868" s="1367"/>
      <c r="DG868" s="1367"/>
      <c r="DH868" s="1367"/>
      <c r="DI868" s="1367"/>
      <c r="DJ868" s="1367"/>
      <c r="DK868" s="1367"/>
      <c r="DL868" s="1367"/>
      <c r="DM868" s="1367"/>
      <c r="DN868" s="1367"/>
      <c r="DO868" s="1367"/>
      <c r="DP868" s="1367"/>
      <c r="DQ868" s="1305"/>
    </row>
    <row r="869" spans="68:121" ht="20.25" customHeight="1" x14ac:dyDescent="0.3">
      <c r="BP869" s="1260"/>
      <c r="BQ869" s="1260"/>
      <c r="BR869" s="1260"/>
      <c r="BS869" s="1260"/>
      <c r="BT869" s="1260"/>
      <c r="BU869" s="1260"/>
      <c r="BV869" s="1260"/>
      <c r="BW869" s="1260"/>
      <c r="BX869" s="1231"/>
      <c r="BY869" s="1302"/>
      <c r="BZ869" s="1306"/>
      <c r="CA869" s="1306"/>
      <c r="CB869" s="1306"/>
      <c r="CC869" s="1306"/>
      <c r="CD869" s="1306"/>
      <c r="CE869" s="1306"/>
      <c r="CF869" s="1306"/>
      <c r="CG869" s="1306"/>
      <c r="CH869" s="1306"/>
      <c r="CI869" s="1306"/>
      <c r="CJ869" s="1306"/>
      <c r="CK869" s="1306"/>
      <c r="CL869" s="1306"/>
      <c r="CM869" s="1306"/>
      <c r="CN869" s="1306"/>
      <c r="CO869" s="1306"/>
      <c r="CP869" s="1306"/>
      <c r="CQ869" s="1306"/>
      <c r="CR869" s="1306"/>
      <c r="CS869" s="1306"/>
      <c r="CT869" s="1306"/>
      <c r="CU869" s="1306"/>
      <c r="CV869" s="1306"/>
      <c r="CW869" s="1306"/>
      <c r="CX869" s="1306"/>
      <c r="CY869" s="1306"/>
      <c r="CZ869" s="1306"/>
      <c r="DA869" s="1306"/>
      <c r="DB869" s="1306"/>
      <c r="DC869" s="1306"/>
      <c r="DD869" s="1306"/>
      <c r="DE869" s="1306"/>
      <c r="DF869" s="1306"/>
      <c r="DG869" s="1306"/>
      <c r="DH869" s="1306"/>
      <c r="DI869" s="1306"/>
      <c r="DJ869" s="1306"/>
      <c r="DK869" s="1309"/>
      <c r="DL869" s="1309"/>
      <c r="DM869" s="1309"/>
      <c r="DN869" s="1309"/>
      <c r="DO869" s="1309"/>
      <c r="DP869" s="1309"/>
      <c r="DQ869" s="1305"/>
    </row>
    <row r="870" spans="68:121" ht="20.25" customHeight="1" x14ac:dyDescent="0.3">
      <c r="BP870" s="1260"/>
      <c r="BQ870" s="1260"/>
      <c r="BR870" s="1260"/>
      <c r="BS870" s="1260"/>
      <c r="BT870" s="1260"/>
      <c r="BU870" s="1260"/>
      <c r="BV870" s="1260"/>
      <c r="BW870" s="1260"/>
      <c r="BX870" s="1231"/>
      <c r="BY870" s="1302"/>
      <c r="BZ870" s="1322" t="s">
        <v>56</v>
      </c>
      <c r="CA870" s="1323">
        <v>17</v>
      </c>
      <c r="CB870" s="1310" t="s">
        <v>47</v>
      </c>
      <c r="CC870" s="1311">
        <v>1</v>
      </c>
      <c r="CD870" s="1311">
        <v>2</v>
      </c>
      <c r="CE870" s="1311">
        <v>3</v>
      </c>
      <c r="CF870" s="1311">
        <v>4</v>
      </c>
      <c r="CG870" s="1311">
        <v>5</v>
      </c>
      <c r="CH870" s="1311">
        <v>6</v>
      </c>
      <c r="CI870" s="1311">
        <v>7</v>
      </c>
      <c r="CJ870" s="1311">
        <v>8</v>
      </c>
      <c r="CK870" s="1311">
        <v>9</v>
      </c>
      <c r="CL870" s="1311">
        <v>10</v>
      </c>
      <c r="CM870" s="1311">
        <v>11</v>
      </c>
      <c r="CN870" s="1311">
        <v>12</v>
      </c>
      <c r="CO870" s="1311">
        <v>13</v>
      </c>
      <c r="CP870" s="1311">
        <v>14</v>
      </c>
      <c r="CQ870" s="1311">
        <v>15</v>
      </c>
      <c r="CR870" s="1311">
        <v>16</v>
      </c>
      <c r="CS870" s="1311">
        <v>17</v>
      </c>
      <c r="CT870" s="1311">
        <v>18</v>
      </c>
      <c r="CU870" s="1311">
        <v>19</v>
      </c>
      <c r="CV870" s="1311">
        <v>20</v>
      </c>
      <c r="CW870" s="1311">
        <v>21</v>
      </c>
      <c r="CX870" s="1311">
        <v>22</v>
      </c>
      <c r="CY870" s="1311">
        <v>23</v>
      </c>
      <c r="CZ870" s="1311">
        <v>24</v>
      </c>
      <c r="DA870" s="1311">
        <v>25</v>
      </c>
      <c r="DB870" s="1311">
        <v>26</v>
      </c>
      <c r="DC870" s="1311">
        <v>27</v>
      </c>
      <c r="DD870" s="1311">
        <v>28</v>
      </c>
      <c r="DE870" s="1311">
        <v>29</v>
      </c>
      <c r="DF870" s="1311">
        <v>30</v>
      </c>
      <c r="DG870" s="1311">
        <v>31</v>
      </c>
      <c r="DH870" s="1311">
        <v>32</v>
      </c>
      <c r="DI870" s="1311">
        <v>33</v>
      </c>
      <c r="DJ870" s="1311">
        <v>34</v>
      </c>
      <c r="DK870" s="1312">
        <v>35</v>
      </c>
      <c r="DL870" s="1312">
        <v>36</v>
      </c>
      <c r="DM870" s="1312">
        <v>37</v>
      </c>
      <c r="DN870" s="1312">
        <v>38</v>
      </c>
      <c r="DO870" s="1312">
        <v>39</v>
      </c>
      <c r="DP870" s="1312">
        <v>40</v>
      </c>
      <c r="DQ870" s="1305"/>
    </row>
    <row r="871" spans="68:121" ht="20.25" customHeight="1" x14ac:dyDescent="0.3">
      <c r="BP871" s="1260"/>
      <c r="BQ871" s="1260"/>
      <c r="BR871" s="1260"/>
      <c r="BS871" s="1260"/>
      <c r="BT871" s="1260"/>
      <c r="BU871" s="1260"/>
      <c r="BV871" s="1260"/>
      <c r="BW871" s="1260"/>
      <c r="BX871" s="1231"/>
      <c r="BY871" s="1302"/>
      <c r="BZ871" s="1313"/>
      <c r="CA871" s="1314"/>
      <c r="CB871" s="1315"/>
      <c r="CC871" s="1316"/>
      <c r="CD871" s="1316"/>
      <c r="CE871" s="1316"/>
      <c r="CF871" s="1316"/>
      <c r="CG871" s="1316"/>
      <c r="CH871" s="1316"/>
      <c r="CI871" s="1316"/>
      <c r="CJ871" s="1316"/>
      <c r="CK871" s="1316"/>
      <c r="CL871" s="1316"/>
      <c r="CM871" s="1316"/>
      <c r="CN871" s="1316"/>
      <c r="CO871" s="1316"/>
      <c r="CP871" s="1316"/>
      <c r="CQ871" s="1316"/>
      <c r="CR871" s="1316"/>
      <c r="CS871" s="1316"/>
      <c r="CT871" s="1316"/>
      <c r="CU871" s="1316"/>
      <c r="CV871" s="1316"/>
      <c r="CW871" s="1316"/>
      <c r="CX871" s="1316"/>
      <c r="CY871" s="1316"/>
      <c r="CZ871" s="1316"/>
      <c r="DA871" s="1316"/>
      <c r="DB871" s="1316"/>
      <c r="DC871" s="1316"/>
      <c r="DD871" s="1316"/>
      <c r="DE871" s="1316"/>
      <c r="DF871" s="1316"/>
      <c r="DG871" s="1316"/>
      <c r="DH871" s="1316"/>
      <c r="DI871" s="1316"/>
      <c r="DJ871" s="1316"/>
      <c r="DK871" s="1317"/>
      <c r="DL871" s="1317"/>
      <c r="DM871" s="1317"/>
      <c r="DN871" s="1317"/>
      <c r="DO871" s="1317"/>
      <c r="DP871" s="1317"/>
      <c r="DQ871" s="1305"/>
    </row>
    <row r="872" spans="68:121" ht="20.25" customHeight="1" x14ac:dyDescent="0.3">
      <c r="BP872" s="1260"/>
      <c r="BQ872" s="1260"/>
      <c r="BR872" s="1260"/>
      <c r="BS872" s="1260"/>
      <c r="BT872" s="1260"/>
      <c r="BU872" s="1260"/>
      <c r="BV872" s="1260"/>
      <c r="BW872" s="1260"/>
      <c r="BX872" s="1231"/>
      <c r="BY872" s="1302"/>
      <c r="BZ872" s="1324" t="s">
        <v>56</v>
      </c>
      <c r="CA872" s="1325">
        <v>24</v>
      </c>
      <c r="CB872" s="1318" t="s">
        <v>47</v>
      </c>
      <c r="CC872" s="1311">
        <v>1</v>
      </c>
      <c r="CD872" s="1311">
        <v>2</v>
      </c>
      <c r="CE872" s="1311">
        <v>3</v>
      </c>
      <c r="CF872" s="1311">
        <v>4</v>
      </c>
      <c r="CG872" s="1311">
        <v>5</v>
      </c>
      <c r="CH872" s="1311">
        <v>6</v>
      </c>
      <c r="CI872" s="1311">
        <v>7</v>
      </c>
      <c r="CJ872" s="1311">
        <v>8</v>
      </c>
      <c r="CK872" s="1311">
        <v>9</v>
      </c>
      <c r="CL872" s="1311">
        <v>10</v>
      </c>
      <c r="CM872" s="1311">
        <v>11</v>
      </c>
      <c r="CN872" s="1311">
        <v>12</v>
      </c>
      <c r="CO872" s="1311">
        <v>13</v>
      </c>
      <c r="CP872" s="1311">
        <v>14</v>
      </c>
      <c r="CQ872" s="1311">
        <v>15</v>
      </c>
      <c r="CR872" s="1311">
        <v>16</v>
      </c>
      <c r="CS872" s="1311">
        <v>17</v>
      </c>
      <c r="CT872" s="1311">
        <v>18</v>
      </c>
      <c r="CU872" s="1311">
        <v>19</v>
      </c>
      <c r="CV872" s="1311">
        <v>20</v>
      </c>
      <c r="CW872" s="1311">
        <v>21</v>
      </c>
      <c r="CX872" s="1311">
        <v>22</v>
      </c>
      <c r="CY872" s="1311">
        <v>23</v>
      </c>
      <c r="CZ872" s="1311">
        <v>24</v>
      </c>
      <c r="DA872" s="1311">
        <v>25</v>
      </c>
      <c r="DB872" s="1311">
        <v>26</v>
      </c>
      <c r="DC872" s="1311">
        <v>27</v>
      </c>
      <c r="DD872" s="1311">
        <v>28</v>
      </c>
      <c r="DE872" s="1311">
        <v>29</v>
      </c>
      <c r="DF872" s="1311">
        <v>30</v>
      </c>
      <c r="DG872" s="1311">
        <v>31</v>
      </c>
      <c r="DH872" s="1311">
        <v>32</v>
      </c>
      <c r="DI872" s="1311">
        <v>33</v>
      </c>
      <c r="DJ872" s="1311">
        <v>34</v>
      </c>
      <c r="DK872" s="1312">
        <v>35</v>
      </c>
      <c r="DL872" s="1312">
        <v>36</v>
      </c>
      <c r="DM872" s="1312">
        <v>37</v>
      </c>
      <c r="DN872" s="1312">
        <v>38</v>
      </c>
      <c r="DO872" s="1312">
        <v>39</v>
      </c>
      <c r="DP872" s="1312">
        <v>40</v>
      </c>
      <c r="DQ872" s="1305"/>
    </row>
    <row r="873" spans="68:121" ht="20.25" customHeight="1" thickBot="1" x14ac:dyDescent="0.35">
      <c r="BP873" s="1260"/>
      <c r="BQ873" s="1260"/>
      <c r="BR873" s="1260"/>
      <c r="BS873" s="1260"/>
      <c r="BT873" s="1260"/>
      <c r="BU873" s="1260"/>
      <c r="BV873" s="1260"/>
      <c r="BW873" s="1260"/>
      <c r="BX873" s="1231"/>
      <c r="BY873" s="1319"/>
      <c r="BZ873" s="1320"/>
      <c r="CA873" s="1320"/>
      <c r="CB873" s="1320"/>
      <c r="CC873" s="1320"/>
      <c r="CD873" s="1320"/>
      <c r="CE873" s="1320"/>
      <c r="CF873" s="1320"/>
      <c r="CG873" s="1320"/>
      <c r="CH873" s="1320"/>
      <c r="CI873" s="1320"/>
      <c r="CJ873" s="1320"/>
      <c r="CK873" s="1320"/>
      <c r="CL873" s="1320"/>
      <c r="CM873" s="1320"/>
      <c r="CN873" s="1320"/>
      <c r="CO873" s="1320"/>
      <c r="CP873" s="1320"/>
      <c r="CQ873" s="1320"/>
      <c r="CR873" s="1320"/>
      <c r="CS873" s="1320"/>
      <c r="CT873" s="1320"/>
      <c r="CU873" s="1320"/>
      <c r="CV873" s="1320"/>
      <c r="CW873" s="1320"/>
      <c r="CX873" s="1320"/>
      <c r="CY873" s="1320"/>
      <c r="CZ873" s="1320"/>
      <c r="DA873" s="1320"/>
      <c r="DB873" s="1320"/>
      <c r="DC873" s="1320"/>
      <c r="DD873" s="1320"/>
      <c r="DE873" s="1320"/>
      <c r="DF873" s="1320"/>
      <c r="DG873" s="1320"/>
      <c r="DH873" s="1320"/>
      <c r="DI873" s="1320"/>
      <c r="DJ873" s="1320"/>
      <c r="DK873" s="1320"/>
      <c r="DL873" s="1320"/>
      <c r="DM873" s="1320"/>
      <c r="DN873" s="1320"/>
      <c r="DO873" s="1320"/>
      <c r="DP873" s="1320"/>
      <c r="DQ873" s="1321"/>
    </row>
    <row r="874" spans="68:121" ht="20.25" customHeight="1" thickTop="1" x14ac:dyDescent="0.3">
      <c r="BP874" s="1260"/>
      <c r="BQ874" s="1260"/>
      <c r="BR874" s="1260"/>
      <c r="BS874" s="1260"/>
      <c r="BT874" s="1260"/>
      <c r="BU874" s="1260"/>
      <c r="BV874" s="1260"/>
      <c r="BW874" s="1260"/>
      <c r="BX874" s="1231"/>
      <c r="BY874" s="784">
        <v>0.46874999999999961</v>
      </c>
      <c r="BZ874" s="785"/>
      <c r="CA874" s="785"/>
      <c r="CB874" s="1299"/>
      <c r="CC874" s="1299"/>
      <c r="CD874" s="1299"/>
      <c r="CE874" s="1369" t="s">
        <v>46</v>
      </c>
      <c r="CF874" s="1369"/>
      <c r="CG874" s="1369"/>
      <c r="CH874" s="1369"/>
      <c r="CI874" s="1369"/>
      <c r="CJ874" s="1300" t="s">
        <v>66</v>
      </c>
      <c r="CK874" s="1299"/>
      <c r="CL874" s="1299"/>
      <c r="CM874" s="1299"/>
      <c r="CN874" s="1299"/>
      <c r="CO874" s="1299"/>
      <c r="CP874" s="1299"/>
      <c r="CQ874" s="1299"/>
      <c r="CR874" s="1299"/>
      <c r="CS874" s="1299"/>
      <c r="CT874" s="1299"/>
      <c r="CU874" s="1299"/>
      <c r="CV874" s="1299"/>
      <c r="CW874" s="1299"/>
      <c r="CX874" s="1299"/>
      <c r="CY874" s="1299"/>
      <c r="CZ874" s="1299"/>
      <c r="DA874" s="1299"/>
      <c r="DB874" s="1299"/>
      <c r="DC874" s="1299"/>
      <c r="DD874" s="1299"/>
      <c r="DE874" s="1299"/>
      <c r="DF874" s="1299"/>
      <c r="DG874" s="1299"/>
      <c r="DH874" s="1299"/>
      <c r="DI874" s="1299"/>
      <c r="DJ874" s="1299"/>
      <c r="DK874" s="1299"/>
      <c r="DL874" s="1299"/>
      <c r="DM874" s="1299"/>
      <c r="DN874" s="1299"/>
      <c r="DO874" s="1299"/>
      <c r="DP874" s="1299"/>
      <c r="DQ874" s="1301"/>
    </row>
    <row r="875" spans="68:121" ht="20.25" customHeight="1" x14ac:dyDescent="0.3">
      <c r="BP875" s="1260" t="s">
        <v>175</v>
      </c>
      <c r="BQ875" s="1260">
        <v>0.46874999999999961</v>
      </c>
      <c r="BR875" s="1260">
        <v>64</v>
      </c>
      <c r="BS875" s="1260" t="s">
        <v>45</v>
      </c>
      <c r="BT875" s="1260" t="s">
        <v>46</v>
      </c>
      <c r="BU875" s="1260">
        <v>19</v>
      </c>
      <c r="BV875" s="1260" t="s">
        <v>47</v>
      </c>
      <c r="BW875" s="1260">
        <v>22</v>
      </c>
      <c r="BX875" s="1231"/>
      <c r="BY875" s="1302"/>
      <c r="BZ875" s="1366" t="s">
        <v>175</v>
      </c>
      <c r="CA875" s="1366"/>
      <c r="CB875" s="1366"/>
      <c r="CC875" s="1366"/>
      <c r="CD875" s="1303"/>
      <c r="CE875" s="1303"/>
      <c r="CF875" s="1303"/>
      <c r="CG875" s="1303"/>
      <c r="CH875" s="1303"/>
      <c r="CI875" s="1303"/>
      <c r="CJ875" s="1303"/>
      <c r="CK875" s="1303"/>
      <c r="CL875" s="1303"/>
      <c r="CM875" s="1303"/>
      <c r="CN875" s="1303"/>
      <c r="CO875" s="1303"/>
      <c r="CP875" s="1303"/>
      <c r="CQ875" s="1303"/>
      <c r="CR875" s="1303"/>
      <c r="CS875" s="1370">
        <v>64</v>
      </c>
      <c r="CT875" s="1370"/>
      <c r="CU875" s="1365" t="s">
        <v>48</v>
      </c>
      <c r="CV875" s="1365"/>
      <c r="CW875" s="1365"/>
      <c r="CX875" s="1303"/>
      <c r="CY875" s="1303"/>
      <c r="CZ875" s="1303"/>
      <c r="DA875" s="1303"/>
      <c r="DB875" s="1303"/>
      <c r="DC875" s="1303"/>
      <c r="DD875" s="1303"/>
      <c r="DE875" s="1303"/>
      <c r="DF875" s="1303"/>
      <c r="DG875" s="1303"/>
      <c r="DH875" s="1303"/>
      <c r="DI875" s="1303"/>
      <c r="DJ875" s="1303"/>
      <c r="DK875" s="1304"/>
      <c r="DL875" s="1372" t="s">
        <v>49</v>
      </c>
      <c r="DM875" s="1372"/>
      <c r="DN875" s="1372"/>
      <c r="DO875" s="1373">
        <v>4</v>
      </c>
      <c r="DP875" s="1373"/>
      <c r="DQ875" s="1305"/>
    </row>
    <row r="876" spans="68:121" ht="20.25" customHeight="1" x14ac:dyDescent="0.3">
      <c r="BP876" s="1260">
        <v>0</v>
      </c>
      <c r="BQ876" s="1260">
        <v>0</v>
      </c>
      <c r="BR876" s="1260" t="s">
        <v>50</v>
      </c>
      <c r="BS876" s="1260">
        <v>4</v>
      </c>
      <c r="BT876" s="1260" t="s">
        <v>66</v>
      </c>
      <c r="BU876" s="1260" t="s">
        <v>144</v>
      </c>
      <c r="BV876" s="1260">
        <v>0</v>
      </c>
      <c r="BW876" s="1260" t="s">
        <v>145</v>
      </c>
      <c r="BX876" s="1231"/>
      <c r="BY876" s="1302"/>
      <c r="BZ876" s="1366"/>
      <c r="CA876" s="1366"/>
      <c r="CB876" s="1366"/>
      <c r="CC876" s="1366"/>
      <c r="CD876" s="1303"/>
      <c r="CE876" s="1303"/>
      <c r="CF876" s="1303"/>
      <c r="CG876" s="1303"/>
      <c r="CH876" s="1303"/>
      <c r="CI876" s="1303"/>
      <c r="CJ876" s="1303"/>
      <c r="CK876" s="1303"/>
      <c r="CL876" s="1303"/>
      <c r="CM876" s="1303"/>
      <c r="CN876" s="1303"/>
      <c r="CO876" s="1303"/>
      <c r="CP876" s="1303"/>
      <c r="CQ876" s="1303"/>
      <c r="CR876" s="1303"/>
      <c r="CS876" s="1370"/>
      <c r="CT876" s="1370"/>
      <c r="CU876" s="1365"/>
      <c r="CV876" s="1365"/>
      <c r="CW876" s="1365"/>
      <c r="CX876" s="1303"/>
      <c r="CY876" s="1303"/>
      <c r="CZ876" s="1303"/>
      <c r="DA876" s="1303"/>
      <c r="DB876" s="1303"/>
      <c r="DC876" s="1303"/>
      <c r="DD876" s="1303"/>
      <c r="DE876" s="1303"/>
      <c r="DF876" s="1303"/>
      <c r="DG876" s="1303"/>
      <c r="DH876" s="1303"/>
      <c r="DI876" s="1303"/>
      <c r="DJ876" s="1303"/>
      <c r="DK876" s="1304"/>
      <c r="DL876" s="1372"/>
      <c r="DM876" s="1372"/>
      <c r="DN876" s="1372"/>
      <c r="DO876" s="1373"/>
      <c r="DP876" s="1373"/>
      <c r="DQ876" s="1305"/>
    </row>
    <row r="877" spans="68:121" ht="20.25" customHeight="1" x14ac:dyDescent="0.3">
      <c r="BP877" s="1260"/>
      <c r="BQ877" s="1260"/>
      <c r="BR877" s="1260"/>
      <c r="BS877" s="1260"/>
      <c r="BT877" s="1260"/>
      <c r="BU877" s="1260"/>
      <c r="BV877" s="1260"/>
      <c r="BW877" s="1260"/>
      <c r="BX877" s="1231"/>
      <c r="BY877" s="1302"/>
      <c r="BZ877" s="1306"/>
      <c r="CA877" s="1306"/>
      <c r="CB877" s="1306"/>
      <c r="CC877" s="1306"/>
      <c r="CD877" s="1368" t="s">
        <v>52</v>
      </c>
      <c r="CE877" s="1368"/>
      <c r="CF877" s="1307">
        <v>19</v>
      </c>
      <c r="CG877" s="1308" t="s">
        <v>53</v>
      </c>
      <c r="CH877" s="1367" t="s">
        <v>144</v>
      </c>
      <c r="CI877" s="1367"/>
      <c r="CJ877" s="1367"/>
      <c r="CK877" s="1367"/>
      <c r="CL877" s="1367"/>
      <c r="CM877" s="1367"/>
      <c r="CN877" s="1367"/>
      <c r="CO877" s="1367"/>
      <c r="CP877" s="1367"/>
      <c r="CQ877" s="1367"/>
      <c r="CR877" s="1367"/>
      <c r="CS877" s="1367"/>
      <c r="CT877" s="1367"/>
      <c r="CU877" s="1306"/>
      <c r="CV877" s="1306"/>
      <c r="CW877" s="1306"/>
      <c r="CX877" s="1306"/>
      <c r="CY877" s="1306"/>
      <c r="CZ877" s="1368" t="s">
        <v>52</v>
      </c>
      <c r="DA877" s="1368"/>
      <c r="DB877" s="1307">
        <v>22</v>
      </c>
      <c r="DC877" s="1308" t="s">
        <v>53</v>
      </c>
      <c r="DD877" s="1367" t="s">
        <v>145</v>
      </c>
      <c r="DE877" s="1367"/>
      <c r="DF877" s="1367"/>
      <c r="DG877" s="1367"/>
      <c r="DH877" s="1367"/>
      <c r="DI877" s="1367"/>
      <c r="DJ877" s="1367"/>
      <c r="DK877" s="1367"/>
      <c r="DL877" s="1367"/>
      <c r="DM877" s="1367"/>
      <c r="DN877" s="1367"/>
      <c r="DO877" s="1367"/>
      <c r="DP877" s="1367"/>
      <c r="DQ877" s="1305"/>
    </row>
    <row r="878" spans="68:121" ht="20.25" customHeight="1" x14ac:dyDescent="0.3">
      <c r="BP878" s="1260"/>
      <c r="BQ878" s="1260"/>
      <c r="BR878" s="1260"/>
      <c r="BS878" s="1260"/>
      <c r="BT878" s="1260"/>
      <c r="BU878" s="1260"/>
      <c r="BV878" s="1260"/>
      <c r="BW878" s="1260"/>
      <c r="BX878" s="1231"/>
      <c r="BY878" s="1302"/>
      <c r="BZ878" s="1306"/>
      <c r="CA878" s="1306"/>
      <c r="CB878" s="1306"/>
      <c r="CC878" s="1306"/>
      <c r="CD878" s="1306"/>
      <c r="CE878" s="1306"/>
      <c r="CF878" s="1306"/>
      <c r="CG878" s="1306"/>
      <c r="CH878" s="1306"/>
      <c r="CI878" s="1306"/>
      <c r="CJ878" s="1306"/>
      <c r="CK878" s="1306"/>
      <c r="CL878" s="1306"/>
      <c r="CM878" s="1306"/>
      <c r="CN878" s="1306"/>
      <c r="CO878" s="1306"/>
      <c r="CP878" s="1306"/>
      <c r="CQ878" s="1306"/>
      <c r="CR878" s="1306"/>
      <c r="CS878" s="1306"/>
      <c r="CT878" s="1306"/>
      <c r="CU878" s="1306"/>
      <c r="CV878" s="1306"/>
      <c r="CW878" s="1306"/>
      <c r="CX878" s="1306"/>
      <c r="CY878" s="1306"/>
      <c r="CZ878" s="1306"/>
      <c r="DA878" s="1306"/>
      <c r="DB878" s="1306"/>
      <c r="DC878" s="1306"/>
      <c r="DD878" s="1306"/>
      <c r="DE878" s="1306"/>
      <c r="DF878" s="1306"/>
      <c r="DG878" s="1306"/>
      <c r="DH878" s="1306"/>
      <c r="DI878" s="1306"/>
      <c r="DJ878" s="1306"/>
      <c r="DK878" s="1309"/>
      <c r="DL878" s="1309"/>
      <c r="DM878" s="1309"/>
      <c r="DN878" s="1309"/>
      <c r="DO878" s="1309"/>
      <c r="DP878" s="1309"/>
      <c r="DQ878" s="1305"/>
    </row>
    <row r="879" spans="68:121" ht="20.25" customHeight="1" x14ac:dyDescent="0.3">
      <c r="BP879" s="1260"/>
      <c r="BQ879" s="1260"/>
      <c r="BR879" s="1260"/>
      <c r="BS879" s="1260"/>
      <c r="BT879" s="1260"/>
      <c r="BU879" s="1260"/>
      <c r="BV879" s="1260"/>
      <c r="BW879" s="1260"/>
      <c r="BX879" s="1231"/>
      <c r="BY879" s="1302"/>
      <c r="BZ879" s="1322" t="s">
        <v>56</v>
      </c>
      <c r="CA879" s="1323">
        <v>19</v>
      </c>
      <c r="CB879" s="1310" t="s">
        <v>47</v>
      </c>
      <c r="CC879" s="1311">
        <v>1</v>
      </c>
      <c r="CD879" s="1311">
        <v>2</v>
      </c>
      <c r="CE879" s="1311">
        <v>3</v>
      </c>
      <c r="CF879" s="1311">
        <v>4</v>
      </c>
      <c r="CG879" s="1311">
        <v>5</v>
      </c>
      <c r="CH879" s="1311">
        <v>6</v>
      </c>
      <c r="CI879" s="1311">
        <v>7</v>
      </c>
      <c r="CJ879" s="1311">
        <v>8</v>
      </c>
      <c r="CK879" s="1311">
        <v>9</v>
      </c>
      <c r="CL879" s="1311">
        <v>10</v>
      </c>
      <c r="CM879" s="1311">
        <v>11</v>
      </c>
      <c r="CN879" s="1311">
        <v>12</v>
      </c>
      <c r="CO879" s="1311">
        <v>13</v>
      </c>
      <c r="CP879" s="1311">
        <v>14</v>
      </c>
      <c r="CQ879" s="1311">
        <v>15</v>
      </c>
      <c r="CR879" s="1311">
        <v>16</v>
      </c>
      <c r="CS879" s="1311">
        <v>17</v>
      </c>
      <c r="CT879" s="1311">
        <v>18</v>
      </c>
      <c r="CU879" s="1311">
        <v>19</v>
      </c>
      <c r="CV879" s="1311">
        <v>20</v>
      </c>
      <c r="CW879" s="1311">
        <v>21</v>
      </c>
      <c r="CX879" s="1311">
        <v>22</v>
      </c>
      <c r="CY879" s="1311">
        <v>23</v>
      </c>
      <c r="CZ879" s="1311">
        <v>24</v>
      </c>
      <c r="DA879" s="1311">
        <v>25</v>
      </c>
      <c r="DB879" s="1311">
        <v>26</v>
      </c>
      <c r="DC879" s="1311">
        <v>27</v>
      </c>
      <c r="DD879" s="1311">
        <v>28</v>
      </c>
      <c r="DE879" s="1311">
        <v>29</v>
      </c>
      <c r="DF879" s="1311">
        <v>30</v>
      </c>
      <c r="DG879" s="1311">
        <v>31</v>
      </c>
      <c r="DH879" s="1311">
        <v>32</v>
      </c>
      <c r="DI879" s="1311">
        <v>33</v>
      </c>
      <c r="DJ879" s="1311">
        <v>34</v>
      </c>
      <c r="DK879" s="1312">
        <v>35</v>
      </c>
      <c r="DL879" s="1312">
        <v>36</v>
      </c>
      <c r="DM879" s="1312">
        <v>37</v>
      </c>
      <c r="DN879" s="1312">
        <v>38</v>
      </c>
      <c r="DO879" s="1312">
        <v>39</v>
      </c>
      <c r="DP879" s="1312">
        <v>40</v>
      </c>
      <c r="DQ879" s="1305"/>
    </row>
    <row r="880" spans="68:121" ht="20.25" customHeight="1" x14ac:dyDescent="0.3">
      <c r="BP880" s="1260"/>
      <c r="BQ880" s="1260"/>
      <c r="BR880" s="1260"/>
      <c r="BS880" s="1260"/>
      <c r="BT880" s="1260"/>
      <c r="BU880" s="1260"/>
      <c r="BV880" s="1260"/>
      <c r="BW880" s="1260"/>
      <c r="BX880" s="1231"/>
      <c r="BY880" s="1302"/>
      <c r="BZ880" s="1313"/>
      <c r="CA880" s="1314"/>
      <c r="CB880" s="1315"/>
      <c r="CC880" s="1316"/>
      <c r="CD880" s="1316"/>
      <c r="CE880" s="1316"/>
      <c r="CF880" s="1316"/>
      <c r="CG880" s="1316"/>
      <c r="CH880" s="1316"/>
      <c r="CI880" s="1316"/>
      <c r="CJ880" s="1316"/>
      <c r="CK880" s="1316"/>
      <c r="CL880" s="1316"/>
      <c r="CM880" s="1316"/>
      <c r="CN880" s="1316"/>
      <c r="CO880" s="1316"/>
      <c r="CP880" s="1316"/>
      <c r="CQ880" s="1316"/>
      <c r="CR880" s="1316"/>
      <c r="CS880" s="1316"/>
      <c r="CT880" s="1316"/>
      <c r="CU880" s="1316"/>
      <c r="CV880" s="1316"/>
      <c r="CW880" s="1316"/>
      <c r="CX880" s="1316"/>
      <c r="CY880" s="1316"/>
      <c r="CZ880" s="1316"/>
      <c r="DA880" s="1316"/>
      <c r="DB880" s="1316"/>
      <c r="DC880" s="1316"/>
      <c r="DD880" s="1316"/>
      <c r="DE880" s="1316"/>
      <c r="DF880" s="1316"/>
      <c r="DG880" s="1316"/>
      <c r="DH880" s="1316"/>
      <c r="DI880" s="1316"/>
      <c r="DJ880" s="1316"/>
      <c r="DK880" s="1317"/>
      <c r="DL880" s="1317"/>
      <c r="DM880" s="1317"/>
      <c r="DN880" s="1317"/>
      <c r="DO880" s="1317"/>
      <c r="DP880" s="1317"/>
      <c r="DQ880" s="1305"/>
    </row>
    <row r="881" spans="68:121" ht="20.25" customHeight="1" x14ac:dyDescent="0.3">
      <c r="BP881" s="1260"/>
      <c r="BQ881" s="1260"/>
      <c r="BR881" s="1260"/>
      <c r="BS881" s="1260"/>
      <c r="BT881" s="1260"/>
      <c r="BU881" s="1260"/>
      <c r="BV881" s="1260"/>
      <c r="BW881" s="1260"/>
      <c r="BX881" s="1231"/>
      <c r="BY881" s="1302"/>
      <c r="BZ881" s="1324" t="s">
        <v>56</v>
      </c>
      <c r="CA881" s="1325">
        <v>22</v>
      </c>
      <c r="CB881" s="1318" t="s">
        <v>47</v>
      </c>
      <c r="CC881" s="1311">
        <v>1</v>
      </c>
      <c r="CD881" s="1311">
        <v>2</v>
      </c>
      <c r="CE881" s="1311">
        <v>3</v>
      </c>
      <c r="CF881" s="1311">
        <v>4</v>
      </c>
      <c r="CG881" s="1311">
        <v>5</v>
      </c>
      <c r="CH881" s="1311">
        <v>6</v>
      </c>
      <c r="CI881" s="1311">
        <v>7</v>
      </c>
      <c r="CJ881" s="1311">
        <v>8</v>
      </c>
      <c r="CK881" s="1311">
        <v>9</v>
      </c>
      <c r="CL881" s="1311">
        <v>10</v>
      </c>
      <c r="CM881" s="1311">
        <v>11</v>
      </c>
      <c r="CN881" s="1311">
        <v>12</v>
      </c>
      <c r="CO881" s="1311">
        <v>13</v>
      </c>
      <c r="CP881" s="1311">
        <v>14</v>
      </c>
      <c r="CQ881" s="1311">
        <v>15</v>
      </c>
      <c r="CR881" s="1311">
        <v>16</v>
      </c>
      <c r="CS881" s="1311">
        <v>17</v>
      </c>
      <c r="CT881" s="1311">
        <v>18</v>
      </c>
      <c r="CU881" s="1311">
        <v>19</v>
      </c>
      <c r="CV881" s="1311">
        <v>20</v>
      </c>
      <c r="CW881" s="1311">
        <v>21</v>
      </c>
      <c r="CX881" s="1311">
        <v>22</v>
      </c>
      <c r="CY881" s="1311">
        <v>23</v>
      </c>
      <c r="CZ881" s="1311">
        <v>24</v>
      </c>
      <c r="DA881" s="1311">
        <v>25</v>
      </c>
      <c r="DB881" s="1311">
        <v>26</v>
      </c>
      <c r="DC881" s="1311">
        <v>27</v>
      </c>
      <c r="DD881" s="1311">
        <v>28</v>
      </c>
      <c r="DE881" s="1311">
        <v>29</v>
      </c>
      <c r="DF881" s="1311">
        <v>30</v>
      </c>
      <c r="DG881" s="1311">
        <v>31</v>
      </c>
      <c r="DH881" s="1311">
        <v>32</v>
      </c>
      <c r="DI881" s="1311">
        <v>33</v>
      </c>
      <c r="DJ881" s="1311">
        <v>34</v>
      </c>
      <c r="DK881" s="1312">
        <v>35</v>
      </c>
      <c r="DL881" s="1312">
        <v>36</v>
      </c>
      <c r="DM881" s="1312">
        <v>37</v>
      </c>
      <c r="DN881" s="1312">
        <v>38</v>
      </c>
      <c r="DO881" s="1312">
        <v>39</v>
      </c>
      <c r="DP881" s="1312">
        <v>40</v>
      </c>
      <c r="DQ881" s="1305"/>
    </row>
    <row r="882" spans="68:121" ht="20.25" customHeight="1" thickBot="1" x14ac:dyDescent="0.35">
      <c r="BP882" s="1260"/>
      <c r="BQ882" s="1260"/>
      <c r="BR882" s="1260"/>
      <c r="BS882" s="1260"/>
      <c r="BT882" s="1260"/>
      <c r="BU882" s="1260"/>
      <c r="BV882" s="1260"/>
      <c r="BW882" s="1260"/>
      <c r="BX882" s="1231"/>
      <c r="BY882" s="1319"/>
      <c r="BZ882" s="1320"/>
      <c r="CA882" s="1320"/>
      <c r="CB882" s="1320"/>
      <c r="CC882" s="1320"/>
      <c r="CD882" s="1320"/>
      <c r="CE882" s="1320"/>
      <c r="CF882" s="1320"/>
      <c r="CG882" s="1320"/>
      <c r="CH882" s="1320"/>
      <c r="CI882" s="1320"/>
      <c r="CJ882" s="1320"/>
      <c r="CK882" s="1320"/>
      <c r="CL882" s="1320"/>
      <c r="CM882" s="1320"/>
      <c r="CN882" s="1320"/>
      <c r="CO882" s="1320"/>
      <c r="CP882" s="1320"/>
      <c r="CQ882" s="1320"/>
      <c r="CR882" s="1320"/>
      <c r="CS882" s="1320"/>
      <c r="CT882" s="1320"/>
      <c r="CU882" s="1320"/>
      <c r="CV882" s="1320"/>
      <c r="CW882" s="1320"/>
      <c r="CX882" s="1320"/>
      <c r="CY882" s="1320"/>
      <c r="CZ882" s="1320"/>
      <c r="DA882" s="1320"/>
      <c r="DB882" s="1320"/>
      <c r="DC882" s="1320"/>
      <c r="DD882" s="1320"/>
      <c r="DE882" s="1320"/>
      <c r="DF882" s="1320"/>
      <c r="DG882" s="1320"/>
      <c r="DH882" s="1320"/>
      <c r="DI882" s="1320"/>
      <c r="DJ882" s="1320"/>
      <c r="DK882" s="1320"/>
      <c r="DL882" s="1320"/>
      <c r="DM882" s="1320"/>
      <c r="DN882" s="1320"/>
      <c r="DO882" s="1320"/>
      <c r="DP882" s="1320"/>
      <c r="DQ882" s="1321"/>
    </row>
    <row r="883" spans="68:121" ht="20.25" customHeight="1" thickTop="1" x14ac:dyDescent="0.3">
      <c r="BP883" s="1260"/>
      <c r="BQ883" s="1260"/>
      <c r="BR883" s="1260"/>
      <c r="BS883" s="1260"/>
      <c r="BT883" s="1260"/>
      <c r="BU883" s="1260"/>
      <c r="BV883" s="1260"/>
      <c r="BW883" s="1260"/>
      <c r="BX883" s="1231"/>
      <c r="BY883" s="784">
        <v>0.47569444444444403</v>
      </c>
      <c r="BZ883" s="785"/>
      <c r="CA883" s="785"/>
      <c r="CB883" s="1299"/>
      <c r="CC883" s="1299"/>
      <c r="CD883" s="1299"/>
      <c r="CE883" s="1369" t="s">
        <v>46</v>
      </c>
      <c r="CF883" s="1369"/>
      <c r="CG883" s="1369"/>
      <c r="CH883" s="1369"/>
      <c r="CI883" s="1369"/>
      <c r="CJ883" s="1300" t="s">
        <v>67</v>
      </c>
      <c r="CK883" s="1299"/>
      <c r="CL883" s="1299"/>
      <c r="CM883" s="1299"/>
      <c r="CN883" s="1299"/>
      <c r="CO883" s="1299"/>
      <c r="CP883" s="1299"/>
      <c r="CQ883" s="1299"/>
      <c r="CR883" s="1299"/>
      <c r="CS883" s="1299"/>
      <c r="CT883" s="1299"/>
      <c r="CU883" s="1299"/>
      <c r="CV883" s="1299"/>
      <c r="CW883" s="1299"/>
      <c r="CX883" s="1299"/>
      <c r="CY883" s="1299"/>
      <c r="CZ883" s="1299"/>
      <c r="DA883" s="1299"/>
      <c r="DB883" s="1299"/>
      <c r="DC883" s="1299"/>
      <c r="DD883" s="1299"/>
      <c r="DE883" s="1299"/>
      <c r="DF883" s="1299"/>
      <c r="DG883" s="1299"/>
      <c r="DH883" s="1299"/>
      <c r="DI883" s="1299"/>
      <c r="DJ883" s="1299"/>
      <c r="DK883" s="1299"/>
      <c r="DL883" s="1299"/>
      <c r="DM883" s="1299"/>
      <c r="DN883" s="1299"/>
      <c r="DO883" s="1299"/>
      <c r="DP883" s="1299"/>
      <c r="DQ883" s="1301"/>
    </row>
    <row r="884" spans="68:121" ht="20.25" customHeight="1" x14ac:dyDescent="0.3">
      <c r="BP884" s="1260" t="s">
        <v>176</v>
      </c>
      <c r="BQ884" s="1260">
        <v>0.47569444444444403</v>
      </c>
      <c r="BR884" s="1260">
        <v>68</v>
      </c>
      <c r="BS884" s="1260" t="s">
        <v>45</v>
      </c>
      <c r="BT884" s="1260" t="s">
        <v>46</v>
      </c>
      <c r="BU884" s="1260">
        <v>13</v>
      </c>
      <c r="BV884" s="1260" t="s">
        <v>47</v>
      </c>
      <c r="BW884" s="1260">
        <v>29</v>
      </c>
      <c r="BX884" s="1231"/>
      <c r="BY884" s="1302"/>
      <c r="BZ884" s="1366" t="s">
        <v>176</v>
      </c>
      <c r="CA884" s="1366"/>
      <c r="CB884" s="1366"/>
      <c r="CC884" s="1366"/>
      <c r="CD884" s="1303"/>
      <c r="CE884" s="1303"/>
      <c r="CF884" s="1303"/>
      <c r="CG884" s="1303"/>
      <c r="CH884" s="1303"/>
      <c r="CI884" s="1303"/>
      <c r="CJ884" s="1303"/>
      <c r="CK884" s="1303"/>
      <c r="CL884" s="1303"/>
      <c r="CM884" s="1303"/>
      <c r="CN884" s="1303"/>
      <c r="CO884" s="1303"/>
      <c r="CP884" s="1303"/>
      <c r="CQ884" s="1303"/>
      <c r="CR884" s="1303"/>
      <c r="CS884" s="1370">
        <v>68</v>
      </c>
      <c r="CT884" s="1370"/>
      <c r="CU884" s="1365" t="s">
        <v>48</v>
      </c>
      <c r="CV884" s="1365"/>
      <c r="CW884" s="1365"/>
      <c r="CX884" s="1303"/>
      <c r="CY884" s="1303"/>
      <c r="CZ884" s="1303"/>
      <c r="DA884" s="1303"/>
      <c r="DB884" s="1303"/>
      <c r="DC884" s="1303"/>
      <c r="DD884" s="1303"/>
      <c r="DE884" s="1303"/>
      <c r="DF884" s="1303"/>
      <c r="DG884" s="1303"/>
      <c r="DH884" s="1303"/>
      <c r="DI884" s="1303"/>
      <c r="DJ884" s="1303"/>
      <c r="DK884" s="1304"/>
      <c r="DL884" s="1372" t="s">
        <v>49</v>
      </c>
      <c r="DM884" s="1372"/>
      <c r="DN884" s="1372"/>
      <c r="DO884" s="1373">
        <v>4</v>
      </c>
      <c r="DP884" s="1373"/>
      <c r="DQ884" s="1305"/>
    </row>
    <row r="885" spans="68:121" ht="20.25" customHeight="1" x14ac:dyDescent="0.3">
      <c r="BP885" s="1260">
        <v>0</v>
      </c>
      <c r="BQ885" s="1260">
        <v>0</v>
      </c>
      <c r="BR885" s="1260" t="s">
        <v>50</v>
      </c>
      <c r="BS885" s="1260">
        <v>4</v>
      </c>
      <c r="BT885" s="1260" t="s">
        <v>67</v>
      </c>
      <c r="BU885" s="1260" t="s">
        <v>193</v>
      </c>
      <c r="BV885" s="1260">
        <v>0</v>
      </c>
      <c r="BW885" s="1260" t="s">
        <v>168</v>
      </c>
      <c r="BX885" s="1231"/>
      <c r="BY885" s="1302"/>
      <c r="BZ885" s="1366"/>
      <c r="CA885" s="1366"/>
      <c r="CB885" s="1366"/>
      <c r="CC885" s="1366"/>
      <c r="CD885" s="1303"/>
      <c r="CE885" s="1303"/>
      <c r="CF885" s="1303"/>
      <c r="CG885" s="1303"/>
      <c r="CH885" s="1303"/>
      <c r="CI885" s="1303"/>
      <c r="CJ885" s="1303"/>
      <c r="CK885" s="1303"/>
      <c r="CL885" s="1303"/>
      <c r="CM885" s="1303"/>
      <c r="CN885" s="1303"/>
      <c r="CO885" s="1303"/>
      <c r="CP885" s="1303"/>
      <c r="CQ885" s="1303"/>
      <c r="CR885" s="1303"/>
      <c r="CS885" s="1370"/>
      <c r="CT885" s="1370"/>
      <c r="CU885" s="1365"/>
      <c r="CV885" s="1365"/>
      <c r="CW885" s="1365"/>
      <c r="CX885" s="1303"/>
      <c r="CY885" s="1303"/>
      <c r="CZ885" s="1303"/>
      <c r="DA885" s="1303"/>
      <c r="DB885" s="1303"/>
      <c r="DC885" s="1303"/>
      <c r="DD885" s="1303"/>
      <c r="DE885" s="1303"/>
      <c r="DF885" s="1303"/>
      <c r="DG885" s="1303"/>
      <c r="DH885" s="1303"/>
      <c r="DI885" s="1303"/>
      <c r="DJ885" s="1303"/>
      <c r="DK885" s="1304"/>
      <c r="DL885" s="1372"/>
      <c r="DM885" s="1372"/>
      <c r="DN885" s="1372"/>
      <c r="DO885" s="1373"/>
      <c r="DP885" s="1373"/>
      <c r="DQ885" s="1305"/>
    </row>
    <row r="886" spans="68:121" ht="20.25" customHeight="1" x14ac:dyDescent="0.3">
      <c r="BP886" s="1260"/>
      <c r="BQ886" s="1260"/>
      <c r="BR886" s="1260"/>
      <c r="BS886" s="1260"/>
      <c r="BT886" s="1260"/>
      <c r="BU886" s="1260"/>
      <c r="BV886" s="1260"/>
      <c r="BW886" s="1260"/>
      <c r="BX886" s="1231"/>
      <c r="BY886" s="1302"/>
      <c r="BZ886" s="1306"/>
      <c r="CA886" s="1306"/>
      <c r="CB886" s="1306"/>
      <c r="CC886" s="1306"/>
      <c r="CD886" s="1368" t="s">
        <v>52</v>
      </c>
      <c r="CE886" s="1368"/>
      <c r="CF886" s="1307">
        <v>13</v>
      </c>
      <c r="CG886" s="1308" t="s">
        <v>53</v>
      </c>
      <c r="CH886" s="1367" t="s">
        <v>193</v>
      </c>
      <c r="CI886" s="1367"/>
      <c r="CJ886" s="1367"/>
      <c r="CK886" s="1367"/>
      <c r="CL886" s="1367"/>
      <c r="CM886" s="1367"/>
      <c r="CN886" s="1367"/>
      <c r="CO886" s="1367"/>
      <c r="CP886" s="1367"/>
      <c r="CQ886" s="1367"/>
      <c r="CR886" s="1367"/>
      <c r="CS886" s="1367"/>
      <c r="CT886" s="1367"/>
      <c r="CU886" s="1306"/>
      <c r="CV886" s="1306"/>
      <c r="CW886" s="1306"/>
      <c r="CX886" s="1306"/>
      <c r="CY886" s="1306"/>
      <c r="CZ886" s="1368" t="s">
        <v>52</v>
      </c>
      <c r="DA886" s="1368"/>
      <c r="DB886" s="1307">
        <v>29</v>
      </c>
      <c r="DC886" s="1308" t="s">
        <v>53</v>
      </c>
      <c r="DD886" s="1367" t="s">
        <v>168</v>
      </c>
      <c r="DE886" s="1367"/>
      <c r="DF886" s="1367"/>
      <c r="DG886" s="1367"/>
      <c r="DH886" s="1367"/>
      <c r="DI886" s="1367"/>
      <c r="DJ886" s="1367"/>
      <c r="DK886" s="1367"/>
      <c r="DL886" s="1367"/>
      <c r="DM886" s="1367"/>
      <c r="DN886" s="1367"/>
      <c r="DO886" s="1367"/>
      <c r="DP886" s="1367"/>
      <c r="DQ886" s="1305"/>
    </row>
    <row r="887" spans="68:121" ht="20.25" customHeight="1" x14ac:dyDescent="0.3">
      <c r="BP887" s="1260"/>
      <c r="BQ887" s="1260"/>
      <c r="BR887" s="1260"/>
      <c r="BS887" s="1260"/>
      <c r="BT887" s="1260"/>
      <c r="BU887" s="1260"/>
      <c r="BV887" s="1260"/>
      <c r="BW887" s="1260"/>
      <c r="BX887" s="1231"/>
      <c r="BY887" s="1302"/>
      <c r="BZ887" s="1306"/>
      <c r="CA887" s="1306"/>
      <c r="CB887" s="1306"/>
      <c r="CC887" s="1306"/>
      <c r="CD887" s="1306"/>
      <c r="CE887" s="1306"/>
      <c r="CF887" s="1306"/>
      <c r="CG887" s="1306"/>
      <c r="CH887" s="1306"/>
      <c r="CI887" s="1306"/>
      <c r="CJ887" s="1306"/>
      <c r="CK887" s="1306"/>
      <c r="CL887" s="1306"/>
      <c r="CM887" s="1306"/>
      <c r="CN887" s="1306"/>
      <c r="CO887" s="1306"/>
      <c r="CP887" s="1306"/>
      <c r="CQ887" s="1306"/>
      <c r="CR887" s="1306"/>
      <c r="CS887" s="1306"/>
      <c r="CT887" s="1306"/>
      <c r="CU887" s="1306"/>
      <c r="CV887" s="1306"/>
      <c r="CW887" s="1306"/>
      <c r="CX887" s="1306"/>
      <c r="CY887" s="1306"/>
      <c r="CZ887" s="1306"/>
      <c r="DA887" s="1306"/>
      <c r="DB887" s="1306"/>
      <c r="DC887" s="1306"/>
      <c r="DD887" s="1306"/>
      <c r="DE887" s="1306"/>
      <c r="DF887" s="1306"/>
      <c r="DG887" s="1306"/>
      <c r="DH887" s="1306"/>
      <c r="DI887" s="1306"/>
      <c r="DJ887" s="1306"/>
      <c r="DK887" s="1309"/>
      <c r="DL887" s="1309"/>
      <c r="DM887" s="1309"/>
      <c r="DN887" s="1309"/>
      <c r="DO887" s="1309"/>
      <c r="DP887" s="1309"/>
      <c r="DQ887" s="1305"/>
    </row>
    <row r="888" spans="68:121" ht="20.25" customHeight="1" x14ac:dyDescent="0.3">
      <c r="BP888" s="1260"/>
      <c r="BQ888" s="1260"/>
      <c r="BR888" s="1260"/>
      <c r="BS888" s="1260"/>
      <c r="BT888" s="1260"/>
      <c r="BU888" s="1260"/>
      <c r="BV888" s="1260"/>
      <c r="BW888" s="1260"/>
      <c r="BX888" s="1231"/>
      <c r="BY888" s="1302"/>
      <c r="BZ888" s="1322" t="s">
        <v>56</v>
      </c>
      <c r="CA888" s="1323">
        <v>13</v>
      </c>
      <c r="CB888" s="1310" t="s">
        <v>47</v>
      </c>
      <c r="CC888" s="1311">
        <v>1</v>
      </c>
      <c r="CD888" s="1311">
        <v>2</v>
      </c>
      <c r="CE888" s="1311">
        <v>3</v>
      </c>
      <c r="CF888" s="1311">
        <v>4</v>
      </c>
      <c r="CG888" s="1311">
        <v>5</v>
      </c>
      <c r="CH888" s="1311">
        <v>6</v>
      </c>
      <c r="CI888" s="1311">
        <v>7</v>
      </c>
      <c r="CJ888" s="1311">
        <v>8</v>
      </c>
      <c r="CK888" s="1311">
        <v>9</v>
      </c>
      <c r="CL888" s="1311">
        <v>10</v>
      </c>
      <c r="CM888" s="1311">
        <v>11</v>
      </c>
      <c r="CN888" s="1311">
        <v>12</v>
      </c>
      <c r="CO888" s="1311">
        <v>13</v>
      </c>
      <c r="CP888" s="1311">
        <v>14</v>
      </c>
      <c r="CQ888" s="1311">
        <v>15</v>
      </c>
      <c r="CR888" s="1311">
        <v>16</v>
      </c>
      <c r="CS888" s="1311">
        <v>17</v>
      </c>
      <c r="CT888" s="1311">
        <v>18</v>
      </c>
      <c r="CU888" s="1311">
        <v>19</v>
      </c>
      <c r="CV888" s="1311">
        <v>20</v>
      </c>
      <c r="CW888" s="1311">
        <v>21</v>
      </c>
      <c r="CX888" s="1311">
        <v>22</v>
      </c>
      <c r="CY888" s="1311">
        <v>23</v>
      </c>
      <c r="CZ888" s="1311">
        <v>24</v>
      </c>
      <c r="DA888" s="1311">
        <v>25</v>
      </c>
      <c r="DB888" s="1311">
        <v>26</v>
      </c>
      <c r="DC888" s="1311">
        <v>27</v>
      </c>
      <c r="DD888" s="1311">
        <v>28</v>
      </c>
      <c r="DE888" s="1311">
        <v>29</v>
      </c>
      <c r="DF888" s="1311">
        <v>30</v>
      </c>
      <c r="DG888" s="1311">
        <v>31</v>
      </c>
      <c r="DH888" s="1311">
        <v>32</v>
      </c>
      <c r="DI888" s="1311">
        <v>33</v>
      </c>
      <c r="DJ888" s="1311">
        <v>34</v>
      </c>
      <c r="DK888" s="1312">
        <v>35</v>
      </c>
      <c r="DL888" s="1312">
        <v>36</v>
      </c>
      <c r="DM888" s="1312">
        <v>37</v>
      </c>
      <c r="DN888" s="1312">
        <v>38</v>
      </c>
      <c r="DO888" s="1312">
        <v>39</v>
      </c>
      <c r="DP888" s="1312">
        <v>40</v>
      </c>
      <c r="DQ888" s="1305"/>
    </row>
    <row r="889" spans="68:121" ht="20.25" customHeight="1" x14ac:dyDescent="0.3">
      <c r="BP889" s="1260"/>
      <c r="BQ889" s="1260"/>
      <c r="BR889" s="1260"/>
      <c r="BS889" s="1260"/>
      <c r="BT889" s="1260"/>
      <c r="BU889" s="1260"/>
      <c r="BV889" s="1260"/>
      <c r="BW889" s="1260"/>
      <c r="BX889" s="1231"/>
      <c r="BY889" s="1302"/>
      <c r="BZ889" s="1313"/>
      <c r="CA889" s="1314"/>
      <c r="CB889" s="1315"/>
      <c r="CC889" s="1316"/>
      <c r="CD889" s="1316"/>
      <c r="CE889" s="1316"/>
      <c r="CF889" s="1316"/>
      <c r="CG889" s="1316"/>
      <c r="CH889" s="1316"/>
      <c r="CI889" s="1316"/>
      <c r="CJ889" s="1316"/>
      <c r="CK889" s="1316"/>
      <c r="CL889" s="1316"/>
      <c r="CM889" s="1316"/>
      <c r="CN889" s="1316"/>
      <c r="CO889" s="1316"/>
      <c r="CP889" s="1316"/>
      <c r="CQ889" s="1316"/>
      <c r="CR889" s="1316"/>
      <c r="CS889" s="1316"/>
      <c r="CT889" s="1316"/>
      <c r="CU889" s="1316"/>
      <c r="CV889" s="1316"/>
      <c r="CW889" s="1316"/>
      <c r="CX889" s="1316"/>
      <c r="CY889" s="1316"/>
      <c r="CZ889" s="1316"/>
      <c r="DA889" s="1316"/>
      <c r="DB889" s="1316"/>
      <c r="DC889" s="1316"/>
      <c r="DD889" s="1316"/>
      <c r="DE889" s="1316"/>
      <c r="DF889" s="1316"/>
      <c r="DG889" s="1316"/>
      <c r="DH889" s="1316"/>
      <c r="DI889" s="1316"/>
      <c r="DJ889" s="1316"/>
      <c r="DK889" s="1317"/>
      <c r="DL889" s="1317"/>
      <c r="DM889" s="1317"/>
      <c r="DN889" s="1317"/>
      <c r="DO889" s="1317"/>
      <c r="DP889" s="1317"/>
      <c r="DQ889" s="1305"/>
    </row>
    <row r="890" spans="68:121" ht="20.25" customHeight="1" x14ac:dyDescent="0.3">
      <c r="BP890" s="1260"/>
      <c r="BQ890" s="1260"/>
      <c r="BR890" s="1260"/>
      <c r="BS890" s="1260"/>
      <c r="BT890" s="1260"/>
      <c r="BU890" s="1260"/>
      <c r="BV890" s="1260"/>
      <c r="BW890" s="1260"/>
      <c r="BX890" s="1231"/>
      <c r="BY890" s="1302"/>
      <c r="BZ890" s="1324" t="s">
        <v>56</v>
      </c>
      <c r="CA890" s="1325">
        <v>29</v>
      </c>
      <c r="CB890" s="1318" t="s">
        <v>47</v>
      </c>
      <c r="CC890" s="1311">
        <v>1</v>
      </c>
      <c r="CD890" s="1311">
        <v>2</v>
      </c>
      <c r="CE890" s="1311">
        <v>3</v>
      </c>
      <c r="CF890" s="1311">
        <v>4</v>
      </c>
      <c r="CG890" s="1311">
        <v>5</v>
      </c>
      <c r="CH890" s="1311">
        <v>6</v>
      </c>
      <c r="CI890" s="1311">
        <v>7</v>
      </c>
      <c r="CJ890" s="1311">
        <v>8</v>
      </c>
      <c r="CK890" s="1311">
        <v>9</v>
      </c>
      <c r="CL890" s="1311">
        <v>10</v>
      </c>
      <c r="CM890" s="1311">
        <v>11</v>
      </c>
      <c r="CN890" s="1311">
        <v>12</v>
      </c>
      <c r="CO890" s="1311">
        <v>13</v>
      </c>
      <c r="CP890" s="1311">
        <v>14</v>
      </c>
      <c r="CQ890" s="1311">
        <v>15</v>
      </c>
      <c r="CR890" s="1311">
        <v>16</v>
      </c>
      <c r="CS890" s="1311">
        <v>17</v>
      </c>
      <c r="CT890" s="1311">
        <v>18</v>
      </c>
      <c r="CU890" s="1311">
        <v>19</v>
      </c>
      <c r="CV890" s="1311">
        <v>20</v>
      </c>
      <c r="CW890" s="1311">
        <v>21</v>
      </c>
      <c r="CX890" s="1311">
        <v>22</v>
      </c>
      <c r="CY890" s="1311">
        <v>23</v>
      </c>
      <c r="CZ890" s="1311">
        <v>24</v>
      </c>
      <c r="DA890" s="1311">
        <v>25</v>
      </c>
      <c r="DB890" s="1311">
        <v>26</v>
      </c>
      <c r="DC890" s="1311">
        <v>27</v>
      </c>
      <c r="DD890" s="1311">
        <v>28</v>
      </c>
      <c r="DE890" s="1311">
        <v>29</v>
      </c>
      <c r="DF890" s="1311">
        <v>30</v>
      </c>
      <c r="DG890" s="1311">
        <v>31</v>
      </c>
      <c r="DH890" s="1311">
        <v>32</v>
      </c>
      <c r="DI890" s="1311">
        <v>33</v>
      </c>
      <c r="DJ890" s="1311">
        <v>34</v>
      </c>
      <c r="DK890" s="1312">
        <v>35</v>
      </c>
      <c r="DL890" s="1312">
        <v>36</v>
      </c>
      <c r="DM890" s="1312">
        <v>37</v>
      </c>
      <c r="DN890" s="1312">
        <v>38</v>
      </c>
      <c r="DO890" s="1312">
        <v>39</v>
      </c>
      <c r="DP890" s="1312">
        <v>40</v>
      </c>
      <c r="DQ890" s="1305"/>
    </row>
    <row r="891" spans="68:121" ht="20.25" customHeight="1" thickBot="1" x14ac:dyDescent="0.35">
      <c r="BP891" s="1260"/>
      <c r="BQ891" s="1260"/>
      <c r="BR891" s="1260"/>
      <c r="BS891" s="1260"/>
      <c r="BT891" s="1260"/>
      <c r="BU891" s="1260"/>
      <c r="BV891" s="1260"/>
      <c r="BW891" s="1260"/>
      <c r="BX891" s="1231"/>
      <c r="BY891" s="1319"/>
      <c r="BZ891" s="1320"/>
      <c r="CA891" s="1320"/>
      <c r="CB891" s="1320"/>
      <c r="CC891" s="1320"/>
      <c r="CD891" s="1320"/>
      <c r="CE891" s="1320"/>
      <c r="CF891" s="1320"/>
      <c r="CG891" s="1320"/>
      <c r="CH891" s="1320"/>
      <c r="CI891" s="1320"/>
      <c r="CJ891" s="1320"/>
      <c r="CK891" s="1320"/>
      <c r="CL891" s="1320"/>
      <c r="CM891" s="1320"/>
      <c r="CN891" s="1320"/>
      <c r="CO891" s="1320"/>
      <c r="CP891" s="1320"/>
      <c r="CQ891" s="1320"/>
      <c r="CR891" s="1320"/>
      <c r="CS891" s="1320"/>
      <c r="CT891" s="1320"/>
      <c r="CU891" s="1320"/>
      <c r="CV891" s="1320"/>
      <c r="CW891" s="1320"/>
      <c r="CX891" s="1320"/>
      <c r="CY891" s="1320"/>
      <c r="CZ891" s="1320"/>
      <c r="DA891" s="1320"/>
      <c r="DB891" s="1320"/>
      <c r="DC891" s="1320"/>
      <c r="DD891" s="1320"/>
      <c r="DE891" s="1320"/>
      <c r="DF891" s="1320"/>
      <c r="DG891" s="1320"/>
      <c r="DH891" s="1320"/>
      <c r="DI891" s="1320"/>
      <c r="DJ891" s="1320"/>
      <c r="DK891" s="1320"/>
      <c r="DL891" s="1320"/>
      <c r="DM891" s="1320"/>
      <c r="DN891" s="1320"/>
      <c r="DO891" s="1320"/>
      <c r="DP891" s="1320"/>
      <c r="DQ891" s="1321"/>
    </row>
    <row r="892" spans="68:121" ht="20.25" customHeight="1" thickTop="1" x14ac:dyDescent="0.3">
      <c r="BP892" s="1260"/>
      <c r="BQ892" s="1260"/>
      <c r="BR892" s="1260"/>
      <c r="BS892" s="1260"/>
      <c r="BT892" s="1260"/>
      <c r="BU892" s="1260"/>
      <c r="BV892" s="1260"/>
      <c r="BW892" s="1260"/>
      <c r="BX892" s="1231"/>
      <c r="BY892" s="784">
        <v>0.48263888888888845</v>
      </c>
      <c r="BZ892" s="785"/>
      <c r="CA892" s="785"/>
      <c r="CB892" s="1299"/>
      <c r="CC892" s="1299"/>
      <c r="CD892" s="1299"/>
      <c r="CE892" s="1369" t="s">
        <v>46</v>
      </c>
      <c r="CF892" s="1369"/>
      <c r="CG892" s="1369"/>
      <c r="CH892" s="1369"/>
      <c r="CI892" s="1369"/>
      <c r="CJ892" s="1300" t="s">
        <v>39</v>
      </c>
      <c r="CK892" s="1299"/>
      <c r="CL892" s="1299"/>
      <c r="CM892" s="1299"/>
      <c r="CN892" s="1299"/>
      <c r="CO892" s="1299"/>
      <c r="CP892" s="1299"/>
      <c r="CQ892" s="1299"/>
      <c r="CR892" s="1299"/>
      <c r="CS892" s="1299"/>
      <c r="CT892" s="1299"/>
      <c r="CU892" s="1299"/>
      <c r="CV892" s="1299"/>
      <c r="CW892" s="1299"/>
      <c r="CX892" s="1299"/>
      <c r="CY892" s="1299"/>
      <c r="CZ892" s="1299"/>
      <c r="DA892" s="1299"/>
      <c r="DB892" s="1299"/>
      <c r="DC892" s="1299"/>
      <c r="DD892" s="1299"/>
      <c r="DE892" s="1299"/>
      <c r="DF892" s="1299"/>
      <c r="DG892" s="1299"/>
      <c r="DH892" s="1299"/>
      <c r="DI892" s="1299"/>
      <c r="DJ892" s="1299"/>
      <c r="DK892" s="1299"/>
      <c r="DL892" s="1299"/>
      <c r="DM892" s="1299"/>
      <c r="DN892" s="1299"/>
      <c r="DO892" s="1299"/>
      <c r="DP892" s="1299"/>
      <c r="DQ892" s="1301"/>
    </row>
    <row r="893" spans="68:121" ht="20.25" customHeight="1" x14ac:dyDescent="0.3">
      <c r="BP893" s="1260" t="s">
        <v>177</v>
      </c>
      <c r="BQ893" s="1260">
        <v>0.48263888888888845</v>
      </c>
      <c r="BR893" s="1260">
        <v>72</v>
      </c>
      <c r="BS893" s="1260" t="s">
        <v>45</v>
      </c>
      <c r="BT893" s="1260" t="s">
        <v>46</v>
      </c>
      <c r="BU893" s="1260">
        <v>16</v>
      </c>
      <c r="BV893" s="1260" t="s">
        <v>47</v>
      </c>
      <c r="BW893" s="1260">
        <v>17</v>
      </c>
      <c r="BX893" s="1231"/>
      <c r="BY893" s="1302"/>
      <c r="BZ893" s="1366" t="s">
        <v>177</v>
      </c>
      <c r="CA893" s="1366"/>
      <c r="CB893" s="1366"/>
      <c r="CC893" s="1366"/>
      <c r="CD893" s="1303"/>
      <c r="CE893" s="1303"/>
      <c r="CF893" s="1303"/>
      <c r="CG893" s="1303"/>
      <c r="CH893" s="1303"/>
      <c r="CI893" s="1303"/>
      <c r="CJ893" s="1303"/>
      <c r="CK893" s="1303"/>
      <c r="CL893" s="1303"/>
      <c r="CM893" s="1303"/>
      <c r="CN893" s="1303"/>
      <c r="CO893" s="1303"/>
      <c r="CP893" s="1303"/>
      <c r="CQ893" s="1303"/>
      <c r="CR893" s="1303"/>
      <c r="CS893" s="1370">
        <v>72</v>
      </c>
      <c r="CT893" s="1370"/>
      <c r="CU893" s="1365" t="s">
        <v>48</v>
      </c>
      <c r="CV893" s="1365"/>
      <c r="CW893" s="1365"/>
      <c r="CX893" s="1303"/>
      <c r="CY893" s="1303"/>
      <c r="CZ893" s="1303"/>
      <c r="DA893" s="1303"/>
      <c r="DB893" s="1303"/>
      <c r="DC893" s="1303"/>
      <c r="DD893" s="1303"/>
      <c r="DE893" s="1303"/>
      <c r="DF893" s="1303"/>
      <c r="DG893" s="1303"/>
      <c r="DH893" s="1303"/>
      <c r="DI893" s="1303"/>
      <c r="DJ893" s="1303"/>
      <c r="DK893" s="1304"/>
      <c r="DL893" s="1372" t="s">
        <v>49</v>
      </c>
      <c r="DM893" s="1372"/>
      <c r="DN893" s="1372"/>
      <c r="DO893" s="1373">
        <v>4</v>
      </c>
      <c r="DP893" s="1373"/>
      <c r="DQ893" s="1305"/>
    </row>
    <row r="894" spans="68:121" ht="20.25" customHeight="1" x14ac:dyDescent="0.3">
      <c r="BP894" s="1260">
        <v>0</v>
      </c>
      <c r="BQ894" s="1260">
        <v>0</v>
      </c>
      <c r="BR894" s="1260" t="s">
        <v>50</v>
      </c>
      <c r="BS894" s="1260">
        <v>4</v>
      </c>
      <c r="BT894" s="1260" t="s">
        <v>39</v>
      </c>
      <c r="BU894" s="1260" t="s">
        <v>143</v>
      </c>
      <c r="BV894" s="1260">
        <v>0</v>
      </c>
      <c r="BW894" s="1260" t="s">
        <v>187</v>
      </c>
      <c r="BX894" s="1231"/>
      <c r="BY894" s="1302"/>
      <c r="BZ894" s="1366"/>
      <c r="CA894" s="1366"/>
      <c r="CB894" s="1366"/>
      <c r="CC894" s="1366"/>
      <c r="CD894" s="1303"/>
      <c r="CE894" s="1303"/>
      <c r="CF894" s="1303"/>
      <c r="CG894" s="1303"/>
      <c r="CH894" s="1303"/>
      <c r="CI894" s="1303"/>
      <c r="CJ894" s="1303"/>
      <c r="CK894" s="1303"/>
      <c r="CL894" s="1303"/>
      <c r="CM894" s="1303"/>
      <c r="CN894" s="1303"/>
      <c r="CO894" s="1303"/>
      <c r="CP894" s="1303"/>
      <c r="CQ894" s="1303"/>
      <c r="CR894" s="1303"/>
      <c r="CS894" s="1370"/>
      <c r="CT894" s="1370"/>
      <c r="CU894" s="1365"/>
      <c r="CV894" s="1365"/>
      <c r="CW894" s="1365"/>
      <c r="CX894" s="1303"/>
      <c r="CY894" s="1303"/>
      <c r="CZ894" s="1303"/>
      <c r="DA894" s="1303"/>
      <c r="DB894" s="1303"/>
      <c r="DC894" s="1303"/>
      <c r="DD894" s="1303"/>
      <c r="DE894" s="1303"/>
      <c r="DF894" s="1303"/>
      <c r="DG894" s="1303"/>
      <c r="DH894" s="1303"/>
      <c r="DI894" s="1303"/>
      <c r="DJ894" s="1303"/>
      <c r="DK894" s="1304"/>
      <c r="DL894" s="1372"/>
      <c r="DM894" s="1372"/>
      <c r="DN894" s="1372"/>
      <c r="DO894" s="1373"/>
      <c r="DP894" s="1373"/>
      <c r="DQ894" s="1305"/>
    </row>
    <row r="895" spans="68:121" ht="20.25" customHeight="1" x14ac:dyDescent="0.3">
      <c r="BP895" s="1260"/>
      <c r="BQ895" s="1260"/>
      <c r="BR895" s="1260"/>
      <c r="BS895" s="1260"/>
      <c r="BT895" s="1260"/>
      <c r="BU895" s="1260"/>
      <c r="BV895" s="1260"/>
      <c r="BW895" s="1260"/>
      <c r="BX895" s="1231"/>
      <c r="BY895" s="1302"/>
      <c r="BZ895" s="1306"/>
      <c r="CA895" s="1306"/>
      <c r="CB895" s="1306"/>
      <c r="CC895" s="1306"/>
      <c r="CD895" s="1368" t="s">
        <v>52</v>
      </c>
      <c r="CE895" s="1368"/>
      <c r="CF895" s="1307">
        <v>16</v>
      </c>
      <c r="CG895" s="1308" t="s">
        <v>53</v>
      </c>
      <c r="CH895" s="1367" t="s">
        <v>143</v>
      </c>
      <c r="CI895" s="1367"/>
      <c r="CJ895" s="1367"/>
      <c r="CK895" s="1367"/>
      <c r="CL895" s="1367"/>
      <c r="CM895" s="1367"/>
      <c r="CN895" s="1367"/>
      <c r="CO895" s="1367"/>
      <c r="CP895" s="1367"/>
      <c r="CQ895" s="1367"/>
      <c r="CR895" s="1367"/>
      <c r="CS895" s="1367"/>
      <c r="CT895" s="1367"/>
      <c r="CU895" s="1306"/>
      <c r="CV895" s="1306"/>
      <c r="CW895" s="1306"/>
      <c r="CX895" s="1306"/>
      <c r="CY895" s="1306"/>
      <c r="CZ895" s="1368" t="s">
        <v>52</v>
      </c>
      <c r="DA895" s="1368"/>
      <c r="DB895" s="1307">
        <v>17</v>
      </c>
      <c r="DC895" s="1308" t="s">
        <v>53</v>
      </c>
      <c r="DD895" s="1367" t="s">
        <v>187</v>
      </c>
      <c r="DE895" s="1367"/>
      <c r="DF895" s="1367"/>
      <c r="DG895" s="1367"/>
      <c r="DH895" s="1367"/>
      <c r="DI895" s="1367"/>
      <c r="DJ895" s="1367"/>
      <c r="DK895" s="1367"/>
      <c r="DL895" s="1367"/>
      <c r="DM895" s="1367"/>
      <c r="DN895" s="1367"/>
      <c r="DO895" s="1367"/>
      <c r="DP895" s="1367"/>
      <c r="DQ895" s="1305"/>
    </row>
    <row r="896" spans="68:121" ht="20.25" customHeight="1" x14ac:dyDescent="0.3">
      <c r="BP896" s="1260"/>
      <c r="BQ896" s="1260"/>
      <c r="BR896" s="1260"/>
      <c r="BS896" s="1260"/>
      <c r="BT896" s="1260"/>
      <c r="BU896" s="1260"/>
      <c r="BV896" s="1260"/>
      <c r="BW896" s="1260"/>
      <c r="BX896" s="1231"/>
      <c r="BY896" s="1302"/>
      <c r="BZ896" s="1306"/>
      <c r="CA896" s="1306"/>
      <c r="CB896" s="1306"/>
      <c r="CC896" s="1306"/>
      <c r="CD896" s="1306"/>
      <c r="CE896" s="1306"/>
      <c r="CF896" s="1306"/>
      <c r="CG896" s="1306"/>
      <c r="CH896" s="1306"/>
      <c r="CI896" s="1306"/>
      <c r="CJ896" s="1306"/>
      <c r="CK896" s="1306"/>
      <c r="CL896" s="1306"/>
      <c r="CM896" s="1306"/>
      <c r="CN896" s="1306"/>
      <c r="CO896" s="1306"/>
      <c r="CP896" s="1306"/>
      <c r="CQ896" s="1306"/>
      <c r="CR896" s="1306"/>
      <c r="CS896" s="1306"/>
      <c r="CT896" s="1306"/>
      <c r="CU896" s="1306"/>
      <c r="CV896" s="1306"/>
      <c r="CW896" s="1306"/>
      <c r="CX896" s="1306"/>
      <c r="CY896" s="1306"/>
      <c r="CZ896" s="1306"/>
      <c r="DA896" s="1306"/>
      <c r="DB896" s="1306"/>
      <c r="DC896" s="1306"/>
      <c r="DD896" s="1306"/>
      <c r="DE896" s="1306"/>
      <c r="DF896" s="1306"/>
      <c r="DG896" s="1306"/>
      <c r="DH896" s="1306"/>
      <c r="DI896" s="1306"/>
      <c r="DJ896" s="1306"/>
      <c r="DK896" s="1309"/>
      <c r="DL896" s="1309"/>
      <c r="DM896" s="1309"/>
      <c r="DN896" s="1309"/>
      <c r="DO896" s="1309"/>
      <c r="DP896" s="1309"/>
      <c r="DQ896" s="1305"/>
    </row>
    <row r="897" spans="68:121" ht="20.25" customHeight="1" x14ac:dyDescent="0.3">
      <c r="BP897" s="1260"/>
      <c r="BQ897" s="1260"/>
      <c r="BR897" s="1260"/>
      <c r="BS897" s="1260"/>
      <c r="BT897" s="1260"/>
      <c r="BU897" s="1260"/>
      <c r="BV897" s="1260"/>
      <c r="BW897" s="1260"/>
      <c r="BX897" s="1231"/>
      <c r="BY897" s="1302"/>
      <c r="BZ897" s="1322" t="s">
        <v>56</v>
      </c>
      <c r="CA897" s="1323">
        <v>16</v>
      </c>
      <c r="CB897" s="1310" t="s">
        <v>47</v>
      </c>
      <c r="CC897" s="1311">
        <v>1</v>
      </c>
      <c r="CD897" s="1311">
        <v>2</v>
      </c>
      <c r="CE897" s="1311">
        <v>3</v>
      </c>
      <c r="CF897" s="1311">
        <v>4</v>
      </c>
      <c r="CG897" s="1311">
        <v>5</v>
      </c>
      <c r="CH897" s="1311">
        <v>6</v>
      </c>
      <c r="CI897" s="1311">
        <v>7</v>
      </c>
      <c r="CJ897" s="1311">
        <v>8</v>
      </c>
      <c r="CK897" s="1311">
        <v>9</v>
      </c>
      <c r="CL897" s="1311">
        <v>10</v>
      </c>
      <c r="CM897" s="1311">
        <v>11</v>
      </c>
      <c r="CN897" s="1311">
        <v>12</v>
      </c>
      <c r="CO897" s="1311">
        <v>13</v>
      </c>
      <c r="CP897" s="1311">
        <v>14</v>
      </c>
      <c r="CQ897" s="1311">
        <v>15</v>
      </c>
      <c r="CR897" s="1311">
        <v>16</v>
      </c>
      <c r="CS897" s="1311">
        <v>17</v>
      </c>
      <c r="CT897" s="1311">
        <v>18</v>
      </c>
      <c r="CU897" s="1311">
        <v>19</v>
      </c>
      <c r="CV897" s="1311">
        <v>20</v>
      </c>
      <c r="CW897" s="1311">
        <v>21</v>
      </c>
      <c r="CX897" s="1311">
        <v>22</v>
      </c>
      <c r="CY897" s="1311">
        <v>23</v>
      </c>
      <c r="CZ897" s="1311">
        <v>24</v>
      </c>
      <c r="DA897" s="1311">
        <v>25</v>
      </c>
      <c r="DB897" s="1311">
        <v>26</v>
      </c>
      <c r="DC897" s="1311">
        <v>27</v>
      </c>
      <c r="DD897" s="1311">
        <v>28</v>
      </c>
      <c r="DE897" s="1311">
        <v>29</v>
      </c>
      <c r="DF897" s="1311">
        <v>30</v>
      </c>
      <c r="DG897" s="1311">
        <v>31</v>
      </c>
      <c r="DH897" s="1311">
        <v>32</v>
      </c>
      <c r="DI897" s="1311">
        <v>33</v>
      </c>
      <c r="DJ897" s="1311">
        <v>34</v>
      </c>
      <c r="DK897" s="1312">
        <v>35</v>
      </c>
      <c r="DL897" s="1312">
        <v>36</v>
      </c>
      <c r="DM897" s="1312">
        <v>37</v>
      </c>
      <c r="DN897" s="1312">
        <v>38</v>
      </c>
      <c r="DO897" s="1312">
        <v>39</v>
      </c>
      <c r="DP897" s="1312">
        <v>40</v>
      </c>
      <c r="DQ897" s="1305"/>
    </row>
    <row r="898" spans="68:121" ht="20.25" customHeight="1" x14ac:dyDescent="0.3">
      <c r="BP898" s="1260"/>
      <c r="BQ898" s="1260"/>
      <c r="BR898" s="1260"/>
      <c r="BS898" s="1260"/>
      <c r="BT898" s="1260"/>
      <c r="BU898" s="1260"/>
      <c r="BV898" s="1260"/>
      <c r="BW898" s="1260"/>
      <c r="BX898" s="1231"/>
      <c r="BY898" s="1302"/>
      <c r="BZ898" s="1313"/>
      <c r="CA898" s="1314"/>
      <c r="CB898" s="1315"/>
      <c r="CC898" s="1316"/>
      <c r="CD898" s="1316"/>
      <c r="CE898" s="1316"/>
      <c r="CF898" s="1316"/>
      <c r="CG898" s="1316"/>
      <c r="CH898" s="1316"/>
      <c r="CI898" s="1316"/>
      <c r="CJ898" s="1316"/>
      <c r="CK898" s="1316"/>
      <c r="CL898" s="1316"/>
      <c r="CM898" s="1316"/>
      <c r="CN898" s="1316"/>
      <c r="CO898" s="1316"/>
      <c r="CP898" s="1316"/>
      <c r="CQ898" s="1316"/>
      <c r="CR898" s="1316"/>
      <c r="CS898" s="1316"/>
      <c r="CT898" s="1316"/>
      <c r="CU898" s="1316"/>
      <c r="CV898" s="1316"/>
      <c r="CW898" s="1316"/>
      <c r="CX898" s="1316"/>
      <c r="CY898" s="1316"/>
      <c r="CZ898" s="1316"/>
      <c r="DA898" s="1316"/>
      <c r="DB898" s="1316"/>
      <c r="DC898" s="1316"/>
      <c r="DD898" s="1316"/>
      <c r="DE898" s="1316"/>
      <c r="DF898" s="1316"/>
      <c r="DG898" s="1316"/>
      <c r="DH898" s="1316"/>
      <c r="DI898" s="1316"/>
      <c r="DJ898" s="1316"/>
      <c r="DK898" s="1317"/>
      <c r="DL898" s="1317"/>
      <c r="DM898" s="1317"/>
      <c r="DN898" s="1317"/>
      <c r="DO898" s="1317"/>
      <c r="DP898" s="1317"/>
      <c r="DQ898" s="1305"/>
    </row>
    <row r="899" spans="68:121" ht="20.25" customHeight="1" x14ac:dyDescent="0.3">
      <c r="BP899" s="1260"/>
      <c r="BQ899" s="1260"/>
      <c r="BR899" s="1260"/>
      <c r="BS899" s="1260"/>
      <c r="BT899" s="1260"/>
      <c r="BU899" s="1260"/>
      <c r="BV899" s="1260"/>
      <c r="BW899" s="1260"/>
      <c r="BX899" s="1231"/>
      <c r="BY899" s="1302"/>
      <c r="BZ899" s="1324" t="s">
        <v>56</v>
      </c>
      <c r="CA899" s="1325">
        <v>17</v>
      </c>
      <c r="CB899" s="1318" t="s">
        <v>47</v>
      </c>
      <c r="CC899" s="1311">
        <v>1</v>
      </c>
      <c r="CD899" s="1311">
        <v>2</v>
      </c>
      <c r="CE899" s="1311">
        <v>3</v>
      </c>
      <c r="CF899" s="1311">
        <v>4</v>
      </c>
      <c r="CG899" s="1311">
        <v>5</v>
      </c>
      <c r="CH899" s="1311">
        <v>6</v>
      </c>
      <c r="CI899" s="1311">
        <v>7</v>
      </c>
      <c r="CJ899" s="1311">
        <v>8</v>
      </c>
      <c r="CK899" s="1311">
        <v>9</v>
      </c>
      <c r="CL899" s="1311">
        <v>10</v>
      </c>
      <c r="CM899" s="1311">
        <v>11</v>
      </c>
      <c r="CN899" s="1311">
        <v>12</v>
      </c>
      <c r="CO899" s="1311">
        <v>13</v>
      </c>
      <c r="CP899" s="1311">
        <v>14</v>
      </c>
      <c r="CQ899" s="1311">
        <v>15</v>
      </c>
      <c r="CR899" s="1311">
        <v>16</v>
      </c>
      <c r="CS899" s="1311">
        <v>17</v>
      </c>
      <c r="CT899" s="1311">
        <v>18</v>
      </c>
      <c r="CU899" s="1311">
        <v>19</v>
      </c>
      <c r="CV899" s="1311">
        <v>20</v>
      </c>
      <c r="CW899" s="1311">
        <v>21</v>
      </c>
      <c r="CX899" s="1311">
        <v>22</v>
      </c>
      <c r="CY899" s="1311">
        <v>23</v>
      </c>
      <c r="CZ899" s="1311">
        <v>24</v>
      </c>
      <c r="DA899" s="1311">
        <v>25</v>
      </c>
      <c r="DB899" s="1311">
        <v>26</v>
      </c>
      <c r="DC899" s="1311">
        <v>27</v>
      </c>
      <c r="DD899" s="1311">
        <v>28</v>
      </c>
      <c r="DE899" s="1311">
        <v>29</v>
      </c>
      <c r="DF899" s="1311">
        <v>30</v>
      </c>
      <c r="DG899" s="1311">
        <v>31</v>
      </c>
      <c r="DH899" s="1311">
        <v>32</v>
      </c>
      <c r="DI899" s="1311">
        <v>33</v>
      </c>
      <c r="DJ899" s="1311">
        <v>34</v>
      </c>
      <c r="DK899" s="1312">
        <v>35</v>
      </c>
      <c r="DL899" s="1312">
        <v>36</v>
      </c>
      <c r="DM899" s="1312">
        <v>37</v>
      </c>
      <c r="DN899" s="1312">
        <v>38</v>
      </c>
      <c r="DO899" s="1312">
        <v>39</v>
      </c>
      <c r="DP899" s="1312">
        <v>40</v>
      </c>
      <c r="DQ899" s="1305"/>
    </row>
    <row r="900" spans="68:121" ht="20.25" customHeight="1" thickBot="1" x14ac:dyDescent="0.35">
      <c r="BP900" s="1260"/>
      <c r="BQ900" s="1260"/>
      <c r="BR900" s="1260"/>
      <c r="BS900" s="1260"/>
      <c r="BT900" s="1260"/>
      <c r="BU900" s="1260"/>
      <c r="BV900" s="1260"/>
      <c r="BW900" s="1260"/>
      <c r="BX900" s="1231"/>
      <c r="BY900" s="1319"/>
      <c r="BZ900" s="1320"/>
      <c r="CA900" s="1320"/>
      <c r="CB900" s="1320"/>
      <c r="CC900" s="1320"/>
      <c r="CD900" s="1320"/>
      <c r="CE900" s="1320"/>
      <c r="CF900" s="1320"/>
      <c r="CG900" s="1320"/>
      <c r="CH900" s="1320"/>
      <c r="CI900" s="1320"/>
      <c r="CJ900" s="1320"/>
      <c r="CK900" s="1320"/>
      <c r="CL900" s="1320"/>
      <c r="CM900" s="1320"/>
      <c r="CN900" s="1320"/>
      <c r="CO900" s="1320"/>
      <c r="CP900" s="1320"/>
      <c r="CQ900" s="1320"/>
      <c r="CR900" s="1320"/>
      <c r="CS900" s="1320"/>
      <c r="CT900" s="1320"/>
      <c r="CU900" s="1320"/>
      <c r="CV900" s="1320"/>
      <c r="CW900" s="1320"/>
      <c r="CX900" s="1320"/>
      <c r="CY900" s="1320"/>
      <c r="CZ900" s="1320"/>
      <c r="DA900" s="1320"/>
      <c r="DB900" s="1320"/>
      <c r="DC900" s="1320"/>
      <c r="DD900" s="1320"/>
      <c r="DE900" s="1320"/>
      <c r="DF900" s="1320"/>
      <c r="DG900" s="1320"/>
      <c r="DH900" s="1320"/>
      <c r="DI900" s="1320"/>
      <c r="DJ900" s="1320"/>
      <c r="DK900" s="1320"/>
      <c r="DL900" s="1320"/>
      <c r="DM900" s="1320"/>
      <c r="DN900" s="1320"/>
      <c r="DO900" s="1320"/>
      <c r="DP900" s="1320"/>
      <c r="DQ900" s="1321"/>
    </row>
    <row r="901" spans="68:121" ht="20.25" customHeight="1" thickTop="1" x14ac:dyDescent="0.3">
      <c r="BP901" s="1260"/>
      <c r="BQ901" s="1260"/>
      <c r="BR901" s="1260"/>
      <c r="BS901" s="1260"/>
      <c r="BT901" s="1260"/>
      <c r="BU901" s="1260"/>
      <c r="BV901" s="1260"/>
      <c r="BW901" s="1260"/>
      <c r="BX901" s="1231"/>
      <c r="BY901" s="784">
        <v>0</v>
      </c>
      <c r="BZ901" s="785"/>
      <c r="CA901" s="785"/>
      <c r="CB901" s="1299"/>
      <c r="CC901" s="1299"/>
      <c r="CD901" s="1299"/>
      <c r="CE901" s="1369">
        <v>0</v>
      </c>
      <c r="CF901" s="1369"/>
      <c r="CG901" s="1369"/>
      <c r="CH901" s="1369"/>
      <c r="CI901" s="1369"/>
      <c r="CJ901" s="1300">
        <v>0</v>
      </c>
      <c r="CK901" s="1299"/>
      <c r="CL901" s="1299"/>
      <c r="CM901" s="1299"/>
      <c r="CN901" s="1299"/>
      <c r="CO901" s="1299"/>
      <c r="CP901" s="1299"/>
      <c r="CQ901" s="1299"/>
      <c r="CR901" s="1299"/>
      <c r="CS901" s="1299"/>
      <c r="CT901" s="1299"/>
      <c r="CU901" s="1299"/>
      <c r="CV901" s="1299"/>
      <c r="CW901" s="1299"/>
      <c r="CX901" s="1299"/>
      <c r="CY901" s="1299"/>
      <c r="CZ901" s="1299"/>
      <c r="DA901" s="1299"/>
      <c r="DB901" s="1299"/>
      <c r="DC901" s="1299"/>
      <c r="DD901" s="1299"/>
      <c r="DE901" s="1299"/>
      <c r="DF901" s="1299"/>
      <c r="DG901" s="1299"/>
      <c r="DH901" s="1299"/>
      <c r="DI901" s="1299"/>
      <c r="DJ901" s="1299"/>
      <c r="DK901" s="1299"/>
      <c r="DL901" s="1299"/>
      <c r="DM901" s="1299"/>
      <c r="DN901" s="1299"/>
      <c r="DO901" s="1299"/>
      <c r="DP901" s="1299"/>
      <c r="DQ901" s="1301"/>
    </row>
    <row r="902" spans="68:121" ht="20.25" customHeight="1" x14ac:dyDescent="0.3">
      <c r="BP902" s="1260">
        <v>0</v>
      </c>
      <c r="BQ902" s="1260">
        <v>0</v>
      </c>
      <c r="BR902" s="1260">
        <v>0</v>
      </c>
      <c r="BS902" s="1260">
        <v>0</v>
      </c>
      <c r="BT902" s="1260">
        <v>0</v>
      </c>
      <c r="BU902" s="1260">
        <v>0</v>
      </c>
      <c r="BV902" s="1260">
        <v>0</v>
      </c>
      <c r="BW902" s="1260">
        <v>0</v>
      </c>
      <c r="BX902" s="1231"/>
      <c r="BY902" s="1302"/>
      <c r="BZ902" s="1366">
        <v>0</v>
      </c>
      <c r="CA902" s="1366"/>
      <c r="CB902" s="1366"/>
      <c r="CC902" s="1366"/>
      <c r="CD902" s="1303"/>
      <c r="CE902" s="1303"/>
      <c r="CF902" s="1303"/>
      <c r="CG902" s="1303"/>
      <c r="CH902" s="1303"/>
      <c r="CI902" s="1303"/>
      <c r="CJ902" s="1303"/>
      <c r="CK902" s="1303"/>
      <c r="CL902" s="1303"/>
      <c r="CM902" s="1303"/>
      <c r="CN902" s="1303"/>
      <c r="CO902" s="1303"/>
      <c r="CP902" s="1303"/>
      <c r="CQ902" s="1303"/>
      <c r="CR902" s="1303"/>
      <c r="CS902" s="1370">
        <v>0</v>
      </c>
      <c r="CT902" s="1370"/>
      <c r="CU902" s="1365" t="s">
        <v>48</v>
      </c>
      <c r="CV902" s="1365"/>
      <c r="CW902" s="1365"/>
      <c r="CX902" s="1303"/>
      <c r="CY902" s="1303"/>
      <c r="CZ902" s="1303"/>
      <c r="DA902" s="1303"/>
      <c r="DB902" s="1303"/>
      <c r="DC902" s="1303"/>
      <c r="DD902" s="1303"/>
      <c r="DE902" s="1303"/>
      <c r="DF902" s="1303"/>
      <c r="DG902" s="1303"/>
      <c r="DH902" s="1303"/>
      <c r="DI902" s="1303"/>
      <c r="DJ902" s="1303"/>
      <c r="DK902" s="1304"/>
      <c r="DL902" s="1372" t="s">
        <v>49</v>
      </c>
      <c r="DM902" s="1372"/>
      <c r="DN902" s="1372"/>
      <c r="DO902" s="1373">
        <v>0</v>
      </c>
      <c r="DP902" s="1373"/>
      <c r="DQ902" s="1305"/>
    </row>
    <row r="903" spans="68:121" ht="20.25" customHeight="1" x14ac:dyDescent="0.3">
      <c r="BP903" s="1260">
        <v>0</v>
      </c>
      <c r="BQ903" s="1260">
        <v>0</v>
      </c>
      <c r="BR903" s="1260">
        <v>0</v>
      </c>
      <c r="BS903" s="1260">
        <v>0</v>
      </c>
      <c r="BT903" s="1260">
        <v>0</v>
      </c>
      <c r="BU903" s="1260" t="s">
        <v>81</v>
      </c>
      <c r="BV903" s="1260">
        <v>0</v>
      </c>
      <c r="BW903" s="1260">
        <v>0</v>
      </c>
      <c r="BX903" s="1231"/>
      <c r="BY903" s="1302"/>
      <c r="BZ903" s="1366"/>
      <c r="CA903" s="1366"/>
      <c r="CB903" s="1366"/>
      <c r="CC903" s="1366"/>
      <c r="CD903" s="1303"/>
      <c r="CE903" s="1303"/>
      <c r="CF903" s="1303"/>
      <c r="CG903" s="1303"/>
      <c r="CH903" s="1303"/>
      <c r="CI903" s="1303"/>
      <c r="CJ903" s="1303"/>
      <c r="CK903" s="1303"/>
      <c r="CL903" s="1303"/>
      <c r="CM903" s="1303"/>
      <c r="CN903" s="1303"/>
      <c r="CO903" s="1303"/>
      <c r="CP903" s="1303"/>
      <c r="CQ903" s="1303"/>
      <c r="CR903" s="1303"/>
      <c r="CS903" s="1370"/>
      <c r="CT903" s="1370"/>
      <c r="CU903" s="1365"/>
      <c r="CV903" s="1365"/>
      <c r="CW903" s="1365"/>
      <c r="CX903" s="1303"/>
      <c r="CY903" s="1303"/>
      <c r="CZ903" s="1303"/>
      <c r="DA903" s="1303"/>
      <c r="DB903" s="1303"/>
      <c r="DC903" s="1303"/>
      <c r="DD903" s="1303"/>
      <c r="DE903" s="1303"/>
      <c r="DF903" s="1303"/>
      <c r="DG903" s="1303"/>
      <c r="DH903" s="1303"/>
      <c r="DI903" s="1303"/>
      <c r="DJ903" s="1303"/>
      <c r="DK903" s="1304"/>
      <c r="DL903" s="1372"/>
      <c r="DM903" s="1372"/>
      <c r="DN903" s="1372"/>
      <c r="DO903" s="1373"/>
      <c r="DP903" s="1373"/>
      <c r="DQ903" s="1305"/>
    </row>
    <row r="904" spans="68:121" ht="20.25" customHeight="1" x14ac:dyDescent="0.3">
      <c r="BP904" s="1260"/>
      <c r="BQ904" s="1260"/>
      <c r="BR904" s="1260"/>
      <c r="BS904" s="1260"/>
      <c r="BT904" s="1260"/>
      <c r="BU904" s="1260"/>
      <c r="BV904" s="1260"/>
      <c r="BW904" s="1260"/>
      <c r="BX904" s="1231"/>
      <c r="BY904" s="1302"/>
      <c r="BZ904" s="1306"/>
      <c r="CA904" s="1306"/>
      <c r="CB904" s="1306"/>
      <c r="CC904" s="1306"/>
      <c r="CD904" s="1368" t="s">
        <v>52</v>
      </c>
      <c r="CE904" s="1368"/>
      <c r="CF904" s="1307">
        <v>0</v>
      </c>
      <c r="CG904" s="1308" t="s">
        <v>53</v>
      </c>
      <c r="CH904" s="1367" t="s">
        <v>81</v>
      </c>
      <c r="CI904" s="1367"/>
      <c r="CJ904" s="1367"/>
      <c r="CK904" s="1367"/>
      <c r="CL904" s="1367"/>
      <c r="CM904" s="1367"/>
      <c r="CN904" s="1367"/>
      <c r="CO904" s="1367"/>
      <c r="CP904" s="1367"/>
      <c r="CQ904" s="1367"/>
      <c r="CR904" s="1367"/>
      <c r="CS904" s="1367"/>
      <c r="CT904" s="1367"/>
      <c r="CU904" s="1306"/>
      <c r="CV904" s="1306"/>
      <c r="CW904" s="1306"/>
      <c r="CX904" s="1306"/>
      <c r="CY904" s="1306"/>
      <c r="CZ904" s="1368" t="s">
        <v>52</v>
      </c>
      <c r="DA904" s="1368"/>
      <c r="DB904" s="1307">
        <v>0</v>
      </c>
      <c r="DC904" s="1308" t="s">
        <v>53</v>
      </c>
      <c r="DD904" s="1367" t="e">
        <v>#N/A</v>
      </c>
      <c r="DE904" s="1367"/>
      <c r="DF904" s="1367"/>
      <c r="DG904" s="1367"/>
      <c r="DH904" s="1367"/>
      <c r="DI904" s="1367"/>
      <c r="DJ904" s="1367"/>
      <c r="DK904" s="1367"/>
      <c r="DL904" s="1367"/>
      <c r="DM904" s="1367"/>
      <c r="DN904" s="1367"/>
      <c r="DO904" s="1367"/>
      <c r="DP904" s="1367"/>
      <c r="DQ904" s="1305"/>
    </row>
    <row r="905" spans="68:121" ht="20.25" customHeight="1" x14ac:dyDescent="0.3">
      <c r="BP905" s="1260"/>
      <c r="BQ905" s="1260"/>
      <c r="BR905" s="1260"/>
      <c r="BS905" s="1260"/>
      <c r="BT905" s="1260"/>
      <c r="BU905" s="1260"/>
      <c r="BV905" s="1260"/>
      <c r="BW905" s="1260"/>
      <c r="BX905" s="1231"/>
      <c r="BY905" s="1302"/>
      <c r="BZ905" s="1306"/>
      <c r="CA905" s="1306"/>
      <c r="CB905" s="1306"/>
      <c r="CC905" s="1306"/>
      <c r="CD905" s="1306"/>
      <c r="CE905" s="1306"/>
      <c r="CF905" s="1306"/>
      <c r="CG905" s="1306"/>
      <c r="CH905" s="1306"/>
      <c r="CI905" s="1306"/>
      <c r="CJ905" s="1306"/>
      <c r="CK905" s="1306"/>
      <c r="CL905" s="1306"/>
      <c r="CM905" s="1306"/>
      <c r="CN905" s="1306"/>
      <c r="CO905" s="1306"/>
      <c r="CP905" s="1306"/>
      <c r="CQ905" s="1306"/>
      <c r="CR905" s="1306"/>
      <c r="CS905" s="1306"/>
      <c r="CT905" s="1306"/>
      <c r="CU905" s="1306"/>
      <c r="CV905" s="1306"/>
      <c r="CW905" s="1306"/>
      <c r="CX905" s="1306"/>
      <c r="CY905" s="1306"/>
      <c r="CZ905" s="1306"/>
      <c r="DA905" s="1306"/>
      <c r="DB905" s="1306"/>
      <c r="DC905" s="1306"/>
      <c r="DD905" s="1306"/>
      <c r="DE905" s="1306"/>
      <c r="DF905" s="1306"/>
      <c r="DG905" s="1306"/>
      <c r="DH905" s="1306"/>
      <c r="DI905" s="1306"/>
      <c r="DJ905" s="1306"/>
      <c r="DK905" s="1309"/>
      <c r="DL905" s="1309"/>
      <c r="DM905" s="1309"/>
      <c r="DN905" s="1309"/>
      <c r="DO905" s="1309"/>
      <c r="DP905" s="1309"/>
      <c r="DQ905" s="1305"/>
    </row>
    <row r="906" spans="68:121" ht="20.25" customHeight="1" x14ac:dyDescent="0.3">
      <c r="BP906" s="1260"/>
      <c r="BQ906" s="1260"/>
      <c r="BR906" s="1260"/>
      <c r="BS906" s="1260"/>
      <c r="BT906" s="1260"/>
      <c r="BU906" s="1260"/>
      <c r="BV906" s="1260"/>
      <c r="BW906" s="1260"/>
      <c r="BX906" s="1231"/>
      <c r="BY906" s="1302"/>
      <c r="BZ906" s="1322" t="s">
        <v>56</v>
      </c>
      <c r="CA906" s="1323">
        <v>0</v>
      </c>
      <c r="CB906" s="1310" t="s">
        <v>47</v>
      </c>
      <c r="CC906" s="1311">
        <v>1</v>
      </c>
      <c r="CD906" s="1311">
        <v>2</v>
      </c>
      <c r="CE906" s="1311">
        <v>3</v>
      </c>
      <c r="CF906" s="1311">
        <v>4</v>
      </c>
      <c r="CG906" s="1311">
        <v>5</v>
      </c>
      <c r="CH906" s="1311">
        <v>6</v>
      </c>
      <c r="CI906" s="1311">
        <v>7</v>
      </c>
      <c r="CJ906" s="1311">
        <v>8</v>
      </c>
      <c r="CK906" s="1311">
        <v>9</v>
      </c>
      <c r="CL906" s="1311">
        <v>10</v>
      </c>
      <c r="CM906" s="1311">
        <v>11</v>
      </c>
      <c r="CN906" s="1311">
        <v>12</v>
      </c>
      <c r="CO906" s="1311">
        <v>13</v>
      </c>
      <c r="CP906" s="1311">
        <v>14</v>
      </c>
      <c r="CQ906" s="1311">
        <v>15</v>
      </c>
      <c r="CR906" s="1311">
        <v>16</v>
      </c>
      <c r="CS906" s="1311">
        <v>17</v>
      </c>
      <c r="CT906" s="1311">
        <v>18</v>
      </c>
      <c r="CU906" s="1311">
        <v>19</v>
      </c>
      <c r="CV906" s="1311">
        <v>20</v>
      </c>
      <c r="CW906" s="1311">
        <v>21</v>
      </c>
      <c r="CX906" s="1311">
        <v>22</v>
      </c>
      <c r="CY906" s="1311">
        <v>23</v>
      </c>
      <c r="CZ906" s="1311">
        <v>24</v>
      </c>
      <c r="DA906" s="1311">
        <v>25</v>
      </c>
      <c r="DB906" s="1311">
        <v>26</v>
      </c>
      <c r="DC906" s="1311">
        <v>27</v>
      </c>
      <c r="DD906" s="1311">
        <v>28</v>
      </c>
      <c r="DE906" s="1311">
        <v>29</v>
      </c>
      <c r="DF906" s="1311">
        <v>30</v>
      </c>
      <c r="DG906" s="1311">
        <v>31</v>
      </c>
      <c r="DH906" s="1311">
        <v>32</v>
      </c>
      <c r="DI906" s="1311">
        <v>33</v>
      </c>
      <c r="DJ906" s="1311">
        <v>34</v>
      </c>
      <c r="DK906" s="1312">
        <v>35</v>
      </c>
      <c r="DL906" s="1312">
        <v>36</v>
      </c>
      <c r="DM906" s="1312">
        <v>37</v>
      </c>
      <c r="DN906" s="1312">
        <v>38</v>
      </c>
      <c r="DO906" s="1312">
        <v>39</v>
      </c>
      <c r="DP906" s="1312">
        <v>40</v>
      </c>
      <c r="DQ906" s="1305"/>
    </row>
    <row r="907" spans="68:121" ht="20.25" customHeight="1" x14ac:dyDescent="0.3">
      <c r="BP907" s="1260"/>
      <c r="BQ907" s="1260"/>
      <c r="BR907" s="1260"/>
      <c r="BS907" s="1260"/>
      <c r="BT907" s="1260"/>
      <c r="BU907" s="1260"/>
      <c r="BV907" s="1260"/>
      <c r="BW907" s="1260"/>
      <c r="BX907" s="1231"/>
      <c r="BY907" s="1302"/>
      <c r="BZ907" s="1313"/>
      <c r="CA907" s="1314"/>
      <c r="CB907" s="1315"/>
      <c r="CC907" s="1316"/>
      <c r="CD907" s="1316"/>
      <c r="CE907" s="1316"/>
      <c r="CF907" s="1316"/>
      <c r="CG907" s="1316"/>
      <c r="CH907" s="1316"/>
      <c r="CI907" s="1316"/>
      <c r="CJ907" s="1316"/>
      <c r="CK907" s="1316"/>
      <c r="CL907" s="1316"/>
      <c r="CM907" s="1316"/>
      <c r="CN907" s="1316"/>
      <c r="CO907" s="1316"/>
      <c r="CP907" s="1316"/>
      <c r="CQ907" s="1316"/>
      <c r="CR907" s="1316"/>
      <c r="CS907" s="1316"/>
      <c r="CT907" s="1316"/>
      <c r="CU907" s="1316"/>
      <c r="CV907" s="1316"/>
      <c r="CW907" s="1316"/>
      <c r="CX907" s="1316"/>
      <c r="CY907" s="1316"/>
      <c r="CZ907" s="1316"/>
      <c r="DA907" s="1316"/>
      <c r="DB907" s="1316"/>
      <c r="DC907" s="1316"/>
      <c r="DD907" s="1316"/>
      <c r="DE907" s="1316"/>
      <c r="DF907" s="1316"/>
      <c r="DG907" s="1316"/>
      <c r="DH907" s="1316"/>
      <c r="DI907" s="1316"/>
      <c r="DJ907" s="1316"/>
      <c r="DK907" s="1317"/>
      <c r="DL907" s="1317"/>
      <c r="DM907" s="1317"/>
      <c r="DN907" s="1317"/>
      <c r="DO907" s="1317"/>
      <c r="DP907" s="1317"/>
      <c r="DQ907" s="1305"/>
    </row>
    <row r="908" spans="68:121" ht="20.25" customHeight="1" x14ac:dyDescent="0.3">
      <c r="BP908" s="1260"/>
      <c r="BQ908" s="1260"/>
      <c r="BR908" s="1260"/>
      <c r="BS908" s="1260"/>
      <c r="BT908" s="1260"/>
      <c r="BU908" s="1260"/>
      <c r="BV908" s="1260"/>
      <c r="BW908" s="1260"/>
      <c r="BX908" s="1231"/>
      <c r="BY908" s="1302"/>
      <c r="BZ908" s="1324" t="s">
        <v>56</v>
      </c>
      <c r="CA908" s="1325">
        <v>0</v>
      </c>
      <c r="CB908" s="1318" t="s">
        <v>47</v>
      </c>
      <c r="CC908" s="1311">
        <v>1</v>
      </c>
      <c r="CD908" s="1311">
        <v>2</v>
      </c>
      <c r="CE908" s="1311">
        <v>3</v>
      </c>
      <c r="CF908" s="1311">
        <v>4</v>
      </c>
      <c r="CG908" s="1311">
        <v>5</v>
      </c>
      <c r="CH908" s="1311">
        <v>6</v>
      </c>
      <c r="CI908" s="1311">
        <v>7</v>
      </c>
      <c r="CJ908" s="1311">
        <v>8</v>
      </c>
      <c r="CK908" s="1311">
        <v>9</v>
      </c>
      <c r="CL908" s="1311">
        <v>10</v>
      </c>
      <c r="CM908" s="1311">
        <v>11</v>
      </c>
      <c r="CN908" s="1311">
        <v>12</v>
      </c>
      <c r="CO908" s="1311">
        <v>13</v>
      </c>
      <c r="CP908" s="1311">
        <v>14</v>
      </c>
      <c r="CQ908" s="1311">
        <v>15</v>
      </c>
      <c r="CR908" s="1311">
        <v>16</v>
      </c>
      <c r="CS908" s="1311">
        <v>17</v>
      </c>
      <c r="CT908" s="1311">
        <v>18</v>
      </c>
      <c r="CU908" s="1311">
        <v>19</v>
      </c>
      <c r="CV908" s="1311">
        <v>20</v>
      </c>
      <c r="CW908" s="1311">
        <v>21</v>
      </c>
      <c r="CX908" s="1311">
        <v>22</v>
      </c>
      <c r="CY908" s="1311">
        <v>23</v>
      </c>
      <c r="CZ908" s="1311">
        <v>24</v>
      </c>
      <c r="DA908" s="1311">
        <v>25</v>
      </c>
      <c r="DB908" s="1311">
        <v>26</v>
      </c>
      <c r="DC908" s="1311">
        <v>27</v>
      </c>
      <c r="DD908" s="1311">
        <v>28</v>
      </c>
      <c r="DE908" s="1311">
        <v>29</v>
      </c>
      <c r="DF908" s="1311">
        <v>30</v>
      </c>
      <c r="DG908" s="1311">
        <v>31</v>
      </c>
      <c r="DH908" s="1311">
        <v>32</v>
      </c>
      <c r="DI908" s="1311">
        <v>33</v>
      </c>
      <c r="DJ908" s="1311">
        <v>34</v>
      </c>
      <c r="DK908" s="1312">
        <v>35</v>
      </c>
      <c r="DL908" s="1312">
        <v>36</v>
      </c>
      <c r="DM908" s="1312">
        <v>37</v>
      </c>
      <c r="DN908" s="1312">
        <v>38</v>
      </c>
      <c r="DO908" s="1312">
        <v>39</v>
      </c>
      <c r="DP908" s="1312">
        <v>40</v>
      </c>
      <c r="DQ908" s="1305"/>
    </row>
    <row r="909" spans="68:121" ht="20.25" customHeight="1" thickBot="1" x14ac:dyDescent="0.35">
      <c r="BP909" s="1260"/>
      <c r="BQ909" s="1260"/>
      <c r="BR909" s="1260"/>
      <c r="BS909" s="1260"/>
      <c r="BT909" s="1260"/>
      <c r="BU909" s="1260"/>
      <c r="BV909" s="1260"/>
      <c r="BW909" s="1260"/>
      <c r="BX909" s="1231"/>
      <c r="BY909" s="1319"/>
      <c r="BZ909" s="1320"/>
      <c r="CA909" s="1320"/>
      <c r="CB909" s="1320"/>
      <c r="CC909" s="1320"/>
      <c r="CD909" s="1320"/>
      <c r="CE909" s="1320"/>
      <c r="CF909" s="1320"/>
      <c r="CG909" s="1320"/>
      <c r="CH909" s="1320"/>
      <c r="CI909" s="1320"/>
      <c r="CJ909" s="1320"/>
      <c r="CK909" s="1320"/>
      <c r="CL909" s="1320"/>
      <c r="CM909" s="1320"/>
      <c r="CN909" s="1320"/>
      <c r="CO909" s="1320"/>
      <c r="CP909" s="1320"/>
      <c r="CQ909" s="1320"/>
      <c r="CR909" s="1320"/>
      <c r="CS909" s="1320"/>
      <c r="CT909" s="1320"/>
      <c r="CU909" s="1320"/>
      <c r="CV909" s="1320"/>
      <c r="CW909" s="1320"/>
      <c r="CX909" s="1320"/>
      <c r="CY909" s="1320"/>
      <c r="CZ909" s="1320"/>
      <c r="DA909" s="1320"/>
      <c r="DB909" s="1320"/>
      <c r="DC909" s="1320"/>
      <c r="DD909" s="1320"/>
      <c r="DE909" s="1320"/>
      <c r="DF909" s="1320"/>
      <c r="DG909" s="1320"/>
      <c r="DH909" s="1320"/>
      <c r="DI909" s="1320"/>
      <c r="DJ909" s="1320"/>
      <c r="DK909" s="1320"/>
      <c r="DL909" s="1320"/>
      <c r="DM909" s="1320"/>
      <c r="DN909" s="1320"/>
      <c r="DO909" s="1320"/>
      <c r="DP909" s="1320"/>
      <c r="DQ909" s="1321"/>
    </row>
    <row r="910" spans="68:121" ht="20.25" customHeight="1" thickTop="1" x14ac:dyDescent="0.3">
      <c r="BP910" s="1260"/>
      <c r="BQ910" s="1260"/>
      <c r="BR910" s="1260"/>
      <c r="BS910" s="1260"/>
      <c r="BT910" s="1260"/>
      <c r="BU910" s="1260"/>
      <c r="BV910" s="1260"/>
      <c r="BW910" s="1260"/>
      <c r="BX910" s="1231"/>
      <c r="BY910" s="1231"/>
      <c r="BZ910" s="1231"/>
      <c r="CA910" s="1231"/>
      <c r="CB910" s="1231"/>
      <c r="CC910" s="1231"/>
      <c r="CD910" s="1231"/>
      <c r="CE910" s="1231"/>
      <c r="CF910" s="1231"/>
      <c r="CG910" s="1231"/>
      <c r="CH910" s="1231"/>
      <c r="CI910" s="1231"/>
      <c r="CJ910" s="1231"/>
      <c r="CK910" s="1231"/>
      <c r="CL910" s="1231"/>
      <c r="CM910" s="1231"/>
      <c r="CN910" s="1231"/>
      <c r="CO910" s="1231"/>
      <c r="CP910" s="1231"/>
      <c r="CQ910" s="1231"/>
      <c r="CR910" s="1231"/>
      <c r="CS910" s="1231"/>
      <c r="CT910" s="1231"/>
      <c r="CU910" s="1231"/>
      <c r="CV910" s="1231"/>
      <c r="CW910" s="1231"/>
      <c r="CX910" s="1231"/>
      <c r="CY910" s="1231"/>
      <c r="CZ910" s="1231"/>
      <c r="DA910" s="1231"/>
      <c r="DB910" s="1231"/>
      <c r="DC910" s="1231"/>
      <c r="DD910" s="1231"/>
      <c r="DE910" s="1231"/>
      <c r="DF910" s="1231"/>
      <c r="DG910" s="1231"/>
      <c r="DH910" s="1231"/>
      <c r="DI910" s="1231"/>
      <c r="DJ910" s="1231"/>
      <c r="DK910" s="1231"/>
      <c r="DL910" s="1231"/>
      <c r="DM910" s="1231"/>
      <c r="DN910" s="1231"/>
      <c r="DO910" s="1231"/>
      <c r="DP910" s="1231"/>
      <c r="DQ910" s="1231"/>
    </row>
    <row r="911" spans="68:121" ht="20.25" customHeight="1" x14ac:dyDescent="0.3">
      <c r="BP911" s="1260"/>
      <c r="BQ911" s="1260"/>
      <c r="BR911" s="1260"/>
      <c r="BS911" s="1260"/>
      <c r="BT911" s="1260"/>
      <c r="BU911" s="1260"/>
      <c r="BV911" s="1260"/>
      <c r="BW911" s="1260"/>
      <c r="BX911" s="1231"/>
      <c r="BY911" s="1231"/>
      <c r="BZ911" s="1231"/>
      <c r="CA911" s="1231"/>
      <c r="CB911" s="1231"/>
      <c r="CC911" s="1231"/>
      <c r="CD911" s="1231"/>
      <c r="CE911" s="1231"/>
      <c r="CF911" s="1231"/>
      <c r="CG911" s="1231"/>
      <c r="CH911" s="1231"/>
      <c r="CI911" s="1231"/>
      <c r="CJ911" s="1231"/>
      <c r="CK911" s="1231"/>
      <c r="CL911" s="1231"/>
      <c r="CM911" s="1231"/>
      <c r="CN911" s="1231"/>
      <c r="CO911" s="1231"/>
      <c r="CP911" s="1231"/>
      <c r="CQ911" s="1231"/>
      <c r="CR911" s="1231"/>
      <c r="CS911" s="1231"/>
      <c r="CT911" s="1231"/>
      <c r="CU911" s="1231"/>
      <c r="CV911" s="1231"/>
      <c r="CW911" s="1231"/>
      <c r="CX911" s="1231"/>
      <c r="CY911" s="1231"/>
      <c r="CZ911" s="1231"/>
      <c r="DA911" s="1231"/>
      <c r="DB911" s="1231"/>
      <c r="DC911" s="1231"/>
      <c r="DD911" s="1231"/>
      <c r="DE911" s="1231"/>
      <c r="DF911" s="1231"/>
      <c r="DG911" s="1231"/>
      <c r="DH911" s="1231"/>
      <c r="DI911" s="1231"/>
      <c r="DJ911" s="1231"/>
      <c r="DK911" s="1231"/>
      <c r="DL911" s="1231"/>
      <c r="DM911" s="1231"/>
      <c r="DN911" s="1231"/>
      <c r="DO911" s="1231"/>
      <c r="DP911" s="1231"/>
      <c r="DQ911" s="1231"/>
    </row>
    <row r="912" spans="68:121" ht="20.25" customHeight="1" x14ac:dyDescent="0.3">
      <c r="BP912" s="1260"/>
      <c r="BQ912" s="1260"/>
      <c r="BR912" s="1260"/>
      <c r="BS912" s="1260"/>
      <c r="BT912" s="1260"/>
      <c r="BU912" s="1260"/>
      <c r="BV912" s="1260"/>
      <c r="BW912" s="1260"/>
      <c r="BX912" s="1231"/>
      <c r="BY912" s="1231"/>
      <c r="BZ912" s="1231"/>
      <c r="CA912" s="1231"/>
      <c r="CB912" s="1231"/>
      <c r="CC912" s="1231"/>
      <c r="CD912" s="1231"/>
      <c r="CE912" s="1231"/>
      <c r="CF912" s="1231"/>
      <c r="CG912" s="1231"/>
      <c r="CH912" s="1231"/>
      <c r="CI912" s="1231"/>
      <c r="CJ912" s="1231"/>
      <c r="CK912" s="1231"/>
      <c r="CL912" s="1231"/>
      <c r="CM912" s="1231"/>
      <c r="CN912" s="1231"/>
      <c r="CO912" s="1231"/>
      <c r="CP912" s="1231"/>
      <c r="CQ912" s="1231"/>
      <c r="CR912" s="1231"/>
      <c r="CS912" s="1231"/>
      <c r="CT912" s="1231"/>
      <c r="CU912" s="1231"/>
      <c r="CV912" s="1231"/>
      <c r="CW912" s="1231"/>
      <c r="CX912" s="1231"/>
      <c r="CY912" s="1231"/>
      <c r="CZ912" s="1231"/>
      <c r="DA912" s="1231"/>
      <c r="DB912" s="1231"/>
      <c r="DC912" s="1231"/>
      <c r="DD912" s="1231"/>
      <c r="DE912" s="1231"/>
      <c r="DF912" s="1231"/>
      <c r="DG912" s="1231"/>
      <c r="DH912" s="1231"/>
      <c r="DI912" s="1231"/>
      <c r="DJ912" s="1231"/>
      <c r="DK912" s="1231"/>
      <c r="DL912" s="1231"/>
      <c r="DM912" s="1231"/>
      <c r="DN912" s="1231"/>
      <c r="DO912" s="1231"/>
      <c r="DP912" s="1231"/>
      <c r="DQ912" s="1231"/>
    </row>
    <row r="913" spans="68:75" ht="20.25" customHeight="1" x14ac:dyDescent="0.3">
      <c r="BP913" s="1260"/>
      <c r="BQ913" s="1260"/>
      <c r="BR913" s="1260"/>
      <c r="BS913" s="1260"/>
      <c r="BT913" s="1260"/>
      <c r="BU913" s="1260"/>
      <c r="BV913" s="1260"/>
      <c r="BW913" s="1260"/>
    </row>
    <row r="914" spans="68:75" ht="20.25" customHeight="1" x14ac:dyDescent="0.3">
      <c r="BP914" s="1260"/>
      <c r="BQ914" s="1260"/>
      <c r="BR914" s="1260"/>
      <c r="BS914" s="1260"/>
      <c r="BT914" s="1260"/>
      <c r="BU914" s="1260"/>
      <c r="BV914" s="1260"/>
      <c r="BW914" s="1260"/>
    </row>
    <row r="915" spans="68:75" ht="20.25" customHeight="1" x14ac:dyDescent="0.3">
      <c r="BP915" s="1260"/>
      <c r="BQ915" s="1260"/>
      <c r="BR915" s="1260"/>
      <c r="BS915" s="1260"/>
      <c r="BT915" s="1260"/>
      <c r="BU915" s="1260"/>
      <c r="BV915" s="1260"/>
      <c r="BW915" s="1260"/>
    </row>
    <row r="916" spans="68:75" ht="20.25" customHeight="1" x14ac:dyDescent="0.3">
      <c r="BP916" s="1260"/>
      <c r="BQ916" s="1260"/>
      <c r="BR916" s="1260"/>
      <c r="BS916" s="1260"/>
      <c r="BT916" s="1260"/>
      <c r="BU916" s="1260"/>
      <c r="BV916" s="1260"/>
      <c r="BW916" s="1260"/>
    </row>
    <row r="917" spans="68:75" ht="20.25" customHeight="1" x14ac:dyDescent="0.3">
      <c r="BP917" s="1260"/>
      <c r="BQ917" s="1260"/>
      <c r="BR917" s="1260"/>
      <c r="BS917" s="1260"/>
      <c r="BT917" s="1260"/>
      <c r="BU917" s="1260"/>
      <c r="BV917" s="1260"/>
      <c r="BW917" s="1260"/>
    </row>
    <row r="918" spans="68:75" ht="20.25" customHeight="1" x14ac:dyDescent="0.3">
      <c r="BP918" s="1260"/>
      <c r="BQ918" s="1260"/>
      <c r="BR918" s="1260"/>
      <c r="BS918" s="1260"/>
      <c r="BT918" s="1260"/>
      <c r="BU918" s="1260"/>
      <c r="BV918" s="1260"/>
      <c r="BW918" s="1260"/>
    </row>
    <row r="919" spans="68:75" ht="20.25" customHeight="1" x14ac:dyDescent="0.3">
      <c r="BP919" s="1260"/>
      <c r="BQ919" s="1260"/>
      <c r="BR919" s="1260"/>
      <c r="BS919" s="1260"/>
      <c r="BT919" s="1260"/>
      <c r="BU919" s="1260"/>
      <c r="BV919" s="1260"/>
      <c r="BW919" s="1260"/>
    </row>
    <row r="920" spans="68:75" ht="20.25" customHeight="1" x14ac:dyDescent="0.3">
      <c r="BP920" s="1260"/>
      <c r="BQ920" s="1260"/>
      <c r="BR920" s="1260"/>
      <c r="BS920" s="1260"/>
      <c r="BT920" s="1260"/>
      <c r="BU920" s="1260"/>
      <c r="BV920" s="1260"/>
      <c r="BW920" s="1260"/>
    </row>
    <row r="921" spans="68:75" ht="20.25" customHeight="1" x14ac:dyDescent="0.3">
      <c r="BP921" s="1260"/>
      <c r="BQ921" s="1260"/>
      <c r="BR921" s="1260"/>
      <c r="BS921" s="1260"/>
      <c r="BT921" s="1260"/>
      <c r="BU921" s="1260"/>
      <c r="BV921" s="1260"/>
      <c r="BW921" s="1260"/>
    </row>
    <row r="922" spans="68:75" ht="20.25" customHeight="1" x14ac:dyDescent="0.3">
      <c r="BP922" s="1260"/>
      <c r="BQ922" s="1260"/>
      <c r="BR922" s="1260"/>
      <c r="BS922" s="1260"/>
      <c r="BT922" s="1260"/>
      <c r="BU922" s="1260"/>
      <c r="BV922" s="1260"/>
      <c r="BW922" s="1260"/>
    </row>
    <row r="923" spans="68:75" ht="20.25" customHeight="1" x14ac:dyDescent="0.3">
      <c r="BP923" s="1260"/>
      <c r="BQ923" s="1260"/>
      <c r="BR923" s="1260"/>
      <c r="BS923" s="1260"/>
      <c r="BT923" s="1260"/>
      <c r="BU923" s="1260"/>
      <c r="BV923" s="1260"/>
      <c r="BW923" s="1260"/>
    </row>
    <row r="924" spans="68:75" ht="20.25" customHeight="1" x14ac:dyDescent="0.3">
      <c r="BP924" s="1260"/>
      <c r="BQ924" s="1260"/>
      <c r="BR924" s="1260"/>
      <c r="BS924" s="1260"/>
      <c r="BT924" s="1260"/>
      <c r="BU924" s="1260"/>
      <c r="BV924" s="1260"/>
      <c r="BW924" s="1260"/>
    </row>
    <row r="925" spans="68:75" ht="20.25" customHeight="1" x14ac:dyDescent="0.3">
      <c r="BP925" s="1260"/>
      <c r="BQ925" s="1260"/>
      <c r="BR925" s="1260"/>
      <c r="BS925" s="1260"/>
      <c r="BT925" s="1260"/>
      <c r="BU925" s="1260"/>
      <c r="BV925" s="1260"/>
      <c r="BW925" s="1260"/>
    </row>
    <row r="926" spans="68:75" ht="20.25" customHeight="1" x14ac:dyDescent="0.3">
      <c r="BP926" s="1260"/>
      <c r="BQ926" s="1260"/>
      <c r="BR926" s="1260"/>
      <c r="BS926" s="1260"/>
      <c r="BT926" s="1260"/>
      <c r="BU926" s="1260"/>
      <c r="BV926" s="1260"/>
      <c r="BW926" s="1260"/>
    </row>
    <row r="927" spans="68:75" ht="20.25" customHeight="1" x14ac:dyDescent="0.3">
      <c r="BP927" s="1260"/>
      <c r="BQ927" s="1260"/>
      <c r="BR927" s="1260"/>
      <c r="BS927" s="1260"/>
      <c r="BT927" s="1260"/>
      <c r="BU927" s="1260"/>
      <c r="BV927" s="1260"/>
      <c r="BW927" s="1260"/>
    </row>
    <row r="928" spans="68:75" ht="20.25" customHeight="1" x14ac:dyDescent="0.3">
      <c r="BP928" s="1260"/>
      <c r="BQ928" s="1260"/>
      <c r="BR928" s="1260"/>
      <c r="BS928" s="1260"/>
      <c r="BT928" s="1260"/>
      <c r="BU928" s="1260"/>
      <c r="BV928" s="1260"/>
      <c r="BW928" s="1260"/>
    </row>
    <row r="929" spans="68:75" ht="20.25" customHeight="1" x14ac:dyDescent="0.3">
      <c r="BP929" s="1260"/>
      <c r="BQ929" s="1260"/>
      <c r="BR929" s="1260"/>
      <c r="BS929" s="1260"/>
      <c r="BT929" s="1260"/>
      <c r="BU929" s="1260"/>
      <c r="BV929" s="1260"/>
      <c r="BW929" s="1260"/>
    </row>
    <row r="930" spans="68:75" ht="20.25" customHeight="1" x14ac:dyDescent="0.3">
      <c r="BP930" s="1260"/>
      <c r="BQ930" s="1260"/>
      <c r="BR930" s="1260"/>
      <c r="BS930" s="1260"/>
      <c r="BT930" s="1260"/>
      <c r="BU930" s="1260"/>
      <c r="BV930" s="1260"/>
      <c r="BW930" s="1260"/>
    </row>
    <row r="931" spans="68:75" ht="20.25" customHeight="1" x14ac:dyDescent="0.3">
      <c r="BP931" s="1260"/>
      <c r="BQ931" s="1260"/>
      <c r="BR931" s="1260"/>
      <c r="BS931" s="1260"/>
      <c r="BT931" s="1260"/>
      <c r="BU931" s="1260"/>
      <c r="BV931" s="1260"/>
      <c r="BW931" s="1260"/>
    </row>
    <row r="932" spans="68:75" ht="20.25" customHeight="1" x14ac:dyDescent="0.3">
      <c r="BP932" s="1260"/>
      <c r="BQ932" s="1260"/>
      <c r="BR932" s="1260"/>
      <c r="BS932" s="1260"/>
      <c r="BT932" s="1260"/>
      <c r="BU932" s="1260"/>
      <c r="BV932" s="1260"/>
      <c r="BW932" s="1260"/>
    </row>
    <row r="933" spans="68:75" ht="20.25" customHeight="1" x14ac:dyDescent="0.3">
      <c r="BP933" s="1260"/>
      <c r="BQ933" s="1260"/>
      <c r="BR933" s="1260"/>
      <c r="BS933" s="1260"/>
      <c r="BT933" s="1260"/>
      <c r="BU933" s="1260"/>
      <c r="BV933" s="1260"/>
      <c r="BW933" s="1260"/>
    </row>
    <row r="934" spans="68:75" ht="20.25" customHeight="1" x14ac:dyDescent="0.3">
      <c r="BP934" s="1260"/>
      <c r="BQ934" s="1260"/>
      <c r="BR934" s="1260"/>
      <c r="BS934" s="1260"/>
      <c r="BT934" s="1260"/>
      <c r="BU934" s="1260"/>
      <c r="BV934" s="1260"/>
      <c r="BW934" s="1260"/>
    </row>
    <row r="935" spans="68:75" ht="20.25" customHeight="1" x14ac:dyDescent="0.3">
      <c r="BP935" s="1260"/>
      <c r="BQ935" s="1260"/>
      <c r="BR935" s="1260"/>
      <c r="BS935" s="1260"/>
      <c r="BT935" s="1260"/>
      <c r="BU935" s="1260"/>
      <c r="BV935" s="1260"/>
      <c r="BW935" s="1260"/>
    </row>
    <row r="936" spans="68:75" ht="20.25" customHeight="1" x14ac:dyDescent="0.3">
      <c r="BP936" s="1260"/>
      <c r="BQ936" s="1260"/>
      <c r="BR936" s="1260"/>
      <c r="BS936" s="1260"/>
      <c r="BT936" s="1260"/>
      <c r="BU936" s="1260"/>
      <c r="BV936" s="1260"/>
      <c r="BW936" s="1260"/>
    </row>
    <row r="937" spans="68:75" ht="20.25" customHeight="1" x14ac:dyDescent="0.3">
      <c r="BP937" s="1260"/>
      <c r="BQ937" s="1260"/>
      <c r="BR937" s="1260"/>
      <c r="BS937" s="1260"/>
      <c r="BT937" s="1260"/>
      <c r="BU937" s="1260"/>
      <c r="BV937" s="1260"/>
      <c r="BW937" s="1260"/>
    </row>
    <row r="938" spans="68:75" ht="20.25" customHeight="1" x14ac:dyDescent="0.3">
      <c r="BP938" s="1260"/>
      <c r="BQ938" s="1260"/>
      <c r="BR938" s="1260"/>
      <c r="BS938" s="1260"/>
      <c r="BT938" s="1260"/>
      <c r="BU938" s="1260"/>
      <c r="BV938" s="1260"/>
      <c r="BW938" s="1260"/>
    </row>
    <row r="939" spans="68:75" ht="20.25" customHeight="1" x14ac:dyDescent="0.3">
      <c r="BP939" s="1260"/>
      <c r="BQ939" s="1260"/>
      <c r="BR939" s="1260"/>
      <c r="BS939" s="1260"/>
      <c r="BT939" s="1260"/>
      <c r="BU939" s="1260"/>
      <c r="BV939" s="1260"/>
      <c r="BW939" s="1260"/>
    </row>
    <row r="940" spans="68:75" ht="20.25" customHeight="1" x14ac:dyDescent="0.3">
      <c r="BP940" s="1260"/>
      <c r="BQ940" s="1260"/>
      <c r="BR940" s="1260"/>
      <c r="BS940" s="1260"/>
      <c r="BT940" s="1260"/>
      <c r="BU940" s="1260"/>
      <c r="BV940" s="1260"/>
      <c r="BW940" s="1260"/>
    </row>
    <row r="941" spans="68:75" ht="20.25" customHeight="1" x14ac:dyDescent="0.3">
      <c r="BP941" s="1260"/>
      <c r="BQ941" s="1260"/>
      <c r="BR941" s="1260"/>
      <c r="BS941" s="1260"/>
      <c r="BT941" s="1260"/>
      <c r="BU941" s="1260"/>
      <c r="BV941" s="1260"/>
      <c r="BW941" s="1260"/>
    </row>
    <row r="942" spans="68:75" ht="20.25" customHeight="1" x14ac:dyDescent="0.3">
      <c r="BP942" s="1260"/>
      <c r="BQ942" s="1260"/>
      <c r="BR942" s="1260"/>
      <c r="BS942" s="1260"/>
      <c r="BT942" s="1260"/>
      <c r="BU942" s="1260"/>
      <c r="BV942" s="1260"/>
      <c r="BW942" s="1260"/>
    </row>
    <row r="943" spans="68:75" ht="20.25" customHeight="1" x14ac:dyDescent="0.3">
      <c r="BP943" s="1260"/>
      <c r="BQ943" s="1260"/>
      <c r="BR943" s="1260"/>
      <c r="BS943" s="1260"/>
      <c r="BT943" s="1260"/>
      <c r="BU943" s="1260"/>
      <c r="BV943" s="1260"/>
      <c r="BW943" s="1260"/>
    </row>
    <row r="944" spans="68:75" ht="20.25" customHeight="1" x14ac:dyDescent="0.3">
      <c r="BP944" s="1260"/>
      <c r="BQ944" s="1260"/>
      <c r="BR944" s="1260"/>
      <c r="BS944" s="1260"/>
      <c r="BT944" s="1260"/>
      <c r="BU944" s="1260"/>
      <c r="BV944" s="1260"/>
      <c r="BW944" s="1260"/>
    </row>
    <row r="945" spans="68:75" ht="20.25" customHeight="1" x14ac:dyDescent="0.3">
      <c r="BP945" s="1260"/>
      <c r="BQ945" s="1260"/>
      <c r="BR945" s="1260"/>
      <c r="BS945" s="1260"/>
      <c r="BT945" s="1260"/>
      <c r="BU945" s="1260"/>
      <c r="BV945" s="1260"/>
      <c r="BW945" s="1260"/>
    </row>
    <row r="946" spans="68:75" ht="20.25" customHeight="1" x14ac:dyDescent="0.3">
      <c r="BP946" s="1260"/>
      <c r="BQ946" s="1260"/>
      <c r="BR946" s="1260"/>
      <c r="BS946" s="1260"/>
      <c r="BT946" s="1260"/>
      <c r="BU946" s="1260"/>
      <c r="BV946" s="1260"/>
      <c r="BW946" s="1260"/>
    </row>
    <row r="947" spans="68:75" ht="20.25" customHeight="1" x14ac:dyDescent="0.3">
      <c r="BP947" s="1260"/>
      <c r="BQ947" s="1260"/>
      <c r="BR947" s="1260"/>
      <c r="BS947" s="1260"/>
      <c r="BT947" s="1260"/>
      <c r="BU947" s="1260"/>
      <c r="BV947" s="1260"/>
      <c r="BW947" s="1260"/>
    </row>
    <row r="948" spans="68:75" ht="20.25" customHeight="1" x14ac:dyDescent="0.3">
      <c r="BP948" s="1260"/>
      <c r="BQ948" s="1260"/>
      <c r="BR948" s="1260"/>
      <c r="BS948" s="1260"/>
      <c r="BT948" s="1260"/>
      <c r="BU948" s="1260"/>
      <c r="BV948" s="1260"/>
      <c r="BW948" s="1260"/>
    </row>
    <row r="949" spans="68:75" ht="20.25" customHeight="1" x14ac:dyDescent="0.3">
      <c r="BP949" s="1260"/>
      <c r="BQ949" s="1260"/>
      <c r="BR949" s="1260"/>
      <c r="BS949" s="1260"/>
      <c r="BT949" s="1260"/>
      <c r="BU949" s="1260"/>
      <c r="BV949" s="1260"/>
      <c r="BW949" s="1260"/>
    </row>
    <row r="950" spans="68:75" ht="20.25" customHeight="1" x14ac:dyDescent="0.3">
      <c r="BP950" s="1260"/>
      <c r="BQ950" s="1260"/>
      <c r="BR950" s="1260"/>
      <c r="BS950" s="1260"/>
      <c r="BT950" s="1260"/>
      <c r="BU950" s="1260"/>
      <c r="BV950" s="1260"/>
      <c r="BW950" s="1260"/>
    </row>
    <row r="951" spans="68:75" ht="20.25" customHeight="1" x14ac:dyDescent="0.3">
      <c r="BP951" s="1260"/>
      <c r="BQ951" s="1260"/>
      <c r="BR951" s="1260"/>
      <c r="BS951" s="1260"/>
      <c r="BT951" s="1260"/>
      <c r="BU951" s="1260"/>
      <c r="BV951" s="1260"/>
      <c r="BW951" s="1260"/>
    </row>
    <row r="952" spans="68:75" ht="20.25" customHeight="1" x14ac:dyDescent="0.3">
      <c r="BP952" s="1260"/>
      <c r="BQ952" s="1260"/>
      <c r="BR952" s="1260"/>
      <c r="BS952" s="1260"/>
      <c r="BT952" s="1260"/>
      <c r="BU952" s="1260"/>
      <c r="BV952" s="1260"/>
      <c r="BW952" s="1260"/>
    </row>
    <row r="953" spans="68:75" ht="20.25" customHeight="1" x14ac:dyDescent="0.3">
      <c r="BP953" s="1260"/>
      <c r="BQ953" s="1260"/>
      <c r="BR953" s="1260"/>
      <c r="BS953" s="1260"/>
      <c r="BT953" s="1260"/>
      <c r="BU953" s="1260"/>
      <c r="BV953" s="1260"/>
      <c r="BW953" s="1260"/>
    </row>
    <row r="954" spans="68:75" ht="20.25" customHeight="1" x14ac:dyDescent="0.3">
      <c r="BP954" s="1260"/>
      <c r="BQ954" s="1260"/>
      <c r="BR954" s="1260"/>
      <c r="BS954" s="1260"/>
      <c r="BT954" s="1260"/>
      <c r="BU954" s="1260"/>
      <c r="BV954" s="1260"/>
      <c r="BW954" s="1260"/>
    </row>
    <row r="955" spans="68:75" ht="20.25" customHeight="1" x14ac:dyDescent="0.3">
      <c r="BP955" s="1260"/>
      <c r="BQ955" s="1260"/>
      <c r="BR955" s="1260"/>
      <c r="BS955" s="1260"/>
      <c r="BT955" s="1260"/>
      <c r="BU955" s="1260"/>
      <c r="BV955" s="1260"/>
      <c r="BW955" s="1260"/>
    </row>
    <row r="956" spans="68:75" ht="20.25" customHeight="1" x14ac:dyDescent="0.3">
      <c r="BP956" s="1260"/>
      <c r="BQ956" s="1260"/>
      <c r="BR956" s="1260"/>
      <c r="BS956" s="1260"/>
      <c r="BT956" s="1260"/>
      <c r="BU956" s="1260"/>
      <c r="BV956" s="1260"/>
      <c r="BW956" s="1260"/>
    </row>
    <row r="957" spans="68:75" ht="20.25" customHeight="1" x14ac:dyDescent="0.3">
      <c r="BP957" s="1260"/>
      <c r="BQ957" s="1260"/>
      <c r="BR957" s="1260"/>
      <c r="BS957" s="1260"/>
      <c r="BT957" s="1260"/>
      <c r="BU957" s="1260"/>
      <c r="BV957" s="1260"/>
      <c r="BW957" s="1260"/>
    </row>
    <row r="958" spans="68:75" ht="20.25" customHeight="1" x14ac:dyDescent="0.3">
      <c r="BP958" s="1260"/>
      <c r="BQ958" s="1260"/>
      <c r="BR958" s="1260"/>
      <c r="BS958" s="1260"/>
      <c r="BT958" s="1260"/>
      <c r="BU958" s="1260"/>
      <c r="BV958" s="1260"/>
      <c r="BW958" s="1260"/>
    </row>
    <row r="959" spans="68:75" ht="20.25" customHeight="1" x14ac:dyDescent="0.3">
      <c r="BP959" s="1260"/>
      <c r="BQ959" s="1260"/>
      <c r="BR959" s="1260"/>
      <c r="BS959" s="1260"/>
      <c r="BT959" s="1260"/>
      <c r="BU959" s="1260"/>
      <c r="BV959" s="1260"/>
      <c r="BW959" s="1260"/>
    </row>
    <row r="960" spans="68:75" ht="20.25" customHeight="1" x14ac:dyDescent="0.3">
      <c r="BP960" s="1260"/>
      <c r="BQ960" s="1260"/>
      <c r="BR960" s="1260"/>
      <c r="BS960" s="1260"/>
      <c r="BT960" s="1260"/>
      <c r="BU960" s="1260"/>
      <c r="BV960" s="1260"/>
      <c r="BW960" s="1260"/>
    </row>
    <row r="961" spans="68:75" ht="20.25" customHeight="1" x14ac:dyDescent="0.3">
      <c r="BP961" s="1298"/>
      <c r="BQ961" s="1298"/>
      <c r="BR961" s="1298"/>
      <c r="BS961" s="1298"/>
      <c r="BT961" s="1298"/>
      <c r="BU961" s="1298"/>
      <c r="BV961" s="1298"/>
      <c r="BW961" s="1298"/>
    </row>
    <row r="962" spans="68:75" ht="20.25" customHeight="1" x14ac:dyDescent="0.3">
      <c r="BP962" s="1260"/>
      <c r="BQ962" s="1260"/>
      <c r="BR962" s="1260"/>
      <c r="BS962" s="1260"/>
      <c r="BT962" s="1260"/>
      <c r="BU962" s="1260"/>
      <c r="BV962" s="1260"/>
      <c r="BW962" s="1260"/>
    </row>
    <row r="963" spans="68:75" ht="20.25" customHeight="1" x14ac:dyDescent="0.3">
      <c r="BP963" s="1260"/>
      <c r="BQ963" s="1260"/>
      <c r="BR963" s="1260"/>
      <c r="BS963" s="1260"/>
      <c r="BT963" s="1260"/>
      <c r="BU963" s="1260"/>
      <c r="BV963" s="1260"/>
      <c r="BW963" s="1260"/>
    </row>
    <row r="964" spans="68:75" ht="20.25" customHeight="1" x14ac:dyDescent="0.3">
      <c r="BP964" s="1260"/>
      <c r="BQ964" s="1260"/>
      <c r="BR964" s="1260"/>
      <c r="BS964" s="1260"/>
      <c r="BT964" s="1260"/>
      <c r="BU964" s="1260"/>
      <c r="BV964" s="1260"/>
      <c r="BW964" s="1260"/>
    </row>
    <row r="965" spans="68:75" ht="20.25" customHeight="1" x14ac:dyDescent="0.3">
      <c r="BP965" s="1260"/>
      <c r="BQ965" s="1260"/>
      <c r="BR965" s="1260"/>
      <c r="BS965" s="1260"/>
      <c r="BT965" s="1260"/>
      <c r="BU965" s="1260"/>
      <c r="BV965" s="1260"/>
      <c r="BW965" s="1260"/>
    </row>
    <row r="966" spans="68:75" ht="20.25" customHeight="1" x14ac:dyDescent="0.3">
      <c r="BP966" s="1260"/>
      <c r="BQ966" s="1260"/>
      <c r="BR966" s="1260"/>
      <c r="BS966" s="1260"/>
      <c r="BT966" s="1260"/>
      <c r="BU966" s="1260"/>
      <c r="BV966" s="1260"/>
      <c r="BW966" s="1260"/>
    </row>
    <row r="967" spans="68:75" ht="20.25" customHeight="1" x14ac:dyDescent="0.3">
      <c r="BP967" s="1260"/>
      <c r="BQ967" s="1260"/>
      <c r="BR967" s="1260"/>
      <c r="BS967" s="1260"/>
      <c r="BT967" s="1260"/>
      <c r="BU967" s="1260"/>
      <c r="BV967" s="1260"/>
      <c r="BW967" s="1260"/>
    </row>
    <row r="968" spans="68:75" ht="20.25" customHeight="1" x14ac:dyDescent="0.3">
      <c r="BP968" s="1260"/>
      <c r="BQ968" s="1260"/>
      <c r="BR968" s="1260"/>
      <c r="BS968" s="1260"/>
      <c r="BT968" s="1260"/>
      <c r="BU968" s="1260"/>
      <c r="BV968" s="1260"/>
      <c r="BW968" s="1260"/>
    </row>
    <row r="969" spans="68:75" ht="20.25" customHeight="1" x14ac:dyDescent="0.3">
      <c r="BP969" s="1260"/>
      <c r="BQ969" s="1260"/>
      <c r="BR969" s="1260"/>
      <c r="BS969" s="1260"/>
      <c r="BT969" s="1260"/>
      <c r="BU969" s="1260"/>
      <c r="BV969" s="1260"/>
      <c r="BW969" s="1260"/>
    </row>
    <row r="970" spans="68:75" ht="20.25" customHeight="1" x14ac:dyDescent="0.3">
      <c r="BP970" s="1260"/>
      <c r="BQ970" s="1260"/>
      <c r="BR970" s="1260"/>
      <c r="BS970" s="1260"/>
      <c r="BT970" s="1260"/>
      <c r="BU970" s="1260"/>
      <c r="BV970" s="1260"/>
      <c r="BW970" s="1260"/>
    </row>
    <row r="971" spans="68:75" ht="20.25" customHeight="1" x14ac:dyDescent="0.3">
      <c r="BP971" s="1260"/>
      <c r="BQ971" s="1260"/>
      <c r="BR971" s="1260"/>
      <c r="BS971" s="1260"/>
      <c r="BT971" s="1260"/>
      <c r="BU971" s="1260"/>
      <c r="BV971" s="1260"/>
      <c r="BW971" s="1260"/>
    </row>
    <row r="972" spans="68:75" ht="20.25" customHeight="1" x14ac:dyDescent="0.3">
      <c r="BP972" s="1260"/>
      <c r="BQ972" s="1260"/>
      <c r="BR972" s="1260"/>
      <c r="BS972" s="1260"/>
      <c r="BT972" s="1260"/>
      <c r="BU972" s="1260"/>
      <c r="BV972" s="1260"/>
      <c r="BW972" s="1260"/>
    </row>
    <row r="973" spans="68:75" ht="20.25" customHeight="1" x14ac:dyDescent="0.3">
      <c r="BP973" s="1260"/>
      <c r="BQ973" s="1260"/>
      <c r="BR973" s="1260"/>
      <c r="BS973" s="1260"/>
      <c r="BT973" s="1260"/>
      <c r="BU973" s="1260"/>
      <c r="BV973" s="1260"/>
      <c r="BW973" s="1260"/>
    </row>
    <row r="974" spans="68:75" ht="20.25" customHeight="1" x14ac:dyDescent="0.3">
      <c r="BP974" s="1260"/>
      <c r="BQ974" s="1260"/>
      <c r="BR974" s="1260"/>
      <c r="BS974" s="1260"/>
      <c r="BT974" s="1260"/>
      <c r="BU974" s="1260"/>
      <c r="BV974" s="1260"/>
      <c r="BW974" s="1260"/>
    </row>
    <row r="975" spans="68:75" ht="20.25" customHeight="1" x14ac:dyDescent="0.3">
      <c r="BP975" s="1260"/>
      <c r="BQ975" s="1260"/>
      <c r="BR975" s="1260"/>
      <c r="BS975" s="1260"/>
      <c r="BT975" s="1260"/>
      <c r="BU975" s="1260"/>
      <c r="BV975" s="1260"/>
      <c r="BW975" s="1260"/>
    </row>
    <row r="976" spans="68:75" ht="20.25" customHeight="1" x14ac:dyDescent="0.3">
      <c r="BP976" s="1260"/>
      <c r="BQ976" s="1260"/>
      <c r="BR976" s="1260"/>
      <c r="BS976" s="1260"/>
      <c r="BT976" s="1260"/>
      <c r="BU976" s="1260"/>
      <c r="BV976" s="1260"/>
      <c r="BW976" s="1260"/>
    </row>
    <row r="977" spans="68:75" ht="20.25" customHeight="1" x14ac:dyDescent="0.3">
      <c r="BP977" s="1260"/>
      <c r="BQ977" s="1260"/>
      <c r="BR977" s="1260"/>
      <c r="BS977" s="1260"/>
      <c r="BT977" s="1260"/>
      <c r="BU977" s="1260"/>
      <c r="BV977" s="1260"/>
      <c r="BW977" s="1260"/>
    </row>
    <row r="978" spans="68:75" ht="20.25" customHeight="1" x14ac:dyDescent="0.3">
      <c r="BP978" s="1260"/>
      <c r="BQ978" s="1260"/>
      <c r="BR978" s="1260"/>
      <c r="BS978" s="1260"/>
      <c r="BT978" s="1260"/>
      <c r="BU978" s="1260"/>
      <c r="BV978" s="1260"/>
      <c r="BW978" s="1260"/>
    </row>
    <row r="979" spans="68:75" ht="20.25" customHeight="1" x14ac:dyDescent="0.3">
      <c r="BP979" s="1260"/>
      <c r="BQ979" s="1260"/>
      <c r="BR979" s="1260"/>
      <c r="BS979" s="1260"/>
      <c r="BT979" s="1260"/>
      <c r="BU979" s="1260"/>
      <c r="BV979" s="1260"/>
      <c r="BW979" s="1260"/>
    </row>
    <row r="980" spans="68:75" ht="20.25" customHeight="1" x14ac:dyDescent="0.3">
      <c r="BP980" s="1260"/>
      <c r="BQ980" s="1260"/>
      <c r="BR980" s="1260"/>
      <c r="BS980" s="1260"/>
      <c r="BT980" s="1260"/>
      <c r="BU980" s="1260"/>
      <c r="BV980" s="1260"/>
      <c r="BW980" s="1260"/>
    </row>
    <row r="981" spans="68:75" ht="20.25" customHeight="1" x14ac:dyDescent="0.3">
      <c r="BP981" s="1260"/>
      <c r="BQ981" s="1260"/>
      <c r="BR981" s="1260"/>
      <c r="BS981" s="1260"/>
      <c r="BT981" s="1260"/>
      <c r="BU981" s="1260"/>
      <c r="BV981" s="1260"/>
      <c r="BW981" s="1260"/>
    </row>
    <row r="982" spans="68:75" ht="20.25" customHeight="1" x14ac:dyDescent="0.3">
      <c r="BP982" s="1260"/>
      <c r="BQ982" s="1260"/>
      <c r="BR982" s="1260"/>
      <c r="BS982" s="1260"/>
      <c r="BT982" s="1260"/>
      <c r="BU982" s="1260"/>
      <c r="BV982" s="1260"/>
      <c r="BW982" s="1260"/>
    </row>
    <row r="983" spans="68:75" ht="20.25" customHeight="1" x14ac:dyDescent="0.3">
      <c r="BP983" s="1260"/>
      <c r="BQ983" s="1260"/>
      <c r="BR983" s="1260"/>
      <c r="BS983" s="1260"/>
      <c r="BT983" s="1260"/>
      <c r="BU983" s="1260"/>
      <c r="BV983" s="1260"/>
      <c r="BW983" s="1260"/>
    </row>
    <row r="984" spans="68:75" ht="20.25" customHeight="1" x14ac:dyDescent="0.3">
      <c r="BP984" s="1260"/>
      <c r="BQ984" s="1260"/>
      <c r="BR984" s="1260"/>
      <c r="BS984" s="1260"/>
      <c r="BT984" s="1260"/>
      <c r="BU984" s="1260"/>
      <c r="BV984" s="1260"/>
      <c r="BW984" s="1260"/>
    </row>
    <row r="985" spans="68:75" ht="20.25" customHeight="1" x14ac:dyDescent="0.3">
      <c r="BP985" s="1260"/>
      <c r="BQ985" s="1260"/>
      <c r="BR985" s="1260"/>
      <c r="BS985" s="1260"/>
      <c r="BT985" s="1260"/>
      <c r="BU985" s="1260"/>
      <c r="BV985" s="1260"/>
      <c r="BW985" s="1260"/>
    </row>
    <row r="986" spans="68:75" ht="20.25" customHeight="1" x14ac:dyDescent="0.3">
      <c r="BP986" s="1260"/>
      <c r="BQ986" s="1260"/>
      <c r="BR986" s="1260"/>
      <c r="BS986" s="1260"/>
      <c r="BT986" s="1260"/>
      <c r="BU986" s="1260"/>
      <c r="BV986" s="1260"/>
      <c r="BW986" s="1260"/>
    </row>
    <row r="987" spans="68:75" ht="20.25" customHeight="1" x14ac:dyDescent="0.3">
      <c r="BP987" s="1260"/>
      <c r="BQ987" s="1260"/>
      <c r="BR987" s="1260"/>
      <c r="BS987" s="1260"/>
      <c r="BT987" s="1260"/>
      <c r="BU987" s="1260"/>
      <c r="BV987" s="1260"/>
      <c r="BW987" s="1260"/>
    </row>
    <row r="988" spans="68:75" ht="20.25" customHeight="1" x14ac:dyDescent="0.3">
      <c r="BP988" s="1260"/>
      <c r="BQ988" s="1260"/>
      <c r="BR988" s="1260"/>
      <c r="BS988" s="1260"/>
      <c r="BT988" s="1260"/>
      <c r="BU988" s="1260"/>
      <c r="BV988" s="1260"/>
      <c r="BW988" s="1260"/>
    </row>
    <row r="989" spans="68:75" ht="20.25" customHeight="1" x14ac:dyDescent="0.3">
      <c r="BP989" s="1260"/>
      <c r="BQ989" s="1260"/>
      <c r="BR989" s="1260"/>
      <c r="BS989" s="1260"/>
      <c r="BT989" s="1260"/>
      <c r="BU989" s="1260"/>
      <c r="BV989" s="1260"/>
      <c r="BW989" s="1260"/>
    </row>
    <row r="990" spans="68:75" ht="20.25" customHeight="1" x14ac:dyDescent="0.3">
      <c r="BP990" s="1260"/>
      <c r="BQ990" s="1260"/>
      <c r="BR990" s="1260"/>
      <c r="BS990" s="1260"/>
      <c r="BT990" s="1260"/>
      <c r="BU990" s="1260"/>
      <c r="BV990" s="1260"/>
      <c r="BW990" s="1260"/>
    </row>
    <row r="991" spans="68:75" ht="20.25" customHeight="1" x14ac:dyDescent="0.3">
      <c r="BP991" s="1260"/>
      <c r="BQ991" s="1260"/>
      <c r="BR991" s="1260"/>
      <c r="BS991" s="1260"/>
      <c r="BT991" s="1260"/>
      <c r="BU991" s="1260"/>
      <c r="BV991" s="1260"/>
      <c r="BW991" s="1260"/>
    </row>
    <row r="992" spans="68:75" ht="20.25" customHeight="1" x14ac:dyDescent="0.3">
      <c r="BP992" s="1260"/>
      <c r="BQ992" s="1260"/>
      <c r="BR992" s="1260"/>
      <c r="BS992" s="1260"/>
      <c r="BT992" s="1260"/>
      <c r="BU992" s="1260"/>
      <c r="BV992" s="1260"/>
      <c r="BW992" s="1260"/>
    </row>
    <row r="993" spans="68:75" ht="20.25" customHeight="1" x14ac:dyDescent="0.3">
      <c r="BP993" s="1260"/>
      <c r="BQ993" s="1260"/>
      <c r="BR993" s="1260"/>
      <c r="BS993" s="1260"/>
      <c r="BT993" s="1260"/>
      <c r="BU993" s="1260"/>
      <c r="BV993" s="1260"/>
      <c r="BW993" s="1260"/>
    </row>
    <row r="994" spans="68:75" ht="20.25" customHeight="1" x14ac:dyDescent="0.3">
      <c r="BP994" s="1260"/>
      <c r="BQ994" s="1260"/>
      <c r="BR994" s="1260"/>
      <c r="BS994" s="1260"/>
      <c r="BT994" s="1260"/>
      <c r="BU994" s="1260"/>
      <c r="BV994" s="1260"/>
      <c r="BW994" s="1260"/>
    </row>
    <row r="995" spans="68:75" ht="20.25" customHeight="1" x14ac:dyDescent="0.3">
      <c r="BP995" s="1260"/>
      <c r="BQ995" s="1260"/>
      <c r="BR995" s="1260"/>
      <c r="BS995" s="1260"/>
      <c r="BT995" s="1260"/>
      <c r="BU995" s="1260"/>
      <c r="BV995" s="1260"/>
      <c r="BW995" s="1260"/>
    </row>
    <row r="996" spans="68:75" ht="20.25" customHeight="1" x14ac:dyDescent="0.3">
      <c r="BP996" s="1260"/>
      <c r="BQ996" s="1260"/>
      <c r="BR996" s="1260"/>
      <c r="BS996" s="1260"/>
      <c r="BT996" s="1260"/>
      <c r="BU996" s="1260"/>
      <c r="BV996" s="1260"/>
      <c r="BW996" s="1260"/>
    </row>
    <row r="997" spans="68:75" ht="20.25" customHeight="1" x14ac:dyDescent="0.3">
      <c r="BP997" s="1260"/>
      <c r="BQ997" s="1260"/>
      <c r="BR997" s="1260"/>
      <c r="BS997" s="1260"/>
      <c r="BT997" s="1260"/>
      <c r="BU997" s="1260"/>
      <c r="BV997" s="1260"/>
      <c r="BW997" s="1260"/>
    </row>
    <row r="998" spans="68:75" ht="20.25" customHeight="1" x14ac:dyDescent="0.3">
      <c r="BP998" s="1260"/>
      <c r="BQ998" s="1260"/>
      <c r="BR998" s="1260"/>
      <c r="BS998" s="1260"/>
      <c r="BT998" s="1260"/>
      <c r="BU998" s="1260"/>
      <c r="BV998" s="1260"/>
      <c r="BW998" s="1260"/>
    </row>
    <row r="999" spans="68:75" ht="20.25" customHeight="1" x14ac:dyDescent="0.3">
      <c r="BP999" s="1260"/>
      <c r="BQ999" s="1260"/>
      <c r="BR999" s="1260"/>
      <c r="BS999" s="1260"/>
      <c r="BT999" s="1260"/>
      <c r="BU999" s="1260"/>
      <c r="BV999" s="1260"/>
      <c r="BW999" s="1260"/>
    </row>
    <row r="1000" spans="68:75" ht="20.25" customHeight="1" x14ac:dyDescent="0.3">
      <c r="BP1000" s="1260"/>
      <c r="BQ1000" s="1260"/>
      <c r="BR1000" s="1260"/>
      <c r="BS1000" s="1260"/>
      <c r="BT1000" s="1260"/>
      <c r="BU1000" s="1260"/>
      <c r="BV1000" s="1260"/>
      <c r="BW1000" s="1260"/>
    </row>
    <row r="1001" spans="68:75" ht="20.25" customHeight="1" x14ac:dyDescent="0.3">
      <c r="BP1001" s="1260"/>
      <c r="BQ1001" s="1260"/>
      <c r="BR1001" s="1260"/>
      <c r="BS1001" s="1260"/>
      <c r="BT1001" s="1260"/>
      <c r="BU1001" s="1260"/>
      <c r="BV1001" s="1260"/>
      <c r="BW1001" s="1260"/>
    </row>
    <row r="1002" spans="68:75" ht="20.25" customHeight="1" x14ac:dyDescent="0.3">
      <c r="BP1002" s="1260"/>
      <c r="BQ1002" s="1260"/>
      <c r="BR1002" s="1260"/>
      <c r="BS1002" s="1260"/>
      <c r="BT1002" s="1260"/>
      <c r="BU1002" s="1260"/>
      <c r="BV1002" s="1260"/>
      <c r="BW1002" s="1260"/>
    </row>
    <row r="1003" spans="68:75" ht="20.25" customHeight="1" x14ac:dyDescent="0.3">
      <c r="BP1003" s="1260"/>
      <c r="BQ1003" s="1260"/>
      <c r="BR1003" s="1260"/>
      <c r="BS1003" s="1260"/>
      <c r="BT1003" s="1260"/>
      <c r="BU1003" s="1260"/>
      <c r="BV1003" s="1260"/>
      <c r="BW1003" s="1260"/>
    </row>
    <row r="1004" spans="68:75" ht="20.25" customHeight="1" x14ac:dyDescent="0.3">
      <c r="BP1004" s="1260"/>
      <c r="BQ1004" s="1260"/>
      <c r="BR1004" s="1260"/>
      <c r="BS1004" s="1260"/>
      <c r="BT1004" s="1260"/>
      <c r="BU1004" s="1260"/>
      <c r="BV1004" s="1260"/>
      <c r="BW1004" s="1260"/>
    </row>
    <row r="1005" spans="68:75" ht="20.25" customHeight="1" x14ac:dyDescent="0.3">
      <c r="BP1005" s="1260"/>
      <c r="BQ1005" s="1260"/>
      <c r="BR1005" s="1260"/>
      <c r="BS1005" s="1260"/>
      <c r="BT1005" s="1260"/>
      <c r="BU1005" s="1260"/>
      <c r="BV1005" s="1260"/>
      <c r="BW1005" s="1260"/>
    </row>
    <row r="1006" spans="68:75" ht="20.25" customHeight="1" x14ac:dyDescent="0.3">
      <c r="BP1006" s="1260"/>
      <c r="BQ1006" s="1260"/>
      <c r="BR1006" s="1260"/>
      <c r="BS1006" s="1260"/>
      <c r="BT1006" s="1260"/>
      <c r="BU1006" s="1260"/>
      <c r="BV1006" s="1260"/>
      <c r="BW1006" s="1260"/>
    </row>
    <row r="1007" spans="68:75" ht="20.25" customHeight="1" x14ac:dyDescent="0.3">
      <c r="BP1007" s="1260"/>
      <c r="BQ1007" s="1260"/>
      <c r="BR1007" s="1260"/>
      <c r="BS1007" s="1260"/>
      <c r="BT1007" s="1260"/>
      <c r="BU1007" s="1260"/>
      <c r="BV1007" s="1260"/>
      <c r="BW1007" s="1260"/>
    </row>
    <row r="1008" spans="68:75" ht="20.25" customHeight="1" x14ac:dyDescent="0.3">
      <c r="BP1008" s="1260"/>
      <c r="BQ1008" s="1260"/>
      <c r="BR1008" s="1260"/>
      <c r="BS1008" s="1260"/>
      <c r="BT1008" s="1260"/>
      <c r="BU1008" s="1260"/>
      <c r="BV1008" s="1260"/>
      <c r="BW1008" s="1260"/>
    </row>
    <row r="1009" spans="68:75" ht="20.25" customHeight="1" x14ac:dyDescent="0.3">
      <c r="BP1009" s="1260"/>
      <c r="BQ1009" s="1260"/>
      <c r="BR1009" s="1260"/>
      <c r="BS1009" s="1260"/>
      <c r="BT1009" s="1260"/>
      <c r="BU1009" s="1260"/>
      <c r="BV1009" s="1260"/>
      <c r="BW1009" s="1260"/>
    </row>
    <row r="1010" spans="68:75" ht="20.25" customHeight="1" x14ac:dyDescent="0.3">
      <c r="BP1010" s="1260"/>
      <c r="BQ1010" s="1260"/>
      <c r="BR1010" s="1260"/>
      <c r="BS1010" s="1260"/>
      <c r="BT1010" s="1260"/>
      <c r="BU1010" s="1260"/>
      <c r="BV1010" s="1260"/>
      <c r="BW1010" s="1260"/>
    </row>
    <row r="1011" spans="68:75" ht="20.25" customHeight="1" x14ac:dyDescent="0.3">
      <c r="BP1011" s="1260"/>
      <c r="BQ1011" s="1260"/>
      <c r="BR1011" s="1260"/>
      <c r="BS1011" s="1260"/>
      <c r="BT1011" s="1260"/>
      <c r="BU1011" s="1260"/>
      <c r="BV1011" s="1260"/>
      <c r="BW1011" s="1260"/>
    </row>
    <row r="1012" spans="68:75" ht="20.25" customHeight="1" x14ac:dyDescent="0.3">
      <c r="BP1012" s="1260"/>
      <c r="BQ1012" s="1260"/>
      <c r="BR1012" s="1260"/>
      <c r="BS1012" s="1260"/>
      <c r="BT1012" s="1260"/>
      <c r="BU1012" s="1260"/>
      <c r="BV1012" s="1260"/>
      <c r="BW1012" s="1260"/>
    </row>
    <row r="1013" spans="68:75" ht="20.25" customHeight="1" x14ac:dyDescent="0.3">
      <c r="BP1013" s="1260"/>
      <c r="BQ1013" s="1260"/>
      <c r="BR1013" s="1260"/>
      <c r="BS1013" s="1260"/>
      <c r="BT1013" s="1260"/>
      <c r="BU1013" s="1260"/>
      <c r="BV1013" s="1260"/>
      <c r="BW1013" s="1260"/>
    </row>
    <row r="1014" spans="68:75" ht="20.25" customHeight="1" x14ac:dyDescent="0.3">
      <c r="BP1014" s="1260"/>
      <c r="BQ1014" s="1260"/>
      <c r="BR1014" s="1260"/>
      <c r="BS1014" s="1260"/>
      <c r="BT1014" s="1260"/>
      <c r="BU1014" s="1260"/>
      <c r="BV1014" s="1260"/>
      <c r="BW1014" s="1260"/>
    </row>
    <row r="1015" spans="68:75" ht="20.25" customHeight="1" x14ac:dyDescent="0.3">
      <c r="BP1015" s="1260"/>
      <c r="BQ1015" s="1260"/>
      <c r="BR1015" s="1260"/>
      <c r="BS1015" s="1260"/>
      <c r="BT1015" s="1260"/>
      <c r="BU1015" s="1260"/>
      <c r="BV1015" s="1260"/>
      <c r="BW1015" s="1260"/>
    </row>
    <row r="1016" spans="68:75" ht="20.25" customHeight="1" x14ac:dyDescent="0.3">
      <c r="BP1016" s="1260"/>
      <c r="BQ1016" s="1260"/>
      <c r="BR1016" s="1260"/>
      <c r="BS1016" s="1260"/>
      <c r="BT1016" s="1260"/>
      <c r="BU1016" s="1260"/>
      <c r="BV1016" s="1260"/>
      <c r="BW1016" s="1260"/>
    </row>
    <row r="1017" spans="68:75" ht="20.25" customHeight="1" x14ac:dyDescent="0.3">
      <c r="BP1017" s="1260"/>
      <c r="BQ1017" s="1260"/>
      <c r="BR1017" s="1260"/>
      <c r="BS1017" s="1260"/>
      <c r="BT1017" s="1260"/>
      <c r="BU1017" s="1260"/>
      <c r="BV1017" s="1260"/>
      <c r="BW1017" s="1260"/>
    </row>
    <row r="1018" spans="68:75" ht="20.25" customHeight="1" x14ac:dyDescent="0.3">
      <c r="BP1018" s="1260"/>
      <c r="BQ1018" s="1260"/>
      <c r="BR1018" s="1260"/>
      <c r="BS1018" s="1260"/>
      <c r="BT1018" s="1260"/>
      <c r="BU1018" s="1260"/>
      <c r="BV1018" s="1260"/>
      <c r="BW1018" s="1260"/>
    </row>
    <row r="1019" spans="68:75" ht="20.25" customHeight="1" x14ac:dyDescent="0.3">
      <c r="BP1019" s="1260"/>
      <c r="BQ1019" s="1260"/>
      <c r="BR1019" s="1260"/>
      <c r="BS1019" s="1260"/>
      <c r="BT1019" s="1260"/>
      <c r="BU1019" s="1260"/>
      <c r="BV1019" s="1260"/>
      <c r="BW1019" s="1260"/>
    </row>
    <row r="1020" spans="68:75" ht="20.25" customHeight="1" x14ac:dyDescent="0.3">
      <c r="BP1020" s="1260"/>
      <c r="BQ1020" s="1260"/>
      <c r="BR1020" s="1260"/>
      <c r="BS1020" s="1260"/>
      <c r="BT1020" s="1260"/>
      <c r="BU1020" s="1260"/>
      <c r="BV1020" s="1260"/>
      <c r="BW1020" s="1260"/>
    </row>
    <row r="1021" spans="68:75" ht="20.25" customHeight="1" x14ac:dyDescent="0.3">
      <c r="BP1021" s="1260"/>
      <c r="BQ1021" s="1260"/>
      <c r="BR1021" s="1260"/>
      <c r="BS1021" s="1260"/>
      <c r="BT1021" s="1260"/>
      <c r="BU1021" s="1260"/>
      <c r="BV1021" s="1260"/>
      <c r="BW1021" s="1260"/>
    </row>
    <row r="1022" spans="68:75" ht="20.25" customHeight="1" x14ac:dyDescent="0.3">
      <c r="BP1022" s="1260"/>
      <c r="BQ1022" s="1260"/>
      <c r="BR1022" s="1260"/>
      <c r="BS1022" s="1260"/>
      <c r="BT1022" s="1260"/>
      <c r="BU1022" s="1260"/>
      <c r="BV1022" s="1260"/>
      <c r="BW1022" s="1260"/>
    </row>
    <row r="1023" spans="68:75" ht="20.25" customHeight="1" x14ac:dyDescent="0.3">
      <c r="BP1023" s="1260"/>
      <c r="BQ1023" s="1260"/>
      <c r="BR1023" s="1260"/>
      <c r="BS1023" s="1260"/>
      <c r="BT1023" s="1260"/>
      <c r="BU1023" s="1260"/>
      <c r="BV1023" s="1260"/>
      <c r="BW1023" s="1260"/>
    </row>
    <row r="1024" spans="68:75" ht="20.25" customHeight="1" x14ac:dyDescent="0.3">
      <c r="BP1024" s="1260"/>
      <c r="BQ1024" s="1260"/>
      <c r="BR1024" s="1260"/>
      <c r="BS1024" s="1260"/>
      <c r="BT1024" s="1260"/>
      <c r="BU1024" s="1260"/>
      <c r="BV1024" s="1260"/>
      <c r="BW1024" s="1260"/>
    </row>
    <row r="1025" spans="68:75" ht="20.25" customHeight="1" x14ac:dyDescent="0.3">
      <c r="BP1025" s="1260"/>
      <c r="BQ1025" s="1260"/>
      <c r="BR1025" s="1260"/>
      <c r="BS1025" s="1260"/>
      <c r="BT1025" s="1260"/>
      <c r="BU1025" s="1260"/>
      <c r="BV1025" s="1260"/>
      <c r="BW1025" s="1260"/>
    </row>
    <row r="1026" spans="68:75" ht="20.25" customHeight="1" x14ac:dyDescent="0.3">
      <c r="BP1026" s="1260"/>
      <c r="BQ1026" s="1260"/>
      <c r="BR1026" s="1260"/>
      <c r="BS1026" s="1260"/>
      <c r="BT1026" s="1260"/>
      <c r="BU1026" s="1260"/>
      <c r="BV1026" s="1260"/>
      <c r="BW1026" s="1260"/>
    </row>
    <row r="1027" spans="68:75" ht="20.25" customHeight="1" x14ac:dyDescent="0.3">
      <c r="BP1027" s="1260"/>
      <c r="BQ1027" s="1260"/>
      <c r="BR1027" s="1260"/>
      <c r="BS1027" s="1260"/>
      <c r="BT1027" s="1260"/>
      <c r="BU1027" s="1260"/>
      <c r="BV1027" s="1260"/>
      <c r="BW1027" s="1260"/>
    </row>
    <row r="1028" spans="68:75" ht="20.25" customHeight="1" x14ac:dyDescent="0.3">
      <c r="BP1028" s="1260"/>
      <c r="BQ1028" s="1260"/>
      <c r="BR1028" s="1260"/>
      <c r="BS1028" s="1260"/>
      <c r="BT1028" s="1260"/>
      <c r="BU1028" s="1260"/>
      <c r="BV1028" s="1260"/>
      <c r="BW1028" s="1260"/>
    </row>
    <row r="1029" spans="68:75" ht="20.25" customHeight="1" x14ac:dyDescent="0.3">
      <c r="BP1029" s="1260"/>
      <c r="BQ1029" s="1260"/>
      <c r="BR1029" s="1260"/>
      <c r="BS1029" s="1260"/>
      <c r="BT1029" s="1260"/>
      <c r="BU1029" s="1260"/>
      <c r="BV1029" s="1260"/>
      <c r="BW1029" s="1260"/>
    </row>
    <row r="1030" spans="68:75" ht="20.25" customHeight="1" x14ac:dyDescent="0.3">
      <c r="BP1030" s="1260"/>
      <c r="BQ1030" s="1260"/>
      <c r="BR1030" s="1260"/>
      <c r="BS1030" s="1260"/>
      <c r="BT1030" s="1260"/>
      <c r="BU1030" s="1260"/>
      <c r="BV1030" s="1260"/>
      <c r="BW1030" s="1260"/>
    </row>
    <row r="1031" spans="68:75" ht="20.25" customHeight="1" x14ac:dyDescent="0.3">
      <c r="BP1031" s="1260"/>
      <c r="BQ1031" s="1260"/>
      <c r="BR1031" s="1260"/>
      <c r="BS1031" s="1260"/>
      <c r="BT1031" s="1260"/>
      <c r="BU1031" s="1260"/>
      <c r="BV1031" s="1260"/>
      <c r="BW1031" s="1260"/>
    </row>
    <row r="1032" spans="68:75" ht="20.25" customHeight="1" x14ac:dyDescent="0.3">
      <c r="BP1032" s="1260"/>
      <c r="BQ1032" s="1260"/>
      <c r="BR1032" s="1260"/>
      <c r="BS1032" s="1260"/>
      <c r="BT1032" s="1260"/>
      <c r="BU1032" s="1260"/>
      <c r="BV1032" s="1260"/>
      <c r="BW1032" s="1260"/>
    </row>
    <row r="1033" spans="68:75" ht="20.25" customHeight="1" x14ac:dyDescent="0.3">
      <c r="BP1033" s="1260"/>
      <c r="BQ1033" s="1260"/>
      <c r="BR1033" s="1260"/>
      <c r="BS1033" s="1260"/>
      <c r="BT1033" s="1260"/>
      <c r="BU1033" s="1260"/>
      <c r="BV1033" s="1260"/>
      <c r="BW1033" s="1260"/>
    </row>
    <row r="1034" spans="68:75" ht="20.25" customHeight="1" x14ac:dyDescent="0.3">
      <c r="BP1034" s="1260"/>
      <c r="BQ1034" s="1260"/>
      <c r="BR1034" s="1260"/>
      <c r="BS1034" s="1260"/>
      <c r="BT1034" s="1260"/>
      <c r="BU1034" s="1260"/>
      <c r="BV1034" s="1260"/>
      <c r="BW1034" s="1260"/>
    </row>
    <row r="1035" spans="68:75" ht="20.25" customHeight="1" x14ac:dyDescent="0.3">
      <c r="BP1035" s="1260"/>
      <c r="BQ1035" s="1260"/>
      <c r="BR1035" s="1260"/>
      <c r="BS1035" s="1260"/>
      <c r="BT1035" s="1260"/>
      <c r="BU1035" s="1260"/>
      <c r="BV1035" s="1260"/>
      <c r="BW1035" s="1260"/>
    </row>
    <row r="1036" spans="68:75" ht="20.25" customHeight="1" x14ac:dyDescent="0.3">
      <c r="BP1036" s="1260"/>
      <c r="BQ1036" s="1260"/>
      <c r="BR1036" s="1260"/>
      <c r="BS1036" s="1260"/>
      <c r="BT1036" s="1260"/>
      <c r="BU1036" s="1260"/>
      <c r="BV1036" s="1260"/>
      <c r="BW1036" s="1260"/>
    </row>
    <row r="1037" spans="68:75" ht="20.25" customHeight="1" x14ac:dyDescent="0.3">
      <c r="BP1037" s="1260"/>
      <c r="BQ1037" s="1260"/>
      <c r="BR1037" s="1260"/>
      <c r="BS1037" s="1260"/>
      <c r="BT1037" s="1260"/>
      <c r="BU1037" s="1260"/>
      <c r="BV1037" s="1260"/>
      <c r="BW1037" s="1260"/>
    </row>
    <row r="1038" spans="68:75" ht="20.25" customHeight="1" x14ac:dyDescent="0.3">
      <c r="BP1038" s="1260"/>
      <c r="BQ1038" s="1260"/>
      <c r="BR1038" s="1260"/>
      <c r="BS1038" s="1260"/>
      <c r="BT1038" s="1260"/>
      <c r="BU1038" s="1260"/>
      <c r="BV1038" s="1260"/>
      <c r="BW1038" s="1260"/>
    </row>
    <row r="1039" spans="68:75" ht="20.25" customHeight="1" x14ac:dyDescent="0.3">
      <c r="BP1039" s="1260"/>
      <c r="BQ1039" s="1260"/>
      <c r="BR1039" s="1260"/>
      <c r="BS1039" s="1260"/>
      <c r="BT1039" s="1260"/>
      <c r="BU1039" s="1260"/>
      <c r="BV1039" s="1260"/>
      <c r="BW1039" s="1260"/>
    </row>
    <row r="1040" spans="68:75" ht="20.25" customHeight="1" x14ac:dyDescent="0.3">
      <c r="BP1040" s="1260"/>
      <c r="BQ1040" s="1260"/>
      <c r="BR1040" s="1260"/>
      <c r="BS1040" s="1260"/>
      <c r="BT1040" s="1260"/>
      <c r="BU1040" s="1260"/>
      <c r="BV1040" s="1260"/>
      <c r="BW1040" s="1260"/>
    </row>
    <row r="1041" spans="68:75" ht="20.25" customHeight="1" x14ac:dyDescent="0.3">
      <c r="BP1041" s="1260"/>
      <c r="BQ1041" s="1260"/>
      <c r="BR1041" s="1260"/>
      <c r="BS1041" s="1260"/>
      <c r="BT1041" s="1260"/>
      <c r="BU1041" s="1260"/>
      <c r="BV1041" s="1260"/>
      <c r="BW1041" s="1260"/>
    </row>
    <row r="1042" spans="68:75" ht="20.25" customHeight="1" x14ac:dyDescent="0.3">
      <c r="BP1042" s="1260"/>
      <c r="BQ1042" s="1260"/>
      <c r="BR1042" s="1260"/>
      <c r="BS1042" s="1260"/>
      <c r="BT1042" s="1260"/>
      <c r="BU1042" s="1260"/>
      <c r="BV1042" s="1260"/>
      <c r="BW1042" s="1260"/>
    </row>
    <row r="1043" spans="68:75" ht="20.25" customHeight="1" x14ac:dyDescent="0.3">
      <c r="BP1043" s="1260"/>
      <c r="BQ1043" s="1260"/>
      <c r="BR1043" s="1260"/>
      <c r="BS1043" s="1260"/>
      <c r="BT1043" s="1260"/>
      <c r="BU1043" s="1260"/>
      <c r="BV1043" s="1260"/>
      <c r="BW1043" s="1260"/>
    </row>
    <row r="1044" spans="68:75" ht="20.25" customHeight="1" x14ac:dyDescent="0.3">
      <c r="BP1044" s="1260"/>
      <c r="BQ1044" s="1260"/>
      <c r="BR1044" s="1260"/>
      <c r="BS1044" s="1260"/>
      <c r="BT1044" s="1260"/>
      <c r="BU1044" s="1260"/>
      <c r="BV1044" s="1260"/>
      <c r="BW1044" s="1260"/>
    </row>
    <row r="1045" spans="68:75" ht="20.25" customHeight="1" x14ac:dyDescent="0.3">
      <c r="BP1045" s="1260"/>
      <c r="BQ1045" s="1260"/>
      <c r="BR1045" s="1260"/>
      <c r="BS1045" s="1260"/>
      <c r="BT1045" s="1260"/>
      <c r="BU1045" s="1260"/>
      <c r="BV1045" s="1260"/>
      <c r="BW1045" s="1260"/>
    </row>
    <row r="1046" spans="68:75" ht="20.25" customHeight="1" x14ac:dyDescent="0.3">
      <c r="BP1046" s="1260"/>
      <c r="BQ1046" s="1260"/>
      <c r="BR1046" s="1260"/>
      <c r="BS1046" s="1260"/>
      <c r="BT1046" s="1260"/>
      <c r="BU1046" s="1260"/>
      <c r="BV1046" s="1260"/>
      <c r="BW1046" s="1260"/>
    </row>
    <row r="1047" spans="68:75" ht="20.25" customHeight="1" x14ac:dyDescent="0.3">
      <c r="BP1047" s="1260"/>
      <c r="BQ1047" s="1260"/>
      <c r="BR1047" s="1260"/>
      <c r="BS1047" s="1260"/>
      <c r="BT1047" s="1260"/>
      <c r="BU1047" s="1260"/>
      <c r="BV1047" s="1260"/>
      <c r="BW1047" s="1260"/>
    </row>
    <row r="1048" spans="68:75" ht="20.25" customHeight="1" x14ac:dyDescent="0.3">
      <c r="BP1048" s="1260"/>
      <c r="BQ1048" s="1260"/>
      <c r="BR1048" s="1260"/>
      <c r="BS1048" s="1260"/>
      <c r="BT1048" s="1260"/>
      <c r="BU1048" s="1260"/>
      <c r="BV1048" s="1260"/>
      <c r="BW1048" s="1260"/>
    </row>
    <row r="1049" spans="68:75" ht="20.25" customHeight="1" x14ac:dyDescent="0.3">
      <c r="BP1049" s="1260"/>
      <c r="BQ1049" s="1260"/>
      <c r="BR1049" s="1260"/>
      <c r="BS1049" s="1260"/>
      <c r="BT1049" s="1260"/>
      <c r="BU1049" s="1260"/>
      <c r="BV1049" s="1260"/>
      <c r="BW1049" s="1260"/>
    </row>
    <row r="1050" spans="68:75" ht="20.25" customHeight="1" x14ac:dyDescent="0.3">
      <c r="BP1050" s="1260"/>
      <c r="BQ1050" s="1260"/>
      <c r="BR1050" s="1260"/>
      <c r="BS1050" s="1260"/>
      <c r="BT1050" s="1260"/>
      <c r="BU1050" s="1260"/>
      <c r="BV1050" s="1260"/>
      <c r="BW1050" s="1260"/>
    </row>
    <row r="1051" spans="68:75" ht="20.25" customHeight="1" x14ac:dyDescent="0.3">
      <c r="BP1051" s="1260"/>
      <c r="BQ1051" s="1260"/>
      <c r="BR1051" s="1260"/>
      <c r="BS1051" s="1260"/>
      <c r="BT1051" s="1260"/>
      <c r="BU1051" s="1260"/>
      <c r="BV1051" s="1260"/>
      <c r="BW1051" s="1260"/>
    </row>
    <row r="1052" spans="68:75" ht="20.25" customHeight="1" x14ac:dyDescent="0.3">
      <c r="BP1052" s="1260"/>
      <c r="BQ1052" s="1260"/>
      <c r="BR1052" s="1260"/>
      <c r="BS1052" s="1260"/>
      <c r="BT1052" s="1260"/>
      <c r="BU1052" s="1260"/>
      <c r="BV1052" s="1260"/>
      <c r="BW1052" s="1260"/>
    </row>
    <row r="1053" spans="68:75" ht="20.25" customHeight="1" x14ac:dyDescent="0.3">
      <c r="BP1053" s="1260"/>
      <c r="BQ1053" s="1260"/>
      <c r="BR1053" s="1260"/>
      <c r="BS1053" s="1260"/>
      <c r="BT1053" s="1260"/>
      <c r="BU1053" s="1260"/>
      <c r="BV1053" s="1260"/>
      <c r="BW1053" s="1260"/>
    </row>
    <row r="1054" spans="68:75" ht="20.25" customHeight="1" x14ac:dyDescent="0.3">
      <c r="BP1054" s="1260"/>
      <c r="BQ1054" s="1260"/>
      <c r="BR1054" s="1260"/>
      <c r="BS1054" s="1260"/>
      <c r="BT1054" s="1260"/>
      <c r="BU1054" s="1260"/>
      <c r="BV1054" s="1260"/>
      <c r="BW1054" s="1260"/>
    </row>
    <row r="1055" spans="68:75" ht="20.25" customHeight="1" x14ac:dyDescent="0.3">
      <c r="BP1055" s="1260"/>
      <c r="BQ1055" s="1260"/>
      <c r="BR1055" s="1260"/>
      <c r="BS1055" s="1260"/>
      <c r="BT1055" s="1260"/>
      <c r="BU1055" s="1260"/>
      <c r="BV1055" s="1260"/>
      <c r="BW1055" s="1260"/>
    </row>
    <row r="1056" spans="68:75" ht="20.25" customHeight="1" x14ac:dyDescent="0.3">
      <c r="BP1056" s="1260"/>
      <c r="BQ1056" s="1260"/>
      <c r="BR1056" s="1260"/>
      <c r="BS1056" s="1260"/>
      <c r="BT1056" s="1260"/>
      <c r="BU1056" s="1260"/>
      <c r="BV1056" s="1260"/>
      <c r="BW1056" s="1260"/>
    </row>
    <row r="1057" spans="68:75" ht="20.25" customHeight="1" x14ac:dyDescent="0.3">
      <c r="BP1057" s="1260"/>
      <c r="BQ1057" s="1260"/>
      <c r="BR1057" s="1260"/>
      <c r="BS1057" s="1260"/>
      <c r="BT1057" s="1260"/>
      <c r="BU1057" s="1260"/>
      <c r="BV1057" s="1260"/>
      <c r="BW1057" s="1260"/>
    </row>
    <row r="1058" spans="68:75" ht="20.25" customHeight="1" x14ac:dyDescent="0.3">
      <c r="BP1058" s="1260"/>
      <c r="BQ1058" s="1260"/>
      <c r="BR1058" s="1260"/>
      <c r="BS1058" s="1260"/>
      <c r="BT1058" s="1260"/>
      <c r="BU1058" s="1260"/>
      <c r="BV1058" s="1260"/>
      <c r="BW1058" s="1260"/>
    </row>
    <row r="1059" spans="68:75" ht="20.25" customHeight="1" x14ac:dyDescent="0.3">
      <c r="BP1059" s="1260"/>
      <c r="BQ1059" s="1260"/>
      <c r="BR1059" s="1260"/>
      <c r="BS1059" s="1260"/>
      <c r="BT1059" s="1260"/>
      <c r="BU1059" s="1260"/>
      <c r="BV1059" s="1260"/>
      <c r="BW1059" s="1260"/>
    </row>
    <row r="1060" spans="68:75" ht="20.25" customHeight="1" x14ac:dyDescent="0.3">
      <c r="BP1060" s="1260"/>
      <c r="BQ1060" s="1260"/>
      <c r="BR1060" s="1260"/>
      <c r="BS1060" s="1260"/>
      <c r="BT1060" s="1260"/>
      <c r="BU1060" s="1260"/>
      <c r="BV1060" s="1260"/>
      <c r="BW1060" s="1260"/>
    </row>
    <row r="1061" spans="68:75" ht="20.25" customHeight="1" x14ac:dyDescent="0.3">
      <c r="BP1061" s="1260"/>
      <c r="BQ1061" s="1260"/>
      <c r="BR1061" s="1260"/>
      <c r="BS1061" s="1260"/>
      <c r="BT1061" s="1260"/>
      <c r="BU1061" s="1260"/>
      <c r="BV1061" s="1260"/>
      <c r="BW1061" s="1260"/>
    </row>
    <row r="1062" spans="68:75" ht="20.25" customHeight="1" x14ac:dyDescent="0.3">
      <c r="BP1062" s="1260"/>
      <c r="BQ1062" s="1260"/>
      <c r="BR1062" s="1260"/>
      <c r="BS1062" s="1260"/>
      <c r="BT1062" s="1260"/>
      <c r="BU1062" s="1260"/>
      <c r="BV1062" s="1260"/>
      <c r="BW1062" s="1260"/>
    </row>
    <row r="1063" spans="68:75" ht="20.25" customHeight="1" x14ac:dyDescent="0.3">
      <c r="BP1063" s="1260"/>
      <c r="BQ1063" s="1260"/>
      <c r="BR1063" s="1260"/>
      <c r="BS1063" s="1260"/>
      <c r="BT1063" s="1260"/>
      <c r="BU1063" s="1260"/>
      <c r="BV1063" s="1260"/>
      <c r="BW1063" s="1260"/>
    </row>
    <row r="1064" spans="68:75" ht="20.25" customHeight="1" x14ac:dyDescent="0.3">
      <c r="BP1064" s="1298"/>
      <c r="BQ1064" s="1298"/>
      <c r="BR1064" s="1298"/>
      <c r="BS1064" s="1298"/>
      <c r="BT1064" s="1298"/>
      <c r="BU1064" s="1298"/>
      <c r="BV1064" s="1298"/>
      <c r="BW1064" s="1298"/>
    </row>
    <row r="1065" spans="68:75" ht="20.25" customHeight="1" x14ac:dyDescent="0.3">
      <c r="BP1065" s="1260"/>
      <c r="BQ1065" s="1260"/>
      <c r="BR1065" s="1260"/>
      <c r="BS1065" s="1260"/>
      <c r="BT1065" s="1260"/>
      <c r="BU1065" s="1260"/>
      <c r="BV1065" s="1260"/>
      <c r="BW1065" s="1260"/>
    </row>
    <row r="1066" spans="68:75" ht="20.25" customHeight="1" x14ac:dyDescent="0.3">
      <c r="BP1066" s="1260"/>
      <c r="BQ1066" s="1260"/>
      <c r="BR1066" s="1260"/>
      <c r="BS1066" s="1260"/>
      <c r="BT1066" s="1260"/>
      <c r="BU1066" s="1260"/>
      <c r="BV1066" s="1260"/>
      <c r="BW1066" s="1260"/>
    </row>
    <row r="1067" spans="68:75" ht="20.25" customHeight="1" x14ac:dyDescent="0.3">
      <c r="BP1067" s="1260"/>
      <c r="BQ1067" s="1260"/>
      <c r="BR1067" s="1260"/>
      <c r="BS1067" s="1260"/>
      <c r="BT1067" s="1260"/>
      <c r="BU1067" s="1260"/>
      <c r="BV1067" s="1260"/>
      <c r="BW1067" s="1260"/>
    </row>
    <row r="1068" spans="68:75" ht="20.25" customHeight="1" x14ac:dyDescent="0.3">
      <c r="BP1068" s="1260"/>
      <c r="BQ1068" s="1260"/>
      <c r="BR1068" s="1260"/>
      <c r="BS1068" s="1260"/>
      <c r="BT1068" s="1260"/>
      <c r="BU1068" s="1260"/>
      <c r="BV1068" s="1260"/>
      <c r="BW1068" s="1260"/>
    </row>
    <row r="1069" spans="68:75" ht="20.25" customHeight="1" x14ac:dyDescent="0.3">
      <c r="BP1069" s="1260"/>
      <c r="BQ1069" s="1260"/>
      <c r="BR1069" s="1260"/>
      <c r="BS1069" s="1260"/>
      <c r="BT1069" s="1260"/>
      <c r="BU1069" s="1260"/>
      <c r="BV1069" s="1260"/>
      <c r="BW1069" s="1260"/>
    </row>
    <row r="1070" spans="68:75" ht="20.25" customHeight="1" x14ac:dyDescent="0.3">
      <c r="BP1070" s="1260"/>
      <c r="BQ1070" s="1260"/>
      <c r="BR1070" s="1260"/>
      <c r="BS1070" s="1260"/>
      <c r="BT1070" s="1260"/>
      <c r="BU1070" s="1260"/>
      <c r="BV1070" s="1260"/>
      <c r="BW1070" s="1260"/>
    </row>
    <row r="1071" spans="68:75" ht="20.25" customHeight="1" x14ac:dyDescent="0.3">
      <c r="BP1071" s="1260"/>
      <c r="BQ1071" s="1260"/>
      <c r="BR1071" s="1260"/>
      <c r="BS1071" s="1260"/>
      <c r="BT1071" s="1260"/>
      <c r="BU1071" s="1260"/>
      <c r="BV1071" s="1260"/>
      <c r="BW1071" s="1260"/>
    </row>
    <row r="1072" spans="68:75" ht="20.25" customHeight="1" x14ac:dyDescent="0.3">
      <c r="BP1072" s="1260"/>
      <c r="BQ1072" s="1260"/>
      <c r="BR1072" s="1260"/>
      <c r="BS1072" s="1260"/>
      <c r="BT1072" s="1260"/>
      <c r="BU1072" s="1260"/>
      <c r="BV1072" s="1260"/>
      <c r="BW1072" s="1260"/>
    </row>
    <row r="1073" spans="68:75" ht="20.25" customHeight="1" x14ac:dyDescent="0.3">
      <c r="BP1073" s="1260"/>
      <c r="BQ1073" s="1260"/>
      <c r="BR1073" s="1260"/>
      <c r="BS1073" s="1260"/>
      <c r="BT1073" s="1260"/>
      <c r="BU1073" s="1260"/>
      <c r="BV1073" s="1260"/>
      <c r="BW1073" s="1260"/>
    </row>
    <row r="1074" spans="68:75" ht="20.25" customHeight="1" x14ac:dyDescent="0.3">
      <c r="BP1074" s="1260"/>
      <c r="BQ1074" s="1260"/>
      <c r="BR1074" s="1260"/>
      <c r="BS1074" s="1260"/>
      <c r="BT1074" s="1260"/>
      <c r="BU1074" s="1260"/>
      <c r="BV1074" s="1260"/>
      <c r="BW1074" s="1260"/>
    </row>
    <row r="1075" spans="68:75" ht="20.25" customHeight="1" x14ac:dyDescent="0.3">
      <c r="BP1075" s="1260"/>
      <c r="BQ1075" s="1260"/>
      <c r="BR1075" s="1260"/>
      <c r="BS1075" s="1260"/>
      <c r="BT1075" s="1260"/>
      <c r="BU1075" s="1260"/>
      <c r="BV1075" s="1260"/>
      <c r="BW1075" s="1260"/>
    </row>
    <row r="1076" spans="68:75" ht="20.25" customHeight="1" x14ac:dyDescent="0.3">
      <c r="BP1076" s="1260"/>
      <c r="BQ1076" s="1260"/>
      <c r="BR1076" s="1260"/>
      <c r="BS1076" s="1260"/>
      <c r="BT1076" s="1260"/>
      <c r="BU1076" s="1260"/>
      <c r="BV1076" s="1260"/>
      <c r="BW1076" s="1260"/>
    </row>
    <row r="1077" spans="68:75" ht="20.25" customHeight="1" x14ac:dyDescent="0.3">
      <c r="BP1077" s="1260"/>
      <c r="BQ1077" s="1260"/>
      <c r="BR1077" s="1260"/>
      <c r="BS1077" s="1260"/>
      <c r="BT1077" s="1260"/>
      <c r="BU1077" s="1260"/>
      <c r="BV1077" s="1260"/>
      <c r="BW1077" s="1260"/>
    </row>
    <row r="1078" spans="68:75" ht="20.25" customHeight="1" x14ac:dyDescent="0.3">
      <c r="BP1078" s="1260"/>
      <c r="BQ1078" s="1260"/>
      <c r="BR1078" s="1260"/>
      <c r="BS1078" s="1260"/>
      <c r="BT1078" s="1260"/>
      <c r="BU1078" s="1260"/>
      <c r="BV1078" s="1260"/>
      <c r="BW1078" s="1260"/>
    </row>
    <row r="1079" spans="68:75" ht="20.25" customHeight="1" x14ac:dyDescent="0.3">
      <c r="BP1079" s="1260"/>
      <c r="BQ1079" s="1260"/>
      <c r="BR1079" s="1260"/>
      <c r="BS1079" s="1260"/>
      <c r="BT1079" s="1260"/>
      <c r="BU1079" s="1260"/>
      <c r="BV1079" s="1260"/>
      <c r="BW1079" s="1260"/>
    </row>
    <row r="1080" spans="68:75" ht="20.25" customHeight="1" x14ac:dyDescent="0.3">
      <c r="BP1080" s="1260"/>
      <c r="BQ1080" s="1260"/>
      <c r="BR1080" s="1260"/>
      <c r="BS1080" s="1260"/>
      <c r="BT1080" s="1260"/>
      <c r="BU1080" s="1260"/>
      <c r="BV1080" s="1260"/>
      <c r="BW1080" s="1260"/>
    </row>
    <row r="1081" spans="68:75" ht="20.25" customHeight="1" x14ac:dyDescent="0.3">
      <c r="BP1081" s="1260"/>
      <c r="BQ1081" s="1260"/>
      <c r="BR1081" s="1260"/>
      <c r="BS1081" s="1260"/>
      <c r="BT1081" s="1260"/>
      <c r="BU1081" s="1260"/>
      <c r="BV1081" s="1260"/>
      <c r="BW1081" s="1260"/>
    </row>
    <row r="1082" spans="68:75" ht="20.25" customHeight="1" x14ac:dyDescent="0.3">
      <c r="BP1082" s="1260"/>
      <c r="BQ1082" s="1260"/>
      <c r="BR1082" s="1260"/>
      <c r="BS1082" s="1260"/>
      <c r="BT1082" s="1260"/>
      <c r="BU1082" s="1260"/>
      <c r="BV1082" s="1260"/>
      <c r="BW1082" s="1260"/>
    </row>
    <row r="1083" spans="68:75" ht="20.25" customHeight="1" x14ac:dyDescent="0.3">
      <c r="BP1083" s="1260"/>
      <c r="BQ1083" s="1260"/>
      <c r="BR1083" s="1260"/>
      <c r="BS1083" s="1260"/>
      <c r="BT1083" s="1260"/>
      <c r="BU1083" s="1260"/>
      <c r="BV1083" s="1260"/>
      <c r="BW1083" s="1260"/>
    </row>
    <row r="1084" spans="68:75" ht="20.25" customHeight="1" x14ac:dyDescent="0.3">
      <c r="BP1084" s="1260"/>
      <c r="BQ1084" s="1260"/>
      <c r="BR1084" s="1260"/>
      <c r="BS1084" s="1260"/>
      <c r="BT1084" s="1260"/>
      <c r="BU1084" s="1260"/>
      <c r="BV1084" s="1260"/>
      <c r="BW1084" s="1260"/>
    </row>
    <row r="1085" spans="68:75" ht="20.25" customHeight="1" x14ac:dyDescent="0.3">
      <c r="BP1085" s="1260"/>
      <c r="BQ1085" s="1260"/>
      <c r="BR1085" s="1260"/>
      <c r="BS1085" s="1260"/>
      <c r="BT1085" s="1260"/>
      <c r="BU1085" s="1260"/>
      <c r="BV1085" s="1260"/>
      <c r="BW1085" s="1260"/>
    </row>
    <row r="1086" spans="68:75" ht="20.25" customHeight="1" x14ac:dyDescent="0.3">
      <c r="BP1086" s="1260"/>
      <c r="BQ1086" s="1260"/>
      <c r="BR1086" s="1260"/>
      <c r="BS1086" s="1260"/>
      <c r="BT1086" s="1260"/>
      <c r="BU1086" s="1260"/>
      <c r="BV1086" s="1260"/>
      <c r="BW1086" s="1260"/>
    </row>
    <row r="1087" spans="68:75" ht="20.25" customHeight="1" x14ac:dyDescent="0.3">
      <c r="BP1087" s="1260"/>
      <c r="BQ1087" s="1260"/>
      <c r="BR1087" s="1260"/>
      <c r="BS1087" s="1260"/>
      <c r="BT1087" s="1260"/>
      <c r="BU1087" s="1260"/>
      <c r="BV1087" s="1260"/>
      <c r="BW1087" s="1260"/>
    </row>
    <row r="1088" spans="68:75" ht="20.25" customHeight="1" x14ac:dyDescent="0.3">
      <c r="BP1088" s="1260"/>
      <c r="BQ1088" s="1260"/>
      <c r="BR1088" s="1260"/>
      <c r="BS1088" s="1260"/>
      <c r="BT1088" s="1260"/>
      <c r="BU1088" s="1260"/>
      <c r="BV1088" s="1260"/>
      <c r="BW1088" s="1260"/>
    </row>
    <row r="1089" spans="68:75" ht="20.25" customHeight="1" x14ac:dyDescent="0.3">
      <c r="BP1089" s="1260"/>
      <c r="BQ1089" s="1260"/>
      <c r="BR1089" s="1260"/>
      <c r="BS1089" s="1260"/>
      <c r="BT1089" s="1260"/>
      <c r="BU1089" s="1260"/>
      <c r="BV1089" s="1260"/>
      <c r="BW1089" s="1260"/>
    </row>
    <row r="1090" spans="68:75" ht="20.25" customHeight="1" x14ac:dyDescent="0.3">
      <c r="BP1090" s="1260"/>
      <c r="BQ1090" s="1260"/>
      <c r="BR1090" s="1260"/>
      <c r="BS1090" s="1260"/>
      <c r="BT1090" s="1260"/>
      <c r="BU1090" s="1260"/>
      <c r="BV1090" s="1260"/>
      <c r="BW1090" s="1260"/>
    </row>
    <row r="1091" spans="68:75" ht="20.25" customHeight="1" x14ac:dyDescent="0.3">
      <c r="BP1091" s="1260"/>
      <c r="BQ1091" s="1260"/>
      <c r="BR1091" s="1260"/>
      <c r="BS1091" s="1260"/>
      <c r="BT1091" s="1260"/>
      <c r="BU1091" s="1260"/>
      <c r="BV1091" s="1260"/>
      <c r="BW1091" s="1260"/>
    </row>
    <row r="1092" spans="68:75" ht="20.25" customHeight="1" x14ac:dyDescent="0.3">
      <c r="BP1092" s="1260"/>
      <c r="BQ1092" s="1260"/>
      <c r="BR1092" s="1260"/>
      <c r="BS1092" s="1260"/>
      <c r="BT1092" s="1260"/>
      <c r="BU1092" s="1260"/>
      <c r="BV1092" s="1260"/>
      <c r="BW1092" s="1260"/>
    </row>
    <row r="1093" spans="68:75" ht="20.25" customHeight="1" x14ac:dyDescent="0.3">
      <c r="BP1093" s="1260"/>
      <c r="BQ1093" s="1260"/>
      <c r="BR1093" s="1260"/>
      <c r="BS1093" s="1260"/>
      <c r="BT1093" s="1260"/>
      <c r="BU1093" s="1260"/>
      <c r="BV1093" s="1260"/>
      <c r="BW1093" s="1260"/>
    </row>
    <row r="1094" spans="68:75" ht="20.25" customHeight="1" x14ac:dyDescent="0.3">
      <c r="BP1094" s="1260"/>
      <c r="BQ1094" s="1260"/>
      <c r="BR1094" s="1260"/>
      <c r="BS1094" s="1260"/>
      <c r="BT1094" s="1260"/>
      <c r="BU1094" s="1260"/>
      <c r="BV1094" s="1260"/>
      <c r="BW1094" s="1260"/>
    </row>
    <row r="1095" spans="68:75" ht="20.25" customHeight="1" x14ac:dyDescent="0.3">
      <c r="BP1095" s="1260"/>
      <c r="BQ1095" s="1260"/>
      <c r="BR1095" s="1260"/>
      <c r="BS1095" s="1260"/>
      <c r="BT1095" s="1260"/>
      <c r="BU1095" s="1260"/>
      <c r="BV1095" s="1260"/>
      <c r="BW1095" s="1260"/>
    </row>
    <row r="1096" spans="68:75" ht="20.25" customHeight="1" x14ac:dyDescent="0.3">
      <c r="BP1096" s="1260"/>
      <c r="BQ1096" s="1260"/>
      <c r="BR1096" s="1260"/>
      <c r="BS1096" s="1260"/>
      <c r="BT1096" s="1260"/>
      <c r="BU1096" s="1260"/>
      <c r="BV1096" s="1260"/>
      <c r="BW1096" s="1260"/>
    </row>
    <row r="1097" spans="68:75" ht="20.25" customHeight="1" x14ac:dyDescent="0.3">
      <c r="BP1097" s="1260"/>
      <c r="BQ1097" s="1260"/>
      <c r="BR1097" s="1260"/>
      <c r="BS1097" s="1260"/>
      <c r="BT1097" s="1260"/>
      <c r="BU1097" s="1260"/>
      <c r="BV1097" s="1260"/>
      <c r="BW1097" s="1260"/>
    </row>
    <row r="1098" spans="68:75" ht="20.25" customHeight="1" x14ac:dyDescent="0.3">
      <c r="BP1098" s="1260"/>
      <c r="BQ1098" s="1260"/>
      <c r="BR1098" s="1260"/>
      <c r="BS1098" s="1260"/>
      <c r="BT1098" s="1260"/>
      <c r="BU1098" s="1260"/>
      <c r="BV1098" s="1260"/>
      <c r="BW1098" s="1260"/>
    </row>
    <row r="1099" spans="68:75" ht="20.25" customHeight="1" x14ac:dyDescent="0.3">
      <c r="BP1099" s="1260"/>
      <c r="BQ1099" s="1260"/>
      <c r="BR1099" s="1260"/>
      <c r="BS1099" s="1260"/>
      <c r="BT1099" s="1260"/>
      <c r="BU1099" s="1260"/>
      <c r="BV1099" s="1260"/>
      <c r="BW1099" s="1260"/>
    </row>
    <row r="1100" spans="68:75" ht="20.25" customHeight="1" x14ac:dyDescent="0.3">
      <c r="BP1100" s="1260"/>
      <c r="BQ1100" s="1260"/>
      <c r="BR1100" s="1260"/>
      <c r="BS1100" s="1260"/>
      <c r="BT1100" s="1260"/>
      <c r="BU1100" s="1260"/>
      <c r="BV1100" s="1260"/>
      <c r="BW1100" s="1260"/>
    </row>
    <row r="1101" spans="68:75" ht="20.25" customHeight="1" x14ac:dyDescent="0.3">
      <c r="BP1101" s="1260"/>
      <c r="BQ1101" s="1260"/>
      <c r="BR1101" s="1260"/>
      <c r="BS1101" s="1260"/>
      <c r="BT1101" s="1260"/>
      <c r="BU1101" s="1260"/>
      <c r="BV1101" s="1260"/>
      <c r="BW1101" s="1260"/>
    </row>
    <row r="1102" spans="68:75" ht="20.25" customHeight="1" x14ac:dyDescent="0.3">
      <c r="BP1102" s="1260"/>
      <c r="BQ1102" s="1260"/>
      <c r="BR1102" s="1260"/>
      <c r="BS1102" s="1260"/>
      <c r="BT1102" s="1260"/>
      <c r="BU1102" s="1260"/>
      <c r="BV1102" s="1260"/>
      <c r="BW1102" s="1260"/>
    </row>
    <row r="1103" spans="68:75" ht="20.25" customHeight="1" x14ac:dyDescent="0.3">
      <c r="BP1103" s="1260"/>
      <c r="BQ1103" s="1260"/>
      <c r="BR1103" s="1260"/>
      <c r="BS1103" s="1260"/>
      <c r="BT1103" s="1260"/>
      <c r="BU1103" s="1260"/>
      <c r="BV1103" s="1260"/>
      <c r="BW1103" s="1260"/>
    </row>
    <row r="1104" spans="68:75" ht="20.25" customHeight="1" x14ac:dyDescent="0.3">
      <c r="BP1104" s="1260"/>
      <c r="BQ1104" s="1260"/>
      <c r="BR1104" s="1260"/>
      <c r="BS1104" s="1260"/>
      <c r="BT1104" s="1260"/>
      <c r="BU1104" s="1260"/>
      <c r="BV1104" s="1260"/>
      <c r="BW1104" s="1260"/>
    </row>
    <row r="1105" spans="68:75" ht="20.25" customHeight="1" x14ac:dyDescent="0.3">
      <c r="BP1105" s="1260"/>
      <c r="BQ1105" s="1260"/>
      <c r="BR1105" s="1260"/>
      <c r="BS1105" s="1260"/>
      <c r="BT1105" s="1260"/>
      <c r="BU1105" s="1260"/>
      <c r="BV1105" s="1260"/>
      <c r="BW1105" s="1260"/>
    </row>
    <row r="1106" spans="68:75" ht="20.25" customHeight="1" x14ac:dyDescent="0.3">
      <c r="BP1106" s="1260"/>
      <c r="BQ1106" s="1260"/>
      <c r="BR1106" s="1260"/>
      <c r="BS1106" s="1260"/>
      <c r="BT1106" s="1260"/>
      <c r="BU1106" s="1260"/>
      <c r="BV1106" s="1260"/>
      <c r="BW1106" s="1260"/>
    </row>
    <row r="1107" spans="68:75" ht="20.25" customHeight="1" x14ac:dyDescent="0.3">
      <c r="BP1107" s="1260"/>
      <c r="BQ1107" s="1260"/>
      <c r="BR1107" s="1260"/>
      <c r="BS1107" s="1260"/>
      <c r="BT1107" s="1260"/>
      <c r="BU1107" s="1260"/>
      <c r="BV1107" s="1260"/>
      <c r="BW1107" s="1260"/>
    </row>
    <row r="1108" spans="68:75" ht="20.25" customHeight="1" x14ac:dyDescent="0.3">
      <c r="BP1108" s="1260"/>
      <c r="BQ1108" s="1260"/>
      <c r="BR1108" s="1260"/>
      <c r="BS1108" s="1260"/>
      <c r="BT1108" s="1260"/>
      <c r="BU1108" s="1260"/>
      <c r="BV1108" s="1260"/>
      <c r="BW1108" s="1260"/>
    </row>
    <row r="1109" spans="68:75" ht="20.25" customHeight="1" x14ac:dyDescent="0.3">
      <c r="BP1109" s="1260"/>
      <c r="BQ1109" s="1260"/>
      <c r="BR1109" s="1260"/>
      <c r="BS1109" s="1260"/>
      <c r="BT1109" s="1260"/>
      <c r="BU1109" s="1260"/>
      <c r="BV1109" s="1260"/>
      <c r="BW1109" s="1260"/>
    </row>
    <row r="1110" spans="68:75" ht="20.25" customHeight="1" x14ac:dyDescent="0.3">
      <c r="BP1110" s="1260"/>
      <c r="BQ1110" s="1260"/>
      <c r="BR1110" s="1260"/>
      <c r="BS1110" s="1260"/>
      <c r="BT1110" s="1260"/>
      <c r="BU1110" s="1260"/>
      <c r="BV1110" s="1260"/>
      <c r="BW1110" s="1260"/>
    </row>
    <row r="1111" spans="68:75" ht="20.25" customHeight="1" x14ac:dyDescent="0.3">
      <c r="BP1111" s="1260"/>
      <c r="BQ1111" s="1260"/>
      <c r="BR1111" s="1260"/>
      <c r="BS1111" s="1260"/>
      <c r="BT1111" s="1260"/>
      <c r="BU1111" s="1260"/>
      <c r="BV1111" s="1260"/>
      <c r="BW1111" s="1260"/>
    </row>
    <row r="1112" spans="68:75" ht="20.25" customHeight="1" x14ac:dyDescent="0.3">
      <c r="BP1112" s="1260"/>
      <c r="BQ1112" s="1260"/>
      <c r="BR1112" s="1260"/>
      <c r="BS1112" s="1260"/>
      <c r="BT1112" s="1260"/>
      <c r="BU1112" s="1260"/>
      <c r="BV1112" s="1260"/>
      <c r="BW1112" s="1260"/>
    </row>
    <row r="1113" spans="68:75" ht="20.25" customHeight="1" x14ac:dyDescent="0.3">
      <c r="BP1113" s="1260"/>
      <c r="BQ1113" s="1260"/>
      <c r="BR1113" s="1260"/>
      <c r="BS1113" s="1260"/>
      <c r="BT1113" s="1260"/>
      <c r="BU1113" s="1260"/>
      <c r="BV1113" s="1260"/>
      <c r="BW1113" s="1260"/>
    </row>
    <row r="1114" spans="68:75" ht="20.25" customHeight="1" x14ac:dyDescent="0.3">
      <c r="BP1114" s="1260"/>
      <c r="BQ1114" s="1260"/>
      <c r="BR1114" s="1260"/>
      <c r="BS1114" s="1260"/>
      <c r="BT1114" s="1260"/>
      <c r="BU1114" s="1260"/>
      <c r="BV1114" s="1260"/>
      <c r="BW1114" s="1260"/>
    </row>
    <row r="1115" spans="68:75" ht="20.25" customHeight="1" x14ac:dyDescent="0.3">
      <c r="BP1115" s="1260"/>
      <c r="BQ1115" s="1260"/>
      <c r="BR1115" s="1260"/>
      <c r="BS1115" s="1260"/>
      <c r="BT1115" s="1260"/>
      <c r="BU1115" s="1260"/>
      <c r="BV1115" s="1260"/>
      <c r="BW1115" s="1260"/>
    </row>
    <row r="1116" spans="68:75" ht="20.25" customHeight="1" x14ac:dyDescent="0.3">
      <c r="BP1116" s="1260"/>
      <c r="BQ1116" s="1260"/>
      <c r="BR1116" s="1260"/>
      <c r="BS1116" s="1260"/>
      <c r="BT1116" s="1260"/>
      <c r="BU1116" s="1260"/>
      <c r="BV1116" s="1260"/>
      <c r="BW1116" s="1260"/>
    </row>
    <row r="1117" spans="68:75" ht="20.25" customHeight="1" x14ac:dyDescent="0.3">
      <c r="BP1117" s="1260"/>
      <c r="BQ1117" s="1260"/>
      <c r="BR1117" s="1260"/>
      <c r="BS1117" s="1260"/>
      <c r="BT1117" s="1260"/>
      <c r="BU1117" s="1260"/>
      <c r="BV1117" s="1260"/>
      <c r="BW1117" s="1260"/>
    </row>
    <row r="1118" spans="68:75" ht="20.25" customHeight="1" x14ac:dyDescent="0.3">
      <c r="BP1118" s="1260"/>
      <c r="BQ1118" s="1260"/>
      <c r="BR1118" s="1260"/>
      <c r="BS1118" s="1260"/>
      <c r="BT1118" s="1260"/>
      <c r="BU1118" s="1260"/>
      <c r="BV1118" s="1260"/>
      <c r="BW1118" s="1260"/>
    </row>
    <row r="1119" spans="68:75" ht="20.25" customHeight="1" x14ac:dyDescent="0.3">
      <c r="BP1119" s="1260"/>
      <c r="BQ1119" s="1260"/>
      <c r="BR1119" s="1260"/>
      <c r="BS1119" s="1260"/>
      <c r="BT1119" s="1260"/>
      <c r="BU1119" s="1260"/>
      <c r="BV1119" s="1260"/>
      <c r="BW1119" s="1260"/>
    </row>
    <row r="1120" spans="68:75" ht="20.25" customHeight="1" x14ac:dyDescent="0.3">
      <c r="BP1120" s="1260"/>
      <c r="BQ1120" s="1260"/>
      <c r="BR1120" s="1260"/>
      <c r="BS1120" s="1260"/>
      <c r="BT1120" s="1260"/>
      <c r="BU1120" s="1260"/>
      <c r="BV1120" s="1260"/>
      <c r="BW1120" s="1260"/>
    </row>
    <row r="1121" spans="68:75" ht="20.25" customHeight="1" x14ac:dyDescent="0.3">
      <c r="BP1121" s="1260"/>
      <c r="BQ1121" s="1260"/>
      <c r="BR1121" s="1260"/>
      <c r="BS1121" s="1260"/>
      <c r="BT1121" s="1260"/>
      <c r="BU1121" s="1260"/>
      <c r="BV1121" s="1260"/>
      <c r="BW1121" s="1260"/>
    </row>
    <row r="1122" spans="68:75" ht="20.25" customHeight="1" x14ac:dyDescent="0.3">
      <c r="BP1122" s="1260"/>
      <c r="BQ1122" s="1260"/>
      <c r="BR1122" s="1260"/>
      <c r="BS1122" s="1260"/>
      <c r="BT1122" s="1260"/>
      <c r="BU1122" s="1260"/>
      <c r="BV1122" s="1260"/>
      <c r="BW1122" s="1260"/>
    </row>
    <row r="1123" spans="68:75" ht="20.25" customHeight="1" x14ac:dyDescent="0.3">
      <c r="BP1123" s="1260"/>
      <c r="BQ1123" s="1260"/>
      <c r="BR1123" s="1260"/>
      <c r="BS1123" s="1260"/>
      <c r="BT1123" s="1260"/>
      <c r="BU1123" s="1260"/>
      <c r="BV1123" s="1260"/>
      <c r="BW1123" s="1260"/>
    </row>
    <row r="1124" spans="68:75" ht="20.25" customHeight="1" x14ac:dyDescent="0.3">
      <c r="BP1124" s="1260"/>
      <c r="BQ1124" s="1260"/>
      <c r="BR1124" s="1260"/>
      <c r="BS1124" s="1260"/>
      <c r="BT1124" s="1260"/>
      <c r="BU1124" s="1260"/>
      <c r="BV1124" s="1260"/>
      <c r="BW1124" s="1260"/>
    </row>
    <row r="1125" spans="68:75" ht="20.25" customHeight="1" x14ac:dyDescent="0.3">
      <c r="BP1125" s="1260"/>
      <c r="BQ1125" s="1260"/>
      <c r="BR1125" s="1260"/>
      <c r="BS1125" s="1260"/>
      <c r="BT1125" s="1260"/>
      <c r="BU1125" s="1260"/>
      <c r="BV1125" s="1260"/>
      <c r="BW1125" s="1260"/>
    </row>
    <row r="1126" spans="68:75" ht="20.25" customHeight="1" x14ac:dyDescent="0.3">
      <c r="BP1126" s="1260"/>
      <c r="BQ1126" s="1260"/>
      <c r="BR1126" s="1260"/>
      <c r="BS1126" s="1260"/>
      <c r="BT1126" s="1260"/>
      <c r="BU1126" s="1260"/>
      <c r="BV1126" s="1260"/>
      <c r="BW1126" s="1260"/>
    </row>
    <row r="1127" spans="68:75" ht="20.25" customHeight="1" x14ac:dyDescent="0.3">
      <c r="BP1127" s="1260"/>
      <c r="BQ1127" s="1260"/>
      <c r="BR1127" s="1260"/>
      <c r="BS1127" s="1260"/>
      <c r="BT1127" s="1260"/>
      <c r="BU1127" s="1260"/>
      <c r="BV1127" s="1260"/>
      <c r="BW1127" s="1260"/>
    </row>
    <row r="1128" spans="68:75" ht="20.25" customHeight="1" x14ac:dyDescent="0.3">
      <c r="BP1128" s="1260"/>
      <c r="BQ1128" s="1260"/>
      <c r="BR1128" s="1260"/>
      <c r="BS1128" s="1260"/>
      <c r="BT1128" s="1260"/>
      <c r="BU1128" s="1260"/>
      <c r="BV1128" s="1260"/>
      <c r="BW1128" s="1260"/>
    </row>
    <row r="1129" spans="68:75" ht="20.25" customHeight="1" x14ac:dyDescent="0.3">
      <c r="BP1129" s="1260"/>
      <c r="BQ1129" s="1260"/>
      <c r="BR1129" s="1260"/>
      <c r="BS1129" s="1260"/>
      <c r="BT1129" s="1260"/>
      <c r="BU1129" s="1260"/>
      <c r="BV1129" s="1260"/>
      <c r="BW1129" s="1260"/>
    </row>
    <row r="1130" spans="68:75" ht="20.25" customHeight="1" x14ac:dyDescent="0.3">
      <c r="BP1130" s="1260"/>
      <c r="BQ1130" s="1260"/>
      <c r="BR1130" s="1260"/>
      <c r="BS1130" s="1260"/>
      <c r="BT1130" s="1260"/>
      <c r="BU1130" s="1260"/>
      <c r="BV1130" s="1260"/>
      <c r="BW1130" s="1260"/>
    </row>
    <row r="1131" spans="68:75" ht="20.25" customHeight="1" x14ac:dyDescent="0.3">
      <c r="BP1131" s="1260"/>
      <c r="BQ1131" s="1260"/>
      <c r="BR1131" s="1260"/>
      <c r="BS1131" s="1260"/>
      <c r="BT1131" s="1260"/>
      <c r="BU1131" s="1260"/>
      <c r="BV1131" s="1260"/>
      <c r="BW1131" s="1260"/>
    </row>
    <row r="1132" spans="68:75" ht="20.25" customHeight="1" x14ac:dyDescent="0.3">
      <c r="BP1132" s="1260"/>
      <c r="BQ1132" s="1260"/>
      <c r="BR1132" s="1260"/>
      <c r="BS1132" s="1260"/>
      <c r="BT1132" s="1260"/>
      <c r="BU1132" s="1260"/>
      <c r="BV1132" s="1260"/>
      <c r="BW1132" s="1260"/>
    </row>
    <row r="1133" spans="68:75" ht="20.25" customHeight="1" x14ac:dyDescent="0.3">
      <c r="BP1133" s="1260"/>
      <c r="BQ1133" s="1260"/>
      <c r="BR1133" s="1260"/>
      <c r="BS1133" s="1260"/>
      <c r="BT1133" s="1260"/>
      <c r="BU1133" s="1260"/>
      <c r="BV1133" s="1260"/>
      <c r="BW1133" s="1260"/>
    </row>
    <row r="1134" spans="68:75" ht="20.25" customHeight="1" x14ac:dyDescent="0.3">
      <c r="BP1134" s="1260"/>
      <c r="BQ1134" s="1260"/>
      <c r="BR1134" s="1260"/>
      <c r="BS1134" s="1260"/>
      <c r="BT1134" s="1260"/>
      <c r="BU1134" s="1260"/>
      <c r="BV1134" s="1260"/>
      <c r="BW1134" s="1260"/>
    </row>
    <row r="1135" spans="68:75" ht="20.25" customHeight="1" x14ac:dyDescent="0.3">
      <c r="BP1135" s="1260"/>
      <c r="BQ1135" s="1260"/>
      <c r="BR1135" s="1260"/>
      <c r="BS1135" s="1260"/>
      <c r="BT1135" s="1260"/>
      <c r="BU1135" s="1260"/>
      <c r="BV1135" s="1260"/>
      <c r="BW1135" s="1260"/>
    </row>
    <row r="1136" spans="68:75" ht="20.25" customHeight="1" x14ac:dyDescent="0.3">
      <c r="BP1136" s="1260"/>
      <c r="BQ1136" s="1260"/>
      <c r="BR1136" s="1260"/>
      <c r="BS1136" s="1260"/>
      <c r="BT1136" s="1260"/>
      <c r="BU1136" s="1260"/>
      <c r="BV1136" s="1260"/>
      <c r="BW1136" s="1260"/>
    </row>
    <row r="1137" spans="68:75" ht="20.25" customHeight="1" x14ac:dyDescent="0.3">
      <c r="BP1137" s="1260"/>
      <c r="BQ1137" s="1260"/>
      <c r="BR1137" s="1260"/>
      <c r="BS1137" s="1260"/>
      <c r="BT1137" s="1260"/>
      <c r="BU1137" s="1260"/>
      <c r="BV1137" s="1260"/>
      <c r="BW1137" s="1260"/>
    </row>
    <row r="1138" spans="68:75" ht="20.25" customHeight="1" x14ac:dyDescent="0.3">
      <c r="BP1138" s="1260"/>
      <c r="BQ1138" s="1260"/>
      <c r="BR1138" s="1260"/>
      <c r="BS1138" s="1260"/>
      <c r="BT1138" s="1260"/>
      <c r="BU1138" s="1260"/>
      <c r="BV1138" s="1260"/>
      <c r="BW1138" s="1260"/>
    </row>
    <row r="1139" spans="68:75" ht="20.25" customHeight="1" x14ac:dyDescent="0.3">
      <c r="BP1139" s="1260"/>
      <c r="BQ1139" s="1260"/>
      <c r="BR1139" s="1260"/>
      <c r="BS1139" s="1260"/>
      <c r="BT1139" s="1260"/>
      <c r="BU1139" s="1260"/>
      <c r="BV1139" s="1260"/>
      <c r="BW1139" s="1260"/>
    </row>
    <row r="1140" spans="68:75" ht="20.25" customHeight="1" x14ac:dyDescent="0.3">
      <c r="BP1140" s="1260"/>
      <c r="BQ1140" s="1260"/>
      <c r="BR1140" s="1260"/>
      <c r="BS1140" s="1260"/>
      <c r="BT1140" s="1260"/>
      <c r="BU1140" s="1260"/>
      <c r="BV1140" s="1260"/>
      <c r="BW1140" s="1260"/>
    </row>
    <row r="1141" spans="68:75" ht="20.25" customHeight="1" x14ac:dyDescent="0.3">
      <c r="BP1141" s="1260"/>
      <c r="BQ1141" s="1260"/>
      <c r="BR1141" s="1260"/>
      <c r="BS1141" s="1260"/>
      <c r="BT1141" s="1260"/>
      <c r="BU1141" s="1260"/>
      <c r="BV1141" s="1260"/>
      <c r="BW1141" s="1260"/>
    </row>
    <row r="1142" spans="68:75" ht="20.25" customHeight="1" x14ac:dyDescent="0.3">
      <c r="BP1142" s="1260"/>
      <c r="BQ1142" s="1260"/>
      <c r="BR1142" s="1260"/>
      <c r="BS1142" s="1260"/>
      <c r="BT1142" s="1260"/>
      <c r="BU1142" s="1260"/>
      <c r="BV1142" s="1260"/>
      <c r="BW1142" s="1260"/>
    </row>
    <row r="1143" spans="68:75" ht="20.25" customHeight="1" x14ac:dyDescent="0.3">
      <c r="BP1143" s="1260"/>
      <c r="BQ1143" s="1260"/>
      <c r="BR1143" s="1260"/>
      <c r="BS1143" s="1260"/>
      <c r="BT1143" s="1260"/>
      <c r="BU1143" s="1260"/>
      <c r="BV1143" s="1260"/>
      <c r="BW1143" s="1260"/>
    </row>
    <row r="1144" spans="68:75" ht="20.25" customHeight="1" x14ac:dyDescent="0.3">
      <c r="BP1144" s="1260"/>
      <c r="BQ1144" s="1260"/>
      <c r="BR1144" s="1260"/>
      <c r="BS1144" s="1260"/>
      <c r="BT1144" s="1260"/>
      <c r="BU1144" s="1260"/>
      <c r="BV1144" s="1260"/>
      <c r="BW1144" s="1260"/>
    </row>
    <row r="1145" spans="68:75" ht="20.25" customHeight="1" x14ac:dyDescent="0.3">
      <c r="BP1145" s="1260"/>
      <c r="BQ1145" s="1260"/>
      <c r="BR1145" s="1260"/>
      <c r="BS1145" s="1260"/>
      <c r="BT1145" s="1260"/>
      <c r="BU1145" s="1260"/>
      <c r="BV1145" s="1260"/>
      <c r="BW1145" s="1260"/>
    </row>
    <row r="1146" spans="68:75" ht="20.25" customHeight="1" x14ac:dyDescent="0.3">
      <c r="BP1146" s="1260"/>
      <c r="BQ1146" s="1260"/>
      <c r="BR1146" s="1260"/>
      <c r="BS1146" s="1260"/>
      <c r="BT1146" s="1260"/>
      <c r="BU1146" s="1260"/>
      <c r="BV1146" s="1260"/>
      <c r="BW1146" s="1260"/>
    </row>
    <row r="1147" spans="68:75" ht="20.25" customHeight="1" x14ac:dyDescent="0.3">
      <c r="BP1147" s="1260"/>
      <c r="BQ1147" s="1260"/>
      <c r="BR1147" s="1260"/>
      <c r="BS1147" s="1260"/>
      <c r="BT1147" s="1260"/>
      <c r="BU1147" s="1260"/>
      <c r="BV1147" s="1260"/>
      <c r="BW1147" s="1260"/>
    </row>
    <row r="1148" spans="68:75" ht="20.25" customHeight="1" x14ac:dyDescent="0.3">
      <c r="BP1148" s="1260"/>
      <c r="BQ1148" s="1260"/>
      <c r="BR1148" s="1260"/>
      <c r="BS1148" s="1260"/>
      <c r="BT1148" s="1260"/>
      <c r="BU1148" s="1260"/>
      <c r="BV1148" s="1260"/>
      <c r="BW1148" s="1260"/>
    </row>
    <row r="1149" spans="68:75" ht="20.25" customHeight="1" x14ac:dyDescent="0.3">
      <c r="BP1149" s="1260"/>
      <c r="BQ1149" s="1260"/>
      <c r="BR1149" s="1260"/>
      <c r="BS1149" s="1260"/>
      <c r="BT1149" s="1260"/>
      <c r="BU1149" s="1260"/>
      <c r="BV1149" s="1260"/>
      <c r="BW1149" s="1260"/>
    </row>
    <row r="1150" spans="68:75" ht="20.25" customHeight="1" x14ac:dyDescent="0.3">
      <c r="BP1150" s="1260"/>
      <c r="BQ1150" s="1260"/>
      <c r="BR1150" s="1260"/>
      <c r="BS1150" s="1260"/>
      <c r="BT1150" s="1260"/>
      <c r="BU1150" s="1260"/>
      <c r="BV1150" s="1260"/>
      <c r="BW1150" s="1260"/>
    </row>
    <row r="1151" spans="68:75" ht="20.25" customHeight="1" x14ac:dyDescent="0.3">
      <c r="BP1151" s="1260"/>
      <c r="BQ1151" s="1260"/>
      <c r="BR1151" s="1260"/>
      <c r="BS1151" s="1260"/>
      <c r="BT1151" s="1260"/>
      <c r="BU1151" s="1260"/>
      <c r="BV1151" s="1260"/>
      <c r="BW1151" s="1260"/>
    </row>
    <row r="1152" spans="68:75" ht="20.25" customHeight="1" x14ac:dyDescent="0.3">
      <c r="BP1152" s="1260"/>
      <c r="BQ1152" s="1260"/>
      <c r="BR1152" s="1260"/>
      <c r="BS1152" s="1260"/>
      <c r="BT1152" s="1260"/>
      <c r="BU1152" s="1260"/>
      <c r="BV1152" s="1260"/>
      <c r="BW1152" s="1260"/>
    </row>
    <row r="1153" spans="68:75" ht="20.25" customHeight="1" x14ac:dyDescent="0.3">
      <c r="BP1153" s="1260"/>
      <c r="BQ1153" s="1260"/>
      <c r="BR1153" s="1260"/>
      <c r="BS1153" s="1260"/>
      <c r="BT1153" s="1260"/>
      <c r="BU1153" s="1260"/>
      <c r="BV1153" s="1260"/>
      <c r="BW1153" s="1260"/>
    </row>
    <row r="1154" spans="68:75" ht="20.25" customHeight="1" x14ac:dyDescent="0.3">
      <c r="BP1154" s="1260"/>
      <c r="BQ1154" s="1260"/>
      <c r="BR1154" s="1260"/>
      <c r="BS1154" s="1260"/>
      <c r="BT1154" s="1260"/>
      <c r="BU1154" s="1260"/>
      <c r="BV1154" s="1260"/>
      <c r="BW1154" s="1260"/>
    </row>
    <row r="1155" spans="68:75" ht="20.25" customHeight="1" x14ac:dyDescent="0.3">
      <c r="BP1155" s="1260"/>
      <c r="BQ1155" s="1260"/>
      <c r="BR1155" s="1260"/>
      <c r="BS1155" s="1260"/>
      <c r="BT1155" s="1260"/>
      <c r="BU1155" s="1260"/>
      <c r="BV1155" s="1260"/>
      <c r="BW1155" s="1260"/>
    </row>
    <row r="1156" spans="68:75" ht="20.25" customHeight="1" x14ac:dyDescent="0.3">
      <c r="BP1156" s="1260"/>
      <c r="BQ1156" s="1260"/>
      <c r="BR1156" s="1260"/>
      <c r="BS1156" s="1260"/>
      <c r="BT1156" s="1260"/>
      <c r="BU1156" s="1260"/>
      <c r="BV1156" s="1260"/>
      <c r="BW1156" s="1260"/>
    </row>
    <row r="1157" spans="68:75" ht="20.25" customHeight="1" x14ac:dyDescent="0.3">
      <c r="BP1157" s="1260"/>
      <c r="BQ1157" s="1260"/>
      <c r="BR1157" s="1260"/>
      <c r="BS1157" s="1260"/>
      <c r="BT1157" s="1260"/>
      <c r="BU1157" s="1260"/>
      <c r="BV1157" s="1260"/>
      <c r="BW1157" s="1260"/>
    </row>
    <row r="1158" spans="68:75" ht="20.25" customHeight="1" x14ac:dyDescent="0.3">
      <c r="BP1158" s="1260"/>
      <c r="BQ1158" s="1260"/>
      <c r="BR1158" s="1260"/>
      <c r="BS1158" s="1260"/>
      <c r="BT1158" s="1260"/>
      <c r="BU1158" s="1260"/>
      <c r="BV1158" s="1260"/>
      <c r="BW1158" s="1260"/>
    </row>
    <row r="1159" spans="68:75" ht="20.25" customHeight="1" x14ac:dyDescent="0.3">
      <c r="BP1159" s="1260"/>
      <c r="BQ1159" s="1260"/>
      <c r="BR1159" s="1260"/>
      <c r="BS1159" s="1260"/>
      <c r="BT1159" s="1260"/>
      <c r="BU1159" s="1260"/>
      <c r="BV1159" s="1260"/>
      <c r="BW1159" s="1260"/>
    </row>
    <row r="1160" spans="68:75" ht="20.25" customHeight="1" x14ac:dyDescent="0.3">
      <c r="BP1160" s="1260"/>
      <c r="BQ1160" s="1260"/>
      <c r="BR1160" s="1260"/>
      <c r="BS1160" s="1260"/>
      <c r="BT1160" s="1260"/>
      <c r="BU1160" s="1260"/>
      <c r="BV1160" s="1260"/>
      <c r="BW1160" s="1260"/>
    </row>
    <row r="1161" spans="68:75" ht="20.25" customHeight="1" x14ac:dyDescent="0.3">
      <c r="BP1161" s="1260"/>
      <c r="BQ1161" s="1260"/>
      <c r="BR1161" s="1260"/>
      <c r="BS1161" s="1260"/>
      <c r="BT1161" s="1260"/>
      <c r="BU1161" s="1260"/>
      <c r="BV1161" s="1260"/>
      <c r="BW1161" s="1260"/>
    </row>
    <row r="1162" spans="68:75" ht="20.25" customHeight="1" x14ac:dyDescent="0.3">
      <c r="BP1162" s="1260"/>
      <c r="BQ1162" s="1260"/>
      <c r="BR1162" s="1260"/>
      <c r="BS1162" s="1260"/>
      <c r="BT1162" s="1260"/>
      <c r="BU1162" s="1260"/>
      <c r="BV1162" s="1260"/>
      <c r="BW1162" s="1260"/>
    </row>
    <row r="1163" spans="68:75" ht="20.25" customHeight="1" x14ac:dyDescent="0.3">
      <c r="BP1163" s="1260"/>
      <c r="BQ1163" s="1260"/>
      <c r="BR1163" s="1260"/>
      <c r="BS1163" s="1260"/>
      <c r="BT1163" s="1260"/>
      <c r="BU1163" s="1260"/>
      <c r="BV1163" s="1260"/>
      <c r="BW1163" s="1260"/>
    </row>
    <row r="1164" spans="68:75" ht="20.25" customHeight="1" x14ac:dyDescent="0.3">
      <c r="BP1164" s="1260"/>
      <c r="BQ1164" s="1260"/>
      <c r="BR1164" s="1260"/>
      <c r="BS1164" s="1260"/>
      <c r="BT1164" s="1260"/>
      <c r="BU1164" s="1260"/>
      <c r="BV1164" s="1260"/>
      <c r="BW1164" s="1260"/>
    </row>
    <row r="1165" spans="68:75" ht="20.25" customHeight="1" x14ac:dyDescent="0.3">
      <c r="BP1165" s="1260"/>
      <c r="BQ1165" s="1260"/>
      <c r="BR1165" s="1260"/>
      <c r="BS1165" s="1260"/>
      <c r="BT1165" s="1260"/>
      <c r="BU1165" s="1260"/>
      <c r="BV1165" s="1260"/>
      <c r="BW1165" s="1260"/>
    </row>
    <row r="1166" spans="68:75" ht="20.25" customHeight="1" x14ac:dyDescent="0.3">
      <c r="BP1166" s="1260"/>
      <c r="BQ1166" s="1260"/>
      <c r="BR1166" s="1260"/>
      <c r="BS1166" s="1260"/>
      <c r="BT1166" s="1260"/>
      <c r="BU1166" s="1260"/>
      <c r="BV1166" s="1260"/>
      <c r="BW1166" s="1260"/>
    </row>
    <row r="1167" spans="68:75" ht="20.25" customHeight="1" x14ac:dyDescent="0.3">
      <c r="BP1167" s="1260"/>
      <c r="BQ1167" s="1260"/>
      <c r="BR1167" s="1260"/>
      <c r="BS1167" s="1260"/>
      <c r="BT1167" s="1260"/>
      <c r="BU1167" s="1260"/>
      <c r="BV1167" s="1260"/>
      <c r="BW1167" s="1260"/>
    </row>
    <row r="1168" spans="68:75" ht="20.25" customHeight="1" x14ac:dyDescent="0.3">
      <c r="BP1168" s="1260"/>
      <c r="BQ1168" s="1260"/>
      <c r="BR1168" s="1260"/>
      <c r="BS1168" s="1260"/>
      <c r="BT1168" s="1260"/>
      <c r="BU1168" s="1260"/>
      <c r="BV1168" s="1260"/>
      <c r="BW1168" s="1260"/>
    </row>
    <row r="1169" spans="68:75" ht="20.25" customHeight="1" x14ac:dyDescent="0.3">
      <c r="BP1169" s="1260"/>
      <c r="BQ1169" s="1260"/>
      <c r="BR1169" s="1260"/>
      <c r="BS1169" s="1260"/>
      <c r="BT1169" s="1260"/>
      <c r="BU1169" s="1260"/>
      <c r="BV1169" s="1260"/>
      <c r="BW1169" s="1260"/>
    </row>
    <row r="1170" spans="68:75" ht="20.25" customHeight="1" x14ac:dyDescent="0.3">
      <c r="BP1170" s="1260"/>
      <c r="BQ1170" s="1260"/>
      <c r="BR1170" s="1260"/>
      <c r="BS1170" s="1260"/>
      <c r="BT1170" s="1260"/>
      <c r="BU1170" s="1260"/>
      <c r="BV1170" s="1260"/>
      <c r="BW1170" s="1260"/>
    </row>
    <row r="1171" spans="68:75" ht="20.25" customHeight="1" x14ac:dyDescent="0.3">
      <c r="BP1171" s="1260"/>
      <c r="BQ1171" s="1260"/>
      <c r="BR1171" s="1260"/>
      <c r="BS1171" s="1260"/>
      <c r="BT1171" s="1260"/>
      <c r="BU1171" s="1260"/>
      <c r="BV1171" s="1260"/>
      <c r="BW1171" s="1260"/>
    </row>
    <row r="1172" spans="68:75" ht="20.25" customHeight="1" x14ac:dyDescent="0.3">
      <c r="BP1172" s="1260"/>
      <c r="BQ1172" s="1260"/>
      <c r="BR1172" s="1260"/>
      <c r="BS1172" s="1260"/>
      <c r="BT1172" s="1260"/>
      <c r="BU1172" s="1260"/>
      <c r="BV1172" s="1260"/>
      <c r="BW1172" s="1260"/>
    </row>
    <row r="1173" spans="68:75" ht="20.25" customHeight="1" x14ac:dyDescent="0.3">
      <c r="BP1173" s="1260"/>
      <c r="BQ1173" s="1260"/>
      <c r="BR1173" s="1260"/>
      <c r="BS1173" s="1260"/>
      <c r="BT1173" s="1260"/>
      <c r="BU1173" s="1260"/>
      <c r="BV1173" s="1260"/>
      <c r="BW1173" s="1260"/>
    </row>
    <row r="1174" spans="68:75" ht="20.25" customHeight="1" x14ac:dyDescent="0.3">
      <c r="BP1174" s="1260"/>
      <c r="BQ1174" s="1260"/>
      <c r="BR1174" s="1260"/>
      <c r="BS1174" s="1260"/>
      <c r="BT1174" s="1260"/>
      <c r="BU1174" s="1260"/>
      <c r="BV1174" s="1260"/>
      <c r="BW1174" s="1260"/>
    </row>
    <row r="1175" spans="68:75" ht="20.25" customHeight="1" x14ac:dyDescent="0.3">
      <c r="BP1175" s="1260"/>
      <c r="BQ1175" s="1260"/>
      <c r="BR1175" s="1260"/>
      <c r="BS1175" s="1260"/>
      <c r="BT1175" s="1260"/>
      <c r="BU1175" s="1260"/>
      <c r="BV1175" s="1260"/>
      <c r="BW1175" s="1260"/>
    </row>
    <row r="1176" spans="68:75" ht="20.25" customHeight="1" x14ac:dyDescent="0.3">
      <c r="BP1176" s="1260"/>
      <c r="BQ1176" s="1260"/>
      <c r="BR1176" s="1260"/>
      <c r="BS1176" s="1260"/>
      <c r="BT1176" s="1260"/>
      <c r="BU1176" s="1260"/>
      <c r="BV1176" s="1260"/>
      <c r="BW1176" s="1260"/>
    </row>
    <row r="1177" spans="68:75" ht="20.25" customHeight="1" x14ac:dyDescent="0.3">
      <c r="BP1177" s="1260"/>
      <c r="BQ1177" s="1260"/>
      <c r="BR1177" s="1260"/>
      <c r="BS1177" s="1260"/>
      <c r="BT1177" s="1260"/>
      <c r="BU1177" s="1260"/>
      <c r="BV1177" s="1260"/>
      <c r="BW1177" s="1260"/>
    </row>
    <row r="1178" spans="68:75" ht="20.25" customHeight="1" x14ac:dyDescent="0.3">
      <c r="BP1178" s="1260"/>
      <c r="BQ1178" s="1260"/>
      <c r="BR1178" s="1260"/>
      <c r="BS1178" s="1260"/>
      <c r="BT1178" s="1260"/>
      <c r="BU1178" s="1260"/>
      <c r="BV1178" s="1260"/>
      <c r="BW1178" s="1260"/>
    </row>
    <row r="1179" spans="68:75" ht="20.25" customHeight="1" x14ac:dyDescent="0.3">
      <c r="BP1179" s="1260"/>
      <c r="BQ1179" s="1260"/>
      <c r="BR1179" s="1260"/>
      <c r="BS1179" s="1260"/>
      <c r="BT1179" s="1260"/>
      <c r="BU1179" s="1260"/>
      <c r="BV1179" s="1260"/>
      <c r="BW1179" s="1260"/>
    </row>
    <row r="1180" spans="68:75" ht="20.25" customHeight="1" x14ac:dyDescent="0.3">
      <c r="BP1180" s="1260"/>
      <c r="BQ1180" s="1260"/>
      <c r="BR1180" s="1260"/>
      <c r="BS1180" s="1260"/>
      <c r="BT1180" s="1260"/>
      <c r="BU1180" s="1260"/>
      <c r="BV1180" s="1260"/>
      <c r="BW1180" s="1260"/>
    </row>
    <row r="1181" spans="68:75" ht="20.25" customHeight="1" x14ac:dyDescent="0.3">
      <c r="BP1181" s="1260"/>
      <c r="BQ1181" s="1260"/>
      <c r="BR1181" s="1260"/>
      <c r="BS1181" s="1260"/>
      <c r="BT1181" s="1260"/>
      <c r="BU1181" s="1260"/>
      <c r="BV1181" s="1260"/>
      <c r="BW1181" s="1260"/>
    </row>
    <row r="1182" spans="68:75" ht="20.25" customHeight="1" x14ac:dyDescent="0.3">
      <c r="BP1182" s="1260"/>
      <c r="BQ1182" s="1260"/>
      <c r="BR1182" s="1260"/>
      <c r="BS1182" s="1260"/>
      <c r="BT1182" s="1260"/>
      <c r="BU1182" s="1260"/>
      <c r="BV1182" s="1260"/>
      <c r="BW1182" s="1260"/>
    </row>
    <row r="1183" spans="68:75" ht="20.25" customHeight="1" x14ac:dyDescent="0.3">
      <c r="BP1183" s="1260"/>
      <c r="BQ1183" s="1260"/>
      <c r="BR1183" s="1260"/>
      <c r="BS1183" s="1260"/>
      <c r="BT1183" s="1260"/>
      <c r="BU1183" s="1260"/>
      <c r="BV1183" s="1260"/>
      <c r="BW1183" s="1260"/>
    </row>
    <row r="1184" spans="68:75" ht="20.25" customHeight="1" x14ac:dyDescent="0.3">
      <c r="BP1184" s="1260"/>
      <c r="BQ1184" s="1260"/>
      <c r="BR1184" s="1260"/>
      <c r="BS1184" s="1260"/>
      <c r="BT1184" s="1260"/>
      <c r="BU1184" s="1260"/>
      <c r="BV1184" s="1260"/>
      <c r="BW1184" s="1260"/>
    </row>
    <row r="1185" spans="68:75" ht="20.25" customHeight="1" x14ac:dyDescent="0.3">
      <c r="BP1185" s="1260"/>
      <c r="BQ1185" s="1260"/>
      <c r="BR1185" s="1260"/>
      <c r="BS1185" s="1260"/>
      <c r="BT1185" s="1260"/>
      <c r="BU1185" s="1260"/>
      <c r="BV1185" s="1260"/>
      <c r="BW1185" s="1260"/>
    </row>
    <row r="1186" spans="68:75" ht="20.25" customHeight="1" x14ac:dyDescent="0.3">
      <c r="BP1186" s="1260"/>
      <c r="BQ1186" s="1260"/>
      <c r="BR1186" s="1260"/>
      <c r="BS1186" s="1260"/>
      <c r="BT1186" s="1260"/>
      <c r="BU1186" s="1260"/>
      <c r="BV1186" s="1260"/>
      <c r="BW1186" s="1260"/>
    </row>
    <row r="1187" spans="68:75" ht="20.25" customHeight="1" x14ac:dyDescent="0.3">
      <c r="BP1187" s="1260"/>
      <c r="BQ1187" s="1260"/>
      <c r="BR1187" s="1260"/>
      <c r="BS1187" s="1260"/>
      <c r="BT1187" s="1260"/>
      <c r="BU1187" s="1260"/>
      <c r="BV1187" s="1260"/>
      <c r="BW1187" s="1260"/>
    </row>
    <row r="1188" spans="68:75" ht="20.25" customHeight="1" x14ac:dyDescent="0.3">
      <c r="BP1188" s="1260"/>
      <c r="BQ1188" s="1260"/>
      <c r="BR1188" s="1260"/>
      <c r="BS1188" s="1260"/>
      <c r="BT1188" s="1260"/>
      <c r="BU1188" s="1260"/>
      <c r="BV1188" s="1260"/>
      <c r="BW1188" s="1260"/>
    </row>
    <row r="1189" spans="68:75" ht="20.25" customHeight="1" x14ac:dyDescent="0.3">
      <c r="BP1189" s="1260"/>
      <c r="BQ1189" s="1260"/>
      <c r="BR1189" s="1260"/>
      <c r="BS1189" s="1260"/>
      <c r="BT1189" s="1260"/>
      <c r="BU1189" s="1260"/>
      <c r="BV1189" s="1260"/>
      <c r="BW1189" s="1260"/>
    </row>
    <row r="1190" spans="68:75" ht="20.25" customHeight="1" x14ac:dyDescent="0.3">
      <c r="BP1190" s="1260"/>
      <c r="BQ1190" s="1260"/>
      <c r="BR1190" s="1260"/>
      <c r="BS1190" s="1260"/>
      <c r="BT1190" s="1260"/>
      <c r="BU1190" s="1260"/>
      <c r="BV1190" s="1260"/>
      <c r="BW1190" s="1260"/>
    </row>
    <row r="1191" spans="68:75" ht="20.25" customHeight="1" x14ac:dyDescent="0.3">
      <c r="BP1191" s="1260"/>
      <c r="BQ1191" s="1260"/>
      <c r="BR1191" s="1260"/>
      <c r="BS1191" s="1260"/>
      <c r="BT1191" s="1260"/>
      <c r="BU1191" s="1260"/>
      <c r="BV1191" s="1260"/>
      <c r="BW1191" s="1260"/>
    </row>
    <row r="1192" spans="68:75" ht="20.25" customHeight="1" x14ac:dyDescent="0.3">
      <c r="BP1192" s="1260"/>
      <c r="BQ1192" s="1260"/>
      <c r="BR1192" s="1260"/>
      <c r="BS1192" s="1260"/>
      <c r="BT1192" s="1260"/>
      <c r="BU1192" s="1260"/>
      <c r="BV1192" s="1260"/>
      <c r="BW1192" s="1260"/>
    </row>
    <row r="1193" spans="68:75" ht="20.25" customHeight="1" x14ac:dyDescent="0.3">
      <c r="BP1193" s="1260"/>
      <c r="BQ1193" s="1260"/>
      <c r="BR1193" s="1260"/>
      <c r="BS1193" s="1260"/>
      <c r="BT1193" s="1260"/>
      <c r="BU1193" s="1260"/>
      <c r="BV1193" s="1260"/>
      <c r="BW1193" s="1260"/>
    </row>
    <row r="1194" spans="68:75" ht="20.25" customHeight="1" x14ac:dyDescent="0.3">
      <c r="BP1194" s="1260"/>
      <c r="BQ1194" s="1260"/>
      <c r="BR1194" s="1260"/>
      <c r="BS1194" s="1260"/>
      <c r="BT1194" s="1260"/>
      <c r="BU1194" s="1260"/>
      <c r="BV1194" s="1260"/>
      <c r="BW1194" s="1260"/>
    </row>
    <row r="1195" spans="68:75" ht="20.25" customHeight="1" x14ac:dyDescent="0.3">
      <c r="BP1195" s="1260"/>
      <c r="BQ1195" s="1260"/>
      <c r="BR1195" s="1260"/>
      <c r="BS1195" s="1260"/>
      <c r="BT1195" s="1260"/>
      <c r="BU1195" s="1260"/>
      <c r="BV1195" s="1260"/>
      <c r="BW1195" s="1260"/>
    </row>
    <row r="1196" spans="68:75" ht="20.25" customHeight="1" x14ac:dyDescent="0.3">
      <c r="BP1196" s="1260"/>
      <c r="BQ1196" s="1260"/>
      <c r="BR1196" s="1260"/>
      <c r="BS1196" s="1260"/>
      <c r="BT1196" s="1260"/>
      <c r="BU1196" s="1260"/>
      <c r="BV1196" s="1260"/>
      <c r="BW1196" s="1260"/>
    </row>
    <row r="1197" spans="68:75" ht="20.25" customHeight="1" x14ac:dyDescent="0.3">
      <c r="BP1197" s="1260"/>
      <c r="BQ1197" s="1260"/>
      <c r="BR1197" s="1260"/>
      <c r="BS1197" s="1260"/>
      <c r="BT1197" s="1260"/>
      <c r="BU1197" s="1260"/>
      <c r="BV1197" s="1260"/>
      <c r="BW1197" s="1260"/>
    </row>
    <row r="1198" spans="68:75" ht="20.25" customHeight="1" x14ac:dyDescent="0.3">
      <c r="BP1198" s="1260"/>
      <c r="BQ1198" s="1260"/>
      <c r="BR1198" s="1260"/>
      <c r="BS1198" s="1260"/>
      <c r="BT1198" s="1260"/>
      <c r="BU1198" s="1260"/>
      <c r="BV1198" s="1260"/>
      <c r="BW1198" s="1260"/>
    </row>
    <row r="1199" spans="68:75" ht="20.25" customHeight="1" x14ac:dyDescent="0.3">
      <c r="BP1199" s="1260"/>
      <c r="BQ1199" s="1260"/>
      <c r="BR1199" s="1260"/>
      <c r="BS1199" s="1260"/>
      <c r="BT1199" s="1260"/>
      <c r="BU1199" s="1260"/>
      <c r="BV1199" s="1260"/>
      <c r="BW1199" s="1260"/>
    </row>
    <row r="1200" spans="68:75" ht="20.25" customHeight="1" x14ac:dyDescent="0.3">
      <c r="BP1200" s="1260"/>
      <c r="BQ1200" s="1260"/>
      <c r="BR1200" s="1260"/>
      <c r="BS1200" s="1260"/>
      <c r="BT1200" s="1260"/>
      <c r="BU1200" s="1260"/>
      <c r="BV1200" s="1260"/>
      <c r="BW1200" s="1260"/>
    </row>
    <row r="1201" spans="68:75" ht="20.25" customHeight="1" x14ac:dyDescent="0.3">
      <c r="BP1201" s="1260"/>
      <c r="BQ1201" s="1260"/>
      <c r="BR1201" s="1260"/>
      <c r="BS1201" s="1260"/>
      <c r="BT1201" s="1260"/>
      <c r="BU1201" s="1260"/>
      <c r="BV1201" s="1260"/>
      <c r="BW1201" s="1260"/>
    </row>
    <row r="1202" spans="68:75" ht="20.25" customHeight="1" x14ac:dyDescent="0.3">
      <c r="BP1202" s="1260"/>
      <c r="BQ1202" s="1260"/>
      <c r="BR1202" s="1260"/>
      <c r="BS1202" s="1260"/>
      <c r="BT1202" s="1260"/>
      <c r="BU1202" s="1260"/>
      <c r="BV1202" s="1260"/>
      <c r="BW1202" s="1260"/>
    </row>
    <row r="1203" spans="68:75" ht="20.25" customHeight="1" x14ac:dyDescent="0.3">
      <c r="BP1203" s="1260"/>
      <c r="BQ1203" s="1260"/>
      <c r="BR1203" s="1260"/>
      <c r="BS1203" s="1260"/>
      <c r="BT1203" s="1260"/>
      <c r="BU1203" s="1260"/>
      <c r="BV1203" s="1260"/>
      <c r="BW1203" s="1260"/>
    </row>
    <row r="1204" spans="68:75" ht="20.25" customHeight="1" x14ac:dyDescent="0.3">
      <c r="BP1204" s="1260"/>
      <c r="BQ1204" s="1260"/>
      <c r="BR1204" s="1260"/>
      <c r="BS1204" s="1260"/>
      <c r="BT1204" s="1260"/>
      <c r="BU1204" s="1260"/>
      <c r="BV1204" s="1260"/>
      <c r="BW1204" s="1260"/>
    </row>
    <row r="1205" spans="68:75" ht="20.25" customHeight="1" x14ac:dyDescent="0.3">
      <c r="BP1205" s="1260"/>
      <c r="BQ1205" s="1260"/>
      <c r="BR1205" s="1260"/>
      <c r="BS1205" s="1260"/>
      <c r="BT1205" s="1260"/>
      <c r="BU1205" s="1260"/>
      <c r="BV1205" s="1260"/>
      <c r="BW1205" s="1260"/>
    </row>
    <row r="1206" spans="68:75" ht="20.25" customHeight="1" x14ac:dyDescent="0.3">
      <c r="BP1206" s="1260"/>
      <c r="BQ1206" s="1260"/>
      <c r="BR1206" s="1260"/>
      <c r="BS1206" s="1260"/>
      <c r="BT1206" s="1260"/>
      <c r="BU1206" s="1260"/>
      <c r="BV1206" s="1260"/>
      <c r="BW1206" s="1260"/>
    </row>
    <row r="1207" spans="68:75" ht="20.25" customHeight="1" x14ac:dyDescent="0.3">
      <c r="BP1207" s="1260"/>
      <c r="BQ1207" s="1260"/>
      <c r="BR1207" s="1260"/>
      <c r="BS1207" s="1260"/>
      <c r="BT1207" s="1260"/>
      <c r="BU1207" s="1260"/>
      <c r="BV1207" s="1260"/>
      <c r="BW1207" s="1260"/>
    </row>
    <row r="1208" spans="68:75" ht="20.25" customHeight="1" x14ac:dyDescent="0.3">
      <c r="BP1208" s="1260"/>
      <c r="BQ1208" s="1260"/>
      <c r="BR1208" s="1260"/>
      <c r="BS1208" s="1260"/>
      <c r="BT1208" s="1260"/>
      <c r="BU1208" s="1260"/>
      <c r="BV1208" s="1260"/>
      <c r="BW1208" s="1260"/>
    </row>
    <row r="1209" spans="68:75" ht="20.25" customHeight="1" x14ac:dyDescent="0.3">
      <c r="BP1209" s="1260"/>
      <c r="BQ1209" s="1260"/>
      <c r="BR1209" s="1260"/>
      <c r="BS1209" s="1260"/>
      <c r="BT1209" s="1260"/>
      <c r="BU1209" s="1260"/>
      <c r="BV1209" s="1260"/>
      <c r="BW1209" s="1260"/>
    </row>
    <row r="1210" spans="68:75" ht="20.25" customHeight="1" x14ac:dyDescent="0.3">
      <c r="BP1210" s="1260"/>
      <c r="BQ1210" s="1260"/>
      <c r="BR1210" s="1260"/>
      <c r="BS1210" s="1260"/>
      <c r="BT1210" s="1260"/>
      <c r="BU1210" s="1260"/>
      <c r="BV1210" s="1260"/>
      <c r="BW1210" s="1260"/>
    </row>
    <row r="1211" spans="68:75" ht="20.25" customHeight="1" x14ac:dyDescent="0.3">
      <c r="BP1211" s="1260"/>
      <c r="BQ1211" s="1260"/>
      <c r="BR1211" s="1260"/>
      <c r="BS1211" s="1260"/>
      <c r="BT1211" s="1260"/>
      <c r="BU1211" s="1260"/>
      <c r="BV1211" s="1260"/>
      <c r="BW1211" s="1260"/>
    </row>
    <row r="1212" spans="68:75" ht="20.25" customHeight="1" x14ac:dyDescent="0.3">
      <c r="BP1212" s="1260"/>
      <c r="BQ1212" s="1260"/>
      <c r="BR1212" s="1260"/>
      <c r="BS1212" s="1260"/>
      <c r="BT1212" s="1260"/>
      <c r="BU1212" s="1260"/>
      <c r="BV1212" s="1260"/>
      <c r="BW1212" s="1260"/>
    </row>
    <row r="1213" spans="68:75" ht="20.25" customHeight="1" x14ac:dyDescent="0.3">
      <c r="BP1213" s="1260"/>
      <c r="BQ1213" s="1260"/>
      <c r="BR1213" s="1260"/>
      <c r="BS1213" s="1260"/>
      <c r="BT1213" s="1260"/>
      <c r="BU1213" s="1260"/>
      <c r="BV1213" s="1260"/>
      <c r="BW1213" s="1260"/>
    </row>
    <row r="1214" spans="68:75" ht="20.25" customHeight="1" x14ac:dyDescent="0.3">
      <c r="BP1214" s="1260"/>
      <c r="BQ1214" s="1260"/>
      <c r="BR1214" s="1260"/>
      <c r="BS1214" s="1260"/>
      <c r="BT1214" s="1260"/>
      <c r="BU1214" s="1260"/>
      <c r="BV1214" s="1260"/>
      <c r="BW1214" s="1260"/>
    </row>
    <row r="1215" spans="68:75" ht="20.25" customHeight="1" x14ac:dyDescent="0.3">
      <c r="BP1215" s="1260"/>
      <c r="BQ1215" s="1260"/>
      <c r="BR1215" s="1260"/>
      <c r="BS1215" s="1260"/>
      <c r="BT1215" s="1260"/>
      <c r="BU1215" s="1260"/>
      <c r="BV1215" s="1260"/>
      <c r="BW1215" s="1260"/>
    </row>
    <row r="1216" spans="68:75" ht="20.25" customHeight="1" x14ac:dyDescent="0.3">
      <c r="BP1216" s="1260"/>
      <c r="BQ1216" s="1260"/>
      <c r="BR1216" s="1260"/>
      <c r="BS1216" s="1260"/>
      <c r="BT1216" s="1260"/>
      <c r="BU1216" s="1260"/>
      <c r="BV1216" s="1260"/>
      <c r="BW1216" s="1260"/>
    </row>
    <row r="1217" spans="68:75" ht="20.25" customHeight="1" x14ac:dyDescent="0.3">
      <c r="BP1217" s="1260"/>
      <c r="BQ1217" s="1260"/>
      <c r="BR1217" s="1260"/>
      <c r="BS1217" s="1260"/>
      <c r="BT1217" s="1260"/>
      <c r="BU1217" s="1260"/>
      <c r="BV1217" s="1260"/>
      <c r="BW1217" s="1260"/>
    </row>
    <row r="1218" spans="68:75" ht="20.25" customHeight="1" x14ac:dyDescent="0.3">
      <c r="BP1218" s="1260"/>
      <c r="BQ1218" s="1260"/>
      <c r="BR1218" s="1260"/>
      <c r="BS1218" s="1260"/>
      <c r="BT1218" s="1260"/>
      <c r="BU1218" s="1260"/>
      <c r="BV1218" s="1260"/>
      <c r="BW1218" s="1260"/>
    </row>
    <row r="1219" spans="68:75" ht="20.25" customHeight="1" x14ac:dyDescent="0.3">
      <c r="BP1219" s="1260"/>
      <c r="BQ1219" s="1260"/>
      <c r="BR1219" s="1260"/>
      <c r="BS1219" s="1260"/>
      <c r="BT1219" s="1260"/>
      <c r="BU1219" s="1260"/>
      <c r="BV1219" s="1260"/>
      <c r="BW1219" s="1260"/>
    </row>
    <row r="1220" spans="68:75" ht="20.25" customHeight="1" x14ac:dyDescent="0.3">
      <c r="BP1220" s="1260"/>
      <c r="BQ1220" s="1260"/>
      <c r="BR1220" s="1260"/>
      <c r="BS1220" s="1260"/>
      <c r="BT1220" s="1260"/>
      <c r="BU1220" s="1260"/>
      <c r="BV1220" s="1260"/>
      <c r="BW1220" s="1260"/>
    </row>
    <row r="1221" spans="68:75" ht="20.25" customHeight="1" x14ac:dyDescent="0.3">
      <c r="BP1221" s="1260"/>
      <c r="BQ1221" s="1260"/>
      <c r="BR1221" s="1260"/>
      <c r="BS1221" s="1260"/>
      <c r="BT1221" s="1260"/>
      <c r="BU1221" s="1260"/>
      <c r="BV1221" s="1260"/>
      <c r="BW1221" s="1260"/>
    </row>
    <row r="1222" spans="68:75" ht="20.25" customHeight="1" x14ac:dyDescent="0.3">
      <c r="BP1222" s="1260"/>
      <c r="BQ1222" s="1260"/>
      <c r="BR1222" s="1260"/>
      <c r="BS1222" s="1260"/>
      <c r="BT1222" s="1260"/>
      <c r="BU1222" s="1260"/>
      <c r="BV1222" s="1260"/>
      <c r="BW1222" s="1260"/>
    </row>
    <row r="1223" spans="68:75" ht="20.25" customHeight="1" x14ac:dyDescent="0.3">
      <c r="BP1223" s="1260"/>
      <c r="BQ1223" s="1260"/>
      <c r="BR1223" s="1260"/>
      <c r="BS1223" s="1260"/>
      <c r="BT1223" s="1260"/>
      <c r="BU1223" s="1260"/>
      <c r="BV1223" s="1260"/>
      <c r="BW1223" s="1260"/>
    </row>
    <row r="1224" spans="68:75" ht="20.25" customHeight="1" x14ac:dyDescent="0.3">
      <c r="BP1224" s="1260"/>
      <c r="BQ1224" s="1260"/>
      <c r="BR1224" s="1260"/>
      <c r="BS1224" s="1260"/>
      <c r="BT1224" s="1260"/>
      <c r="BU1224" s="1260"/>
      <c r="BV1224" s="1260"/>
      <c r="BW1224" s="1260"/>
    </row>
    <row r="1225" spans="68:75" ht="20.25" customHeight="1" x14ac:dyDescent="0.3">
      <c r="BP1225" s="1260"/>
      <c r="BQ1225" s="1260"/>
      <c r="BR1225" s="1260"/>
      <c r="BS1225" s="1260"/>
      <c r="BT1225" s="1260"/>
      <c r="BU1225" s="1260"/>
      <c r="BV1225" s="1260"/>
      <c r="BW1225" s="1260"/>
    </row>
    <row r="1226" spans="68:75" ht="20.25" customHeight="1" x14ac:dyDescent="0.3">
      <c r="BP1226" s="1260"/>
      <c r="BQ1226" s="1260"/>
      <c r="BR1226" s="1260"/>
      <c r="BS1226" s="1260"/>
      <c r="BT1226" s="1260"/>
      <c r="BU1226" s="1260"/>
      <c r="BV1226" s="1260"/>
      <c r="BW1226" s="1260"/>
    </row>
    <row r="1227" spans="68:75" ht="20.25" customHeight="1" x14ac:dyDescent="0.3">
      <c r="BP1227" s="1260"/>
      <c r="BQ1227" s="1260"/>
      <c r="BR1227" s="1260"/>
      <c r="BS1227" s="1260"/>
      <c r="BT1227" s="1260"/>
      <c r="BU1227" s="1260"/>
      <c r="BV1227" s="1260"/>
      <c r="BW1227" s="1260"/>
    </row>
    <row r="1228" spans="68:75" ht="20.25" customHeight="1" x14ac:dyDescent="0.3">
      <c r="BP1228" s="1260"/>
      <c r="BQ1228" s="1260"/>
      <c r="BR1228" s="1260"/>
      <c r="BS1228" s="1260"/>
      <c r="BT1228" s="1260"/>
      <c r="BU1228" s="1260"/>
      <c r="BV1228" s="1260"/>
      <c r="BW1228" s="1260"/>
    </row>
    <row r="1229" spans="68:75" ht="20.25" customHeight="1" x14ac:dyDescent="0.3">
      <c r="BP1229" s="1260"/>
      <c r="BQ1229" s="1260"/>
      <c r="BR1229" s="1260"/>
      <c r="BS1229" s="1260"/>
      <c r="BT1229" s="1260"/>
      <c r="BU1229" s="1260"/>
      <c r="BV1229" s="1260"/>
      <c r="BW1229" s="1260"/>
    </row>
    <row r="1230" spans="68:75" ht="20.25" customHeight="1" x14ac:dyDescent="0.3">
      <c r="BP1230" s="1260"/>
      <c r="BQ1230" s="1260"/>
      <c r="BR1230" s="1260"/>
      <c r="BS1230" s="1260"/>
      <c r="BT1230" s="1260"/>
      <c r="BU1230" s="1260"/>
      <c r="BV1230" s="1260"/>
      <c r="BW1230" s="1260"/>
    </row>
    <row r="1231" spans="68:75" ht="20.25" customHeight="1" x14ac:dyDescent="0.3">
      <c r="BP1231" s="1260"/>
      <c r="BQ1231" s="1260"/>
      <c r="BR1231" s="1260"/>
      <c r="BS1231" s="1260"/>
      <c r="BT1231" s="1260"/>
      <c r="BU1231" s="1260"/>
      <c r="BV1231" s="1260"/>
      <c r="BW1231" s="1260"/>
    </row>
    <row r="1232" spans="68:75" ht="20.25" customHeight="1" x14ac:dyDescent="0.3">
      <c r="BP1232" s="1260"/>
      <c r="BQ1232" s="1260"/>
      <c r="BR1232" s="1260"/>
      <c r="BS1232" s="1260"/>
      <c r="BT1232" s="1260"/>
      <c r="BU1232" s="1260"/>
      <c r="BV1232" s="1260"/>
      <c r="BW1232" s="1260"/>
    </row>
    <row r="1233" spans="68:75" ht="20.25" customHeight="1" x14ac:dyDescent="0.3">
      <c r="BP1233" s="1260"/>
      <c r="BQ1233" s="1260"/>
      <c r="BR1233" s="1260"/>
      <c r="BS1233" s="1260"/>
      <c r="BT1233" s="1260"/>
      <c r="BU1233" s="1260"/>
      <c r="BV1233" s="1260"/>
      <c r="BW1233" s="1260"/>
    </row>
    <row r="1234" spans="68:75" ht="20.25" customHeight="1" x14ac:dyDescent="0.3">
      <c r="BP1234" s="1260"/>
      <c r="BQ1234" s="1260"/>
      <c r="BR1234" s="1260"/>
      <c r="BS1234" s="1260"/>
      <c r="BT1234" s="1260"/>
      <c r="BU1234" s="1260"/>
      <c r="BV1234" s="1260"/>
      <c r="BW1234" s="1260"/>
    </row>
    <row r="1235" spans="68:75" ht="20.25" customHeight="1" x14ac:dyDescent="0.3">
      <c r="BP1235" s="1260"/>
      <c r="BQ1235" s="1260"/>
      <c r="BR1235" s="1260"/>
      <c r="BS1235" s="1260"/>
      <c r="BT1235" s="1260"/>
      <c r="BU1235" s="1260"/>
      <c r="BV1235" s="1260"/>
      <c r="BW1235" s="1260"/>
    </row>
    <row r="1236" spans="68:75" ht="20.25" customHeight="1" x14ac:dyDescent="0.3">
      <c r="BP1236" s="1260"/>
      <c r="BQ1236" s="1260"/>
      <c r="BR1236" s="1260"/>
      <c r="BS1236" s="1260"/>
      <c r="BT1236" s="1260"/>
      <c r="BU1236" s="1260"/>
      <c r="BV1236" s="1260"/>
      <c r="BW1236" s="1260"/>
    </row>
    <row r="1237" spans="68:75" ht="20.25" customHeight="1" x14ac:dyDescent="0.3">
      <c r="BP1237" s="1260"/>
      <c r="BQ1237" s="1260"/>
      <c r="BR1237" s="1260"/>
      <c r="BS1237" s="1260"/>
      <c r="BT1237" s="1260"/>
      <c r="BU1237" s="1260"/>
      <c r="BV1237" s="1260"/>
      <c r="BW1237" s="1260"/>
    </row>
    <row r="1238" spans="68:75" ht="20.25" customHeight="1" x14ac:dyDescent="0.3">
      <c r="BP1238" s="1260"/>
      <c r="BQ1238" s="1260"/>
      <c r="BR1238" s="1260"/>
      <c r="BS1238" s="1260"/>
      <c r="BT1238" s="1260"/>
      <c r="BU1238" s="1260"/>
      <c r="BV1238" s="1260"/>
      <c r="BW1238" s="1260"/>
    </row>
    <row r="1239" spans="68:75" ht="20.25" customHeight="1" x14ac:dyDescent="0.3">
      <c r="BP1239" s="1260"/>
      <c r="BQ1239" s="1260"/>
      <c r="BR1239" s="1260"/>
      <c r="BS1239" s="1260"/>
      <c r="BT1239" s="1260"/>
      <c r="BU1239" s="1260"/>
      <c r="BV1239" s="1260"/>
      <c r="BW1239" s="1260"/>
    </row>
    <row r="1240" spans="68:75" ht="20.25" customHeight="1" x14ac:dyDescent="0.3">
      <c r="BP1240" s="1260"/>
      <c r="BQ1240" s="1260"/>
      <c r="BR1240" s="1260"/>
      <c r="BS1240" s="1260"/>
      <c r="BT1240" s="1260"/>
      <c r="BU1240" s="1260"/>
      <c r="BV1240" s="1260"/>
      <c r="BW1240" s="1260"/>
    </row>
    <row r="1241" spans="68:75" ht="20.25" customHeight="1" x14ac:dyDescent="0.3">
      <c r="BP1241" s="1260"/>
      <c r="BQ1241" s="1260"/>
      <c r="BR1241" s="1260"/>
      <c r="BS1241" s="1260"/>
      <c r="BT1241" s="1260"/>
      <c r="BU1241" s="1260"/>
      <c r="BV1241" s="1260"/>
      <c r="BW1241" s="1260"/>
    </row>
    <row r="1242" spans="68:75" ht="20.25" customHeight="1" x14ac:dyDescent="0.3">
      <c r="BP1242" s="1260"/>
      <c r="BQ1242" s="1260"/>
      <c r="BR1242" s="1260"/>
      <c r="BS1242" s="1260"/>
      <c r="BT1242" s="1260"/>
      <c r="BU1242" s="1260"/>
      <c r="BV1242" s="1260"/>
      <c r="BW1242" s="1260"/>
    </row>
    <row r="1243" spans="68:75" ht="20.25" customHeight="1" x14ac:dyDescent="0.3">
      <c r="BP1243" s="1260"/>
      <c r="BQ1243" s="1260"/>
      <c r="BR1243" s="1260"/>
      <c r="BS1243" s="1260"/>
      <c r="BT1243" s="1260"/>
      <c r="BU1243" s="1260"/>
      <c r="BV1243" s="1260"/>
      <c r="BW1243" s="1260"/>
    </row>
    <row r="1244" spans="68:75" ht="20.25" customHeight="1" x14ac:dyDescent="0.3">
      <c r="BP1244" s="1260"/>
      <c r="BQ1244" s="1260"/>
      <c r="BR1244" s="1260"/>
      <c r="BS1244" s="1260"/>
      <c r="BT1244" s="1260"/>
      <c r="BU1244" s="1260"/>
      <c r="BV1244" s="1260"/>
      <c r="BW1244" s="1260"/>
    </row>
    <row r="1245" spans="68:75" ht="20.25" customHeight="1" x14ac:dyDescent="0.3">
      <c r="BP1245" s="1260"/>
      <c r="BQ1245" s="1260"/>
      <c r="BR1245" s="1260"/>
      <c r="BS1245" s="1260"/>
      <c r="BT1245" s="1260"/>
      <c r="BU1245" s="1260"/>
      <c r="BV1245" s="1260"/>
      <c r="BW1245" s="1260"/>
    </row>
    <row r="1246" spans="68:75" ht="20.25" customHeight="1" x14ac:dyDescent="0.3">
      <c r="BP1246" s="1260"/>
      <c r="BQ1246" s="1260"/>
      <c r="BR1246" s="1260"/>
      <c r="BS1246" s="1260"/>
      <c r="BT1246" s="1260"/>
      <c r="BU1246" s="1260"/>
      <c r="BV1246" s="1260"/>
      <c r="BW1246" s="1260"/>
    </row>
    <row r="1247" spans="68:75" ht="20.25" customHeight="1" x14ac:dyDescent="0.3">
      <c r="BP1247" s="1260"/>
      <c r="BQ1247" s="1260"/>
      <c r="BR1247" s="1260"/>
      <c r="BS1247" s="1260"/>
      <c r="BT1247" s="1260"/>
      <c r="BU1247" s="1260"/>
      <c r="BV1247" s="1260"/>
      <c r="BW1247" s="1260"/>
    </row>
    <row r="1248" spans="68:75" ht="20.25" customHeight="1" x14ac:dyDescent="0.3">
      <c r="BP1248" s="1260"/>
      <c r="BQ1248" s="1260"/>
      <c r="BR1248" s="1260"/>
      <c r="BS1248" s="1260"/>
      <c r="BT1248" s="1260"/>
      <c r="BU1248" s="1260"/>
      <c r="BV1248" s="1260"/>
      <c r="BW1248" s="1260"/>
    </row>
    <row r="1249" spans="68:75" ht="20.25" customHeight="1" x14ac:dyDescent="0.3">
      <c r="BP1249" s="1260"/>
      <c r="BQ1249" s="1260"/>
      <c r="BR1249" s="1260"/>
      <c r="BS1249" s="1260"/>
      <c r="BT1249" s="1260"/>
      <c r="BU1249" s="1260"/>
      <c r="BV1249" s="1260"/>
      <c r="BW1249" s="1260"/>
    </row>
    <row r="1250" spans="68:75" ht="20.25" customHeight="1" x14ac:dyDescent="0.3">
      <c r="BP1250" s="1260"/>
      <c r="BQ1250" s="1260"/>
      <c r="BR1250" s="1260"/>
      <c r="BS1250" s="1260"/>
      <c r="BT1250" s="1260"/>
      <c r="BU1250" s="1260"/>
      <c r="BV1250" s="1260"/>
      <c r="BW1250" s="1260"/>
    </row>
    <row r="1251" spans="68:75" ht="20.25" customHeight="1" x14ac:dyDescent="0.3">
      <c r="BP1251" s="1260"/>
      <c r="BQ1251" s="1260"/>
      <c r="BR1251" s="1260"/>
      <c r="BS1251" s="1260"/>
      <c r="BT1251" s="1260"/>
      <c r="BU1251" s="1260"/>
      <c r="BV1251" s="1260"/>
      <c r="BW1251" s="1260"/>
    </row>
    <row r="1252" spans="68:75" ht="20.25" customHeight="1" x14ac:dyDescent="0.3">
      <c r="BP1252" s="1260"/>
      <c r="BQ1252" s="1260"/>
      <c r="BR1252" s="1260"/>
      <c r="BS1252" s="1260"/>
      <c r="BT1252" s="1260"/>
      <c r="BU1252" s="1260"/>
      <c r="BV1252" s="1260"/>
      <c r="BW1252" s="1260"/>
    </row>
    <row r="1253" spans="68:75" ht="20.25" customHeight="1" x14ac:dyDescent="0.3">
      <c r="BP1253" s="1260"/>
      <c r="BQ1253" s="1260"/>
      <c r="BR1253" s="1260"/>
      <c r="BS1253" s="1260"/>
      <c r="BT1253" s="1260"/>
      <c r="BU1253" s="1260"/>
      <c r="BV1253" s="1260"/>
      <c r="BW1253" s="1260"/>
    </row>
    <row r="1254" spans="68:75" ht="20.25" customHeight="1" x14ac:dyDescent="0.3">
      <c r="BP1254" s="1260"/>
      <c r="BQ1254" s="1260"/>
      <c r="BR1254" s="1260"/>
      <c r="BS1254" s="1260"/>
      <c r="BT1254" s="1260"/>
      <c r="BU1254" s="1260"/>
      <c r="BV1254" s="1260"/>
      <c r="BW1254" s="1260"/>
    </row>
    <row r="1255" spans="68:75" ht="20.25" customHeight="1" x14ac:dyDescent="0.3">
      <c r="BP1255" s="1260"/>
      <c r="BQ1255" s="1260"/>
      <c r="BR1255" s="1260"/>
      <c r="BS1255" s="1260"/>
      <c r="BT1255" s="1260"/>
      <c r="BU1255" s="1260"/>
      <c r="BV1255" s="1260"/>
      <c r="BW1255" s="1260"/>
    </row>
    <row r="1256" spans="68:75" ht="20.25" customHeight="1" x14ac:dyDescent="0.3">
      <c r="BP1256" s="1260"/>
      <c r="BQ1256" s="1260"/>
      <c r="BR1256" s="1260"/>
      <c r="BS1256" s="1260"/>
      <c r="BT1256" s="1260"/>
      <c r="BU1256" s="1260"/>
      <c r="BV1256" s="1260"/>
      <c r="BW1256" s="1260"/>
    </row>
    <row r="1257" spans="68:75" ht="20.25" customHeight="1" x14ac:dyDescent="0.3">
      <c r="BP1257" s="1260"/>
      <c r="BQ1257" s="1260"/>
      <c r="BR1257" s="1260"/>
      <c r="BS1257" s="1260"/>
      <c r="BT1257" s="1260"/>
      <c r="BU1257" s="1260"/>
      <c r="BV1257" s="1260"/>
      <c r="BW1257" s="1260"/>
    </row>
    <row r="1258" spans="68:75" ht="20.25" customHeight="1" x14ac:dyDescent="0.3">
      <c r="BP1258" s="1260"/>
      <c r="BQ1258" s="1260"/>
      <c r="BR1258" s="1260"/>
      <c r="BS1258" s="1260"/>
      <c r="BT1258" s="1260"/>
      <c r="BU1258" s="1260"/>
      <c r="BV1258" s="1260"/>
      <c r="BW1258" s="1260"/>
    </row>
    <row r="1259" spans="68:75" ht="20.25" customHeight="1" x14ac:dyDescent="0.3">
      <c r="BP1259" s="1260"/>
      <c r="BQ1259" s="1260"/>
      <c r="BR1259" s="1260"/>
      <c r="BS1259" s="1260"/>
      <c r="BT1259" s="1260"/>
      <c r="BU1259" s="1260"/>
      <c r="BV1259" s="1260"/>
      <c r="BW1259" s="1260"/>
    </row>
    <row r="1260" spans="68:75" ht="20.25" customHeight="1" x14ac:dyDescent="0.3">
      <c r="BP1260" s="1260"/>
      <c r="BQ1260" s="1260"/>
      <c r="BR1260" s="1260"/>
      <c r="BS1260" s="1260"/>
      <c r="BT1260" s="1260"/>
      <c r="BU1260" s="1260"/>
      <c r="BV1260" s="1260"/>
      <c r="BW1260" s="1260"/>
    </row>
    <row r="1261" spans="68:75" ht="20.25" customHeight="1" x14ac:dyDescent="0.3">
      <c r="BP1261" s="1260"/>
      <c r="BQ1261" s="1260"/>
      <c r="BR1261" s="1260"/>
      <c r="BS1261" s="1260"/>
      <c r="BT1261" s="1260"/>
      <c r="BU1261" s="1260"/>
      <c r="BV1261" s="1260"/>
      <c r="BW1261" s="1260"/>
    </row>
    <row r="1262" spans="68:75" ht="20.25" customHeight="1" x14ac:dyDescent="0.3">
      <c r="BP1262" s="1260"/>
      <c r="BQ1262" s="1260"/>
      <c r="BR1262" s="1260"/>
      <c r="BS1262" s="1260"/>
      <c r="BT1262" s="1260"/>
      <c r="BU1262" s="1260"/>
      <c r="BV1262" s="1260"/>
      <c r="BW1262" s="1260"/>
    </row>
    <row r="1263" spans="68:75" ht="20.25" customHeight="1" x14ac:dyDescent="0.3">
      <c r="BP1263" s="1260"/>
      <c r="BQ1263" s="1260"/>
      <c r="BR1263" s="1260"/>
      <c r="BS1263" s="1260"/>
      <c r="BT1263" s="1260"/>
      <c r="BU1263" s="1260"/>
      <c r="BV1263" s="1260"/>
      <c r="BW1263" s="1260"/>
    </row>
    <row r="1264" spans="68:75" ht="20.25" customHeight="1" x14ac:dyDescent="0.3">
      <c r="BP1264" s="1260"/>
      <c r="BQ1264" s="1260"/>
      <c r="BR1264" s="1260"/>
      <c r="BS1264" s="1260"/>
      <c r="BT1264" s="1260"/>
      <c r="BU1264" s="1260"/>
      <c r="BV1264" s="1260"/>
      <c r="BW1264" s="1260"/>
    </row>
    <row r="1265" spans="68:75" ht="20.25" customHeight="1" x14ac:dyDescent="0.3">
      <c r="BP1265" s="1260"/>
      <c r="BQ1265" s="1260"/>
      <c r="BR1265" s="1260"/>
      <c r="BS1265" s="1260"/>
      <c r="BT1265" s="1260"/>
      <c r="BU1265" s="1260"/>
      <c r="BV1265" s="1260"/>
      <c r="BW1265" s="1260"/>
    </row>
    <row r="1266" spans="68:75" ht="20.25" customHeight="1" x14ac:dyDescent="0.3">
      <c r="BP1266" s="1260"/>
      <c r="BQ1266" s="1260"/>
      <c r="BR1266" s="1260"/>
      <c r="BS1266" s="1260"/>
      <c r="BT1266" s="1260"/>
      <c r="BU1266" s="1260"/>
      <c r="BV1266" s="1260"/>
      <c r="BW1266" s="1260"/>
    </row>
    <row r="1267" spans="68:75" ht="20.25" customHeight="1" x14ac:dyDescent="0.3">
      <c r="BP1267" s="1260"/>
      <c r="BQ1267" s="1260"/>
      <c r="BR1267" s="1260"/>
      <c r="BS1267" s="1260"/>
      <c r="BT1267" s="1260"/>
      <c r="BU1267" s="1260"/>
      <c r="BV1267" s="1260"/>
      <c r="BW1267" s="1260"/>
    </row>
    <row r="1268" spans="68:75" ht="20.25" customHeight="1" x14ac:dyDescent="0.3">
      <c r="BP1268" s="1260"/>
      <c r="BQ1268" s="1260"/>
      <c r="BR1268" s="1260"/>
      <c r="BS1268" s="1260"/>
      <c r="BT1268" s="1260"/>
      <c r="BU1268" s="1260"/>
      <c r="BV1268" s="1260"/>
      <c r="BW1268" s="1260"/>
    </row>
    <row r="1269" spans="68:75" ht="20.25" customHeight="1" x14ac:dyDescent="0.3">
      <c r="BP1269" s="1260"/>
      <c r="BQ1269" s="1260"/>
      <c r="BR1269" s="1260"/>
      <c r="BS1269" s="1260"/>
      <c r="BT1269" s="1260"/>
      <c r="BU1269" s="1260"/>
      <c r="BV1269" s="1260"/>
      <c r="BW1269" s="1260"/>
    </row>
    <row r="1270" spans="68:75" ht="20.25" customHeight="1" x14ac:dyDescent="0.3">
      <c r="BP1270" s="1260"/>
      <c r="BQ1270" s="1260"/>
      <c r="BR1270" s="1260"/>
      <c r="BS1270" s="1260"/>
      <c r="BT1270" s="1260"/>
      <c r="BU1270" s="1260"/>
      <c r="BV1270" s="1260"/>
      <c r="BW1270" s="1260"/>
    </row>
    <row r="1271" spans="68:75" ht="20.25" customHeight="1" x14ac:dyDescent="0.3">
      <c r="BP1271" s="1260"/>
      <c r="BQ1271" s="1260"/>
      <c r="BR1271" s="1260"/>
      <c r="BS1271" s="1260"/>
      <c r="BT1271" s="1260"/>
      <c r="BU1271" s="1260"/>
      <c r="BV1271" s="1260"/>
      <c r="BW1271" s="1260"/>
    </row>
    <row r="1272" spans="68:75" ht="20.25" customHeight="1" x14ac:dyDescent="0.3">
      <c r="BP1272" s="1260"/>
      <c r="BQ1272" s="1260"/>
      <c r="BR1272" s="1260"/>
      <c r="BS1272" s="1260"/>
      <c r="BT1272" s="1260"/>
      <c r="BU1272" s="1260"/>
      <c r="BV1272" s="1260"/>
      <c r="BW1272" s="1260"/>
    </row>
    <row r="1273" spans="68:75" ht="20.25" customHeight="1" x14ac:dyDescent="0.3">
      <c r="BP1273" s="1260"/>
      <c r="BQ1273" s="1260"/>
      <c r="BR1273" s="1260"/>
      <c r="BS1273" s="1260"/>
      <c r="BT1273" s="1260"/>
      <c r="BU1273" s="1260"/>
      <c r="BV1273" s="1260"/>
      <c r="BW1273" s="1260"/>
    </row>
    <row r="1274" spans="68:75" ht="20.25" customHeight="1" x14ac:dyDescent="0.3">
      <c r="BP1274" s="1260"/>
      <c r="BQ1274" s="1260"/>
      <c r="BR1274" s="1260"/>
      <c r="BS1274" s="1260"/>
      <c r="BT1274" s="1260"/>
      <c r="BU1274" s="1260"/>
      <c r="BV1274" s="1260"/>
      <c r="BW1274" s="1260"/>
    </row>
    <row r="1275" spans="68:75" ht="20.25" customHeight="1" x14ac:dyDescent="0.3">
      <c r="BP1275" s="1260"/>
      <c r="BQ1275" s="1260"/>
      <c r="BR1275" s="1260"/>
      <c r="BS1275" s="1260"/>
      <c r="BT1275" s="1260"/>
      <c r="BU1275" s="1260"/>
      <c r="BV1275" s="1260"/>
      <c r="BW1275" s="1260"/>
    </row>
    <row r="1276" spans="68:75" ht="20.25" customHeight="1" x14ac:dyDescent="0.3">
      <c r="BP1276" s="1260"/>
      <c r="BQ1276" s="1260"/>
      <c r="BR1276" s="1260"/>
      <c r="BS1276" s="1260"/>
      <c r="BT1276" s="1260"/>
      <c r="BU1276" s="1260"/>
      <c r="BV1276" s="1260"/>
      <c r="BW1276" s="1260"/>
    </row>
    <row r="1277" spans="68:75" ht="20.25" customHeight="1" x14ac:dyDescent="0.3">
      <c r="BP1277" s="1260"/>
      <c r="BQ1277" s="1260"/>
      <c r="BR1277" s="1260"/>
      <c r="BS1277" s="1260"/>
      <c r="BT1277" s="1260"/>
      <c r="BU1277" s="1260"/>
      <c r="BV1277" s="1260"/>
      <c r="BW1277" s="1260"/>
    </row>
    <row r="1278" spans="68:75" ht="20.25" customHeight="1" x14ac:dyDescent="0.3">
      <c r="BP1278" s="1260"/>
      <c r="BQ1278" s="1260"/>
      <c r="BR1278" s="1260"/>
      <c r="BS1278" s="1260"/>
      <c r="BT1278" s="1260"/>
      <c r="BU1278" s="1260"/>
      <c r="BV1278" s="1260"/>
      <c r="BW1278" s="1260"/>
    </row>
    <row r="1279" spans="68:75" ht="20.25" customHeight="1" x14ac:dyDescent="0.3">
      <c r="BP1279" s="1260"/>
      <c r="BQ1279" s="1260"/>
      <c r="BR1279" s="1260"/>
      <c r="BS1279" s="1260"/>
      <c r="BT1279" s="1260"/>
      <c r="BU1279" s="1260"/>
      <c r="BV1279" s="1260"/>
      <c r="BW1279" s="1260"/>
    </row>
    <row r="1280" spans="68:75" ht="20.25" customHeight="1" x14ac:dyDescent="0.3">
      <c r="BP1280" s="1260"/>
      <c r="BQ1280" s="1260"/>
      <c r="BR1280" s="1260"/>
      <c r="BS1280" s="1260"/>
      <c r="BT1280" s="1260"/>
      <c r="BU1280" s="1260"/>
      <c r="BV1280" s="1260"/>
      <c r="BW1280" s="1260"/>
    </row>
    <row r="1281" spans="68:75" ht="20.25" customHeight="1" x14ac:dyDescent="0.3">
      <c r="BP1281" s="1260"/>
      <c r="BQ1281" s="1260"/>
      <c r="BR1281" s="1260"/>
      <c r="BS1281" s="1260"/>
      <c r="BT1281" s="1260"/>
      <c r="BU1281" s="1260"/>
      <c r="BV1281" s="1260"/>
      <c r="BW1281" s="1260"/>
    </row>
    <row r="1282" spans="68:75" ht="20.25" customHeight="1" x14ac:dyDescent="0.3">
      <c r="BP1282" s="1260"/>
      <c r="BQ1282" s="1260"/>
      <c r="BR1282" s="1260"/>
      <c r="BS1282" s="1260"/>
      <c r="BT1282" s="1260"/>
      <c r="BU1282" s="1260"/>
      <c r="BV1282" s="1260"/>
      <c r="BW1282" s="1260"/>
    </row>
    <row r="1283" spans="68:75" ht="20.25" customHeight="1" x14ac:dyDescent="0.3">
      <c r="BP1283" s="1260"/>
      <c r="BQ1283" s="1260"/>
      <c r="BR1283" s="1260"/>
      <c r="BS1283" s="1260"/>
      <c r="BT1283" s="1260"/>
      <c r="BU1283" s="1260"/>
      <c r="BV1283" s="1260"/>
      <c r="BW1283" s="1260"/>
    </row>
    <row r="1284" spans="68:75" ht="20.25" customHeight="1" x14ac:dyDescent="0.3">
      <c r="BP1284" s="1260"/>
      <c r="BQ1284" s="1260"/>
      <c r="BR1284" s="1260"/>
      <c r="BS1284" s="1260"/>
      <c r="BT1284" s="1260"/>
      <c r="BU1284" s="1260"/>
      <c r="BV1284" s="1260"/>
      <c r="BW1284" s="1260"/>
    </row>
    <row r="1285" spans="68:75" ht="20.25" customHeight="1" x14ac:dyDescent="0.3">
      <c r="BP1285" s="1260"/>
      <c r="BQ1285" s="1260"/>
      <c r="BR1285" s="1260"/>
      <c r="BS1285" s="1260"/>
      <c r="BT1285" s="1260"/>
      <c r="BU1285" s="1260"/>
      <c r="BV1285" s="1260"/>
      <c r="BW1285" s="1260"/>
    </row>
    <row r="1286" spans="68:75" ht="20.25" customHeight="1" x14ac:dyDescent="0.3">
      <c r="BP1286" s="1260"/>
      <c r="BQ1286" s="1260"/>
      <c r="BR1286" s="1260"/>
      <c r="BS1286" s="1260"/>
      <c r="BT1286" s="1260"/>
      <c r="BU1286" s="1260"/>
      <c r="BV1286" s="1260"/>
      <c r="BW1286" s="1260"/>
    </row>
    <row r="1287" spans="68:75" ht="20.25" customHeight="1" x14ac:dyDescent="0.3">
      <c r="BP1287" s="1260"/>
      <c r="BQ1287" s="1260"/>
      <c r="BR1287" s="1260"/>
      <c r="BS1287" s="1260"/>
      <c r="BT1287" s="1260"/>
      <c r="BU1287" s="1260"/>
      <c r="BV1287" s="1260"/>
      <c r="BW1287" s="1260"/>
    </row>
    <row r="1288" spans="68:75" ht="20.25" customHeight="1" x14ac:dyDescent="0.3">
      <c r="BP1288" s="1260"/>
      <c r="BQ1288" s="1260"/>
      <c r="BR1288" s="1260"/>
      <c r="BS1288" s="1260"/>
      <c r="BT1288" s="1260"/>
      <c r="BU1288" s="1260"/>
      <c r="BV1288" s="1260"/>
      <c r="BW1288" s="1260"/>
    </row>
    <row r="1289" spans="68:75" ht="20.25" customHeight="1" x14ac:dyDescent="0.3">
      <c r="BP1289" s="1260"/>
      <c r="BQ1289" s="1260"/>
      <c r="BR1289" s="1260"/>
      <c r="BS1289" s="1260"/>
      <c r="BT1289" s="1260"/>
      <c r="BU1289" s="1260"/>
      <c r="BV1289" s="1260"/>
      <c r="BW1289" s="1260"/>
    </row>
    <row r="1290" spans="68:75" ht="20.25" customHeight="1" x14ac:dyDescent="0.3">
      <c r="BP1290" s="1260"/>
      <c r="BQ1290" s="1260"/>
      <c r="BR1290" s="1260"/>
      <c r="BS1290" s="1260"/>
      <c r="BT1290" s="1260"/>
      <c r="BU1290" s="1260"/>
      <c r="BV1290" s="1260"/>
      <c r="BW1290" s="1260"/>
    </row>
    <row r="1291" spans="68:75" ht="20.25" customHeight="1" x14ac:dyDescent="0.3">
      <c r="BP1291" s="1260"/>
      <c r="BQ1291" s="1260"/>
      <c r="BR1291" s="1260"/>
      <c r="BS1291" s="1260"/>
      <c r="BT1291" s="1260"/>
      <c r="BU1291" s="1260"/>
      <c r="BV1291" s="1260"/>
      <c r="BW1291" s="1260"/>
    </row>
    <row r="1292" spans="68:75" ht="20.25" customHeight="1" x14ac:dyDescent="0.3">
      <c r="BP1292" s="1260"/>
      <c r="BQ1292" s="1260"/>
      <c r="BR1292" s="1260"/>
      <c r="BS1292" s="1260"/>
      <c r="BT1292" s="1260"/>
      <c r="BU1292" s="1260"/>
      <c r="BV1292" s="1260"/>
      <c r="BW1292" s="1260"/>
    </row>
    <row r="1293" spans="68:75" ht="20.25" customHeight="1" x14ac:dyDescent="0.3">
      <c r="BP1293" s="1260"/>
      <c r="BQ1293" s="1260"/>
      <c r="BR1293" s="1260"/>
      <c r="BS1293" s="1260"/>
      <c r="BT1293" s="1260"/>
      <c r="BU1293" s="1260"/>
      <c r="BV1293" s="1260"/>
      <c r="BW1293" s="1260"/>
    </row>
    <row r="1294" spans="68:75" ht="20.25" customHeight="1" x14ac:dyDescent="0.3">
      <c r="BP1294" s="1260"/>
      <c r="BQ1294" s="1260"/>
      <c r="BR1294" s="1260"/>
      <c r="BS1294" s="1260"/>
      <c r="BT1294" s="1260"/>
      <c r="BU1294" s="1260"/>
      <c r="BV1294" s="1260"/>
      <c r="BW1294" s="1260"/>
    </row>
    <row r="1295" spans="68:75" ht="20.25" customHeight="1" x14ac:dyDescent="0.3">
      <c r="BP1295" s="1260"/>
      <c r="BQ1295" s="1260"/>
      <c r="BR1295" s="1260"/>
      <c r="BS1295" s="1260"/>
      <c r="BT1295" s="1260"/>
      <c r="BU1295" s="1260"/>
      <c r="BV1295" s="1260"/>
      <c r="BW1295" s="1260"/>
    </row>
    <row r="1296" spans="68:75" ht="20.25" customHeight="1" x14ac:dyDescent="0.3">
      <c r="BP1296" s="1260"/>
      <c r="BQ1296" s="1260"/>
      <c r="BR1296" s="1260"/>
      <c r="BS1296" s="1260"/>
      <c r="BT1296" s="1260"/>
      <c r="BU1296" s="1260"/>
      <c r="BV1296" s="1260"/>
      <c r="BW1296" s="1260"/>
    </row>
    <row r="1297" spans="68:75" ht="20.25" customHeight="1" x14ac:dyDescent="0.3">
      <c r="BP1297" s="1260"/>
      <c r="BQ1297" s="1260"/>
      <c r="BR1297" s="1260"/>
      <c r="BS1297" s="1260"/>
      <c r="BT1297" s="1260"/>
      <c r="BU1297" s="1260"/>
      <c r="BV1297" s="1260"/>
      <c r="BW1297" s="1260"/>
    </row>
    <row r="1298" spans="68:75" ht="20.25" customHeight="1" x14ac:dyDescent="0.3">
      <c r="BP1298" s="1260"/>
      <c r="BQ1298" s="1260"/>
      <c r="BR1298" s="1260"/>
      <c r="BS1298" s="1260"/>
      <c r="BT1298" s="1260"/>
      <c r="BU1298" s="1260"/>
      <c r="BV1298" s="1260"/>
      <c r="BW1298" s="1260"/>
    </row>
    <row r="1299" spans="68:75" ht="20.25" customHeight="1" x14ac:dyDescent="0.3">
      <c r="BP1299" s="1260"/>
      <c r="BQ1299" s="1260"/>
      <c r="BR1299" s="1260"/>
      <c r="BS1299" s="1260"/>
      <c r="BT1299" s="1260"/>
      <c r="BU1299" s="1260"/>
      <c r="BV1299" s="1260"/>
      <c r="BW1299" s="1260"/>
    </row>
    <row r="1300" spans="68:75" ht="20.25" customHeight="1" x14ac:dyDescent="0.3">
      <c r="BP1300" s="1260"/>
      <c r="BQ1300" s="1260"/>
      <c r="BR1300" s="1260"/>
      <c r="BS1300" s="1260"/>
      <c r="BT1300" s="1260"/>
      <c r="BU1300" s="1260"/>
      <c r="BV1300" s="1260"/>
      <c r="BW1300" s="1260"/>
    </row>
    <row r="1301" spans="68:75" ht="20.25" customHeight="1" x14ac:dyDescent="0.3">
      <c r="BP1301" s="1260"/>
      <c r="BQ1301" s="1260"/>
      <c r="BR1301" s="1260"/>
      <c r="BS1301" s="1260"/>
      <c r="BT1301" s="1260"/>
      <c r="BU1301" s="1260"/>
      <c r="BV1301" s="1260"/>
      <c r="BW1301" s="1260"/>
    </row>
    <row r="1302" spans="68:75" ht="20.25" customHeight="1" x14ac:dyDescent="0.3">
      <c r="BP1302" s="1260"/>
      <c r="BQ1302" s="1260"/>
      <c r="BR1302" s="1260"/>
      <c r="BS1302" s="1260"/>
      <c r="BT1302" s="1260"/>
      <c r="BU1302" s="1260"/>
      <c r="BV1302" s="1260"/>
      <c r="BW1302" s="1260"/>
    </row>
    <row r="1303" spans="68:75" ht="20.25" customHeight="1" x14ac:dyDescent="0.3">
      <c r="BP1303" s="1260"/>
      <c r="BQ1303" s="1260"/>
      <c r="BR1303" s="1260"/>
      <c r="BS1303" s="1260"/>
      <c r="BT1303" s="1260"/>
      <c r="BU1303" s="1260"/>
      <c r="BV1303" s="1260"/>
      <c r="BW1303" s="1260"/>
    </row>
    <row r="1304" spans="68:75" ht="20.25" customHeight="1" x14ac:dyDescent="0.3">
      <c r="BP1304" s="1260"/>
      <c r="BQ1304" s="1260"/>
      <c r="BR1304" s="1260"/>
      <c r="BS1304" s="1260"/>
      <c r="BT1304" s="1260"/>
      <c r="BU1304" s="1260"/>
      <c r="BV1304" s="1260"/>
      <c r="BW1304" s="1260"/>
    </row>
    <row r="1305" spans="68:75" ht="20.25" customHeight="1" x14ac:dyDescent="0.3">
      <c r="BP1305" s="1260"/>
      <c r="BQ1305" s="1260"/>
      <c r="BR1305" s="1260"/>
      <c r="BS1305" s="1260"/>
      <c r="BT1305" s="1260"/>
      <c r="BU1305" s="1260"/>
      <c r="BV1305" s="1260"/>
      <c r="BW1305" s="1260"/>
    </row>
    <row r="1306" spans="68:75" ht="20.25" customHeight="1" x14ac:dyDescent="0.3">
      <c r="BP1306" s="1260"/>
      <c r="BQ1306" s="1260"/>
      <c r="BR1306" s="1260"/>
      <c r="BS1306" s="1260"/>
      <c r="BT1306" s="1260"/>
      <c r="BU1306" s="1260"/>
      <c r="BV1306" s="1260"/>
      <c r="BW1306" s="1260"/>
    </row>
    <row r="1307" spans="68:75" ht="20.25" customHeight="1" x14ac:dyDescent="0.3">
      <c r="BP1307" s="1260"/>
      <c r="BQ1307" s="1260"/>
      <c r="BR1307" s="1260"/>
      <c r="BS1307" s="1260"/>
      <c r="BT1307" s="1260"/>
      <c r="BU1307" s="1260"/>
      <c r="BV1307" s="1260"/>
      <c r="BW1307" s="1260"/>
    </row>
    <row r="1308" spans="68:75" ht="20.25" customHeight="1" x14ac:dyDescent="0.3">
      <c r="BP1308" s="1260"/>
      <c r="BQ1308" s="1260"/>
      <c r="BR1308" s="1260"/>
      <c r="BS1308" s="1260"/>
      <c r="BT1308" s="1260"/>
      <c r="BU1308" s="1260"/>
      <c r="BV1308" s="1260"/>
      <c r="BW1308" s="1260"/>
    </row>
    <row r="1309" spans="68:75" ht="20.25" customHeight="1" x14ac:dyDescent="0.3">
      <c r="BP1309" s="1260"/>
      <c r="BQ1309" s="1260"/>
      <c r="BR1309" s="1260"/>
      <c r="BS1309" s="1260"/>
      <c r="BT1309" s="1260"/>
      <c r="BU1309" s="1260"/>
      <c r="BV1309" s="1260"/>
      <c r="BW1309" s="1260"/>
    </row>
    <row r="1310" spans="68:75" ht="20.25" customHeight="1" x14ac:dyDescent="0.3">
      <c r="BP1310" s="1260"/>
      <c r="BQ1310" s="1260"/>
      <c r="BR1310" s="1260"/>
      <c r="BS1310" s="1260"/>
      <c r="BT1310" s="1260"/>
      <c r="BU1310" s="1260"/>
      <c r="BV1310" s="1260"/>
      <c r="BW1310" s="1260"/>
    </row>
    <row r="1311" spans="68:75" ht="20.25" customHeight="1" x14ac:dyDescent="0.3">
      <c r="BP1311" s="1260"/>
      <c r="BQ1311" s="1260"/>
      <c r="BR1311" s="1260"/>
      <c r="BS1311" s="1260"/>
      <c r="BT1311" s="1260"/>
      <c r="BU1311" s="1260"/>
      <c r="BV1311" s="1260"/>
      <c r="BW1311" s="1260"/>
    </row>
    <row r="1312" spans="68:75" ht="20.25" customHeight="1" x14ac:dyDescent="0.3">
      <c r="BP1312" s="1260"/>
      <c r="BQ1312" s="1260"/>
      <c r="BR1312" s="1260"/>
      <c r="BS1312" s="1260"/>
      <c r="BT1312" s="1260"/>
      <c r="BU1312" s="1260"/>
      <c r="BV1312" s="1260"/>
      <c r="BW1312" s="1260"/>
    </row>
    <row r="1313" spans="68:75" ht="20.25" customHeight="1" x14ac:dyDescent="0.3">
      <c r="BP1313" s="1260"/>
      <c r="BQ1313" s="1260"/>
      <c r="BR1313" s="1260"/>
      <c r="BS1313" s="1260"/>
      <c r="BT1313" s="1260"/>
      <c r="BU1313" s="1260"/>
      <c r="BV1313" s="1260"/>
      <c r="BW1313" s="1260"/>
    </row>
    <row r="1314" spans="68:75" ht="20.25" customHeight="1" x14ac:dyDescent="0.3">
      <c r="BP1314" s="1260"/>
      <c r="BQ1314" s="1260"/>
      <c r="BR1314" s="1260"/>
      <c r="BS1314" s="1260"/>
      <c r="BT1314" s="1260"/>
      <c r="BU1314" s="1260"/>
      <c r="BV1314" s="1260"/>
      <c r="BW1314" s="1260"/>
    </row>
    <row r="1315" spans="68:75" ht="20.25" customHeight="1" x14ac:dyDescent="0.3">
      <c r="BP1315" s="1260"/>
      <c r="BQ1315" s="1260"/>
      <c r="BR1315" s="1260"/>
      <c r="BS1315" s="1260"/>
      <c r="BT1315" s="1260"/>
      <c r="BU1315" s="1260"/>
      <c r="BV1315" s="1260"/>
      <c r="BW1315" s="1260"/>
    </row>
    <row r="1316" spans="68:75" ht="20.25" customHeight="1" x14ac:dyDescent="0.3">
      <c r="BP1316" s="1260"/>
      <c r="BQ1316" s="1260"/>
      <c r="BR1316" s="1260"/>
      <c r="BS1316" s="1260"/>
      <c r="BT1316" s="1260"/>
      <c r="BU1316" s="1260"/>
      <c r="BV1316" s="1260"/>
      <c r="BW1316" s="1260"/>
    </row>
    <row r="1317" spans="68:75" ht="20.25" customHeight="1" x14ac:dyDescent="0.3">
      <c r="BP1317" s="1260"/>
      <c r="BQ1317" s="1260"/>
      <c r="BR1317" s="1260"/>
      <c r="BS1317" s="1260"/>
      <c r="BT1317" s="1260"/>
      <c r="BU1317" s="1260"/>
      <c r="BV1317" s="1260"/>
      <c r="BW1317" s="1260"/>
    </row>
    <row r="1318" spans="68:75" ht="20.25" customHeight="1" x14ac:dyDescent="0.3">
      <c r="BP1318" s="1260"/>
      <c r="BQ1318" s="1260"/>
      <c r="BR1318" s="1260"/>
      <c r="BS1318" s="1260"/>
      <c r="BT1318" s="1260"/>
      <c r="BU1318" s="1260"/>
      <c r="BV1318" s="1260"/>
      <c r="BW1318" s="1260"/>
    </row>
    <row r="1319" spans="68:75" ht="20.25" customHeight="1" x14ac:dyDescent="0.3">
      <c r="BP1319" s="1260"/>
      <c r="BQ1319" s="1260"/>
      <c r="BR1319" s="1260"/>
      <c r="BS1319" s="1260"/>
      <c r="BT1319" s="1260"/>
      <c r="BU1319" s="1260"/>
      <c r="BV1319" s="1260"/>
      <c r="BW1319" s="1260"/>
    </row>
    <row r="1320" spans="68:75" ht="20.25" customHeight="1" x14ac:dyDescent="0.3">
      <c r="BP1320" s="1260"/>
      <c r="BQ1320" s="1260"/>
      <c r="BR1320" s="1260"/>
      <c r="BS1320" s="1260"/>
      <c r="BT1320" s="1260"/>
      <c r="BU1320" s="1260"/>
      <c r="BV1320" s="1260"/>
      <c r="BW1320" s="1260"/>
    </row>
    <row r="1321" spans="68:75" ht="20.25" customHeight="1" x14ac:dyDescent="0.3">
      <c r="BP1321" s="1260"/>
      <c r="BQ1321" s="1260"/>
      <c r="BR1321" s="1260"/>
      <c r="BS1321" s="1260"/>
      <c r="BT1321" s="1260"/>
      <c r="BU1321" s="1260"/>
      <c r="BV1321" s="1260"/>
      <c r="BW1321" s="1260"/>
    </row>
    <row r="1322" spans="68:75" ht="20.25" customHeight="1" x14ac:dyDescent="0.3">
      <c r="BP1322" s="1260"/>
      <c r="BQ1322" s="1260"/>
      <c r="BR1322" s="1260"/>
      <c r="BS1322" s="1260"/>
      <c r="BT1322" s="1260"/>
      <c r="BU1322" s="1260"/>
      <c r="BV1322" s="1260"/>
      <c r="BW1322" s="1260"/>
    </row>
    <row r="1323" spans="68:75" ht="20.25" customHeight="1" x14ac:dyDescent="0.3">
      <c r="BP1323" s="1260"/>
      <c r="BQ1323" s="1260"/>
      <c r="BR1323" s="1260"/>
      <c r="BS1323" s="1260"/>
      <c r="BT1323" s="1260"/>
      <c r="BU1323" s="1260"/>
      <c r="BV1323" s="1260"/>
      <c r="BW1323" s="1260"/>
    </row>
    <row r="1324" spans="68:75" ht="20.25" customHeight="1" x14ac:dyDescent="0.3">
      <c r="BP1324" s="1260"/>
      <c r="BQ1324" s="1260"/>
      <c r="BR1324" s="1260"/>
      <c r="BS1324" s="1260"/>
      <c r="BT1324" s="1260"/>
      <c r="BU1324" s="1260"/>
      <c r="BV1324" s="1260"/>
      <c r="BW1324" s="1260"/>
    </row>
    <row r="1325" spans="68:75" ht="20.25" customHeight="1" x14ac:dyDescent="0.3">
      <c r="BP1325" s="1260"/>
      <c r="BQ1325" s="1260"/>
      <c r="BR1325" s="1260"/>
      <c r="BS1325" s="1260"/>
      <c r="BT1325" s="1260"/>
      <c r="BU1325" s="1260"/>
      <c r="BV1325" s="1260"/>
      <c r="BW1325" s="1260"/>
    </row>
    <row r="1326" spans="68:75" ht="20.25" customHeight="1" x14ac:dyDescent="0.3">
      <c r="BP1326" s="1260"/>
      <c r="BQ1326" s="1260"/>
      <c r="BR1326" s="1260"/>
      <c r="BS1326" s="1260"/>
      <c r="BT1326" s="1260"/>
      <c r="BU1326" s="1260"/>
      <c r="BV1326" s="1260"/>
      <c r="BW1326" s="1260"/>
    </row>
    <row r="1327" spans="68:75" ht="20.25" customHeight="1" x14ac:dyDescent="0.3">
      <c r="BP1327" s="1260"/>
      <c r="BQ1327" s="1260"/>
      <c r="BR1327" s="1260"/>
      <c r="BS1327" s="1260"/>
      <c r="BT1327" s="1260"/>
      <c r="BU1327" s="1260"/>
      <c r="BV1327" s="1260"/>
      <c r="BW1327" s="1260"/>
    </row>
    <row r="1328" spans="68:75" ht="20.25" customHeight="1" x14ac:dyDescent="0.3">
      <c r="BP1328" s="1260"/>
      <c r="BQ1328" s="1260"/>
      <c r="BR1328" s="1260"/>
      <c r="BS1328" s="1260"/>
      <c r="BT1328" s="1260"/>
      <c r="BU1328" s="1260"/>
      <c r="BV1328" s="1260"/>
      <c r="BW1328" s="1260"/>
    </row>
    <row r="1329" spans="68:75" ht="20.25" customHeight="1" x14ac:dyDescent="0.3">
      <c r="BP1329" s="1260"/>
      <c r="BQ1329" s="1260"/>
      <c r="BR1329" s="1260"/>
      <c r="BS1329" s="1260"/>
      <c r="BT1329" s="1260"/>
      <c r="BU1329" s="1260"/>
      <c r="BV1329" s="1260"/>
      <c r="BW1329" s="1260"/>
    </row>
    <row r="1330" spans="68:75" ht="20.25" customHeight="1" x14ac:dyDescent="0.3">
      <c r="BP1330" s="1260"/>
      <c r="BQ1330" s="1260"/>
      <c r="BR1330" s="1260"/>
      <c r="BS1330" s="1260"/>
      <c r="BT1330" s="1260"/>
      <c r="BU1330" s="1260"/>
      <c r="BV1330" s="1260"/>
      <c r="BW1330" s="1260"/>
    </row>
    <row r="1331" spans="68:75" ht="20.25" customHeight="1" x14ac:dyDescent="0.3">
      <c r="BP1331" s="1260"/>
      <c r="BQ1331" s="1260"/>
      <c r="BR1331" s="1260"/>
      <c r="BS1331" s="1260"/>
      <c r="BT1331" s="1260"/>
      <c r="BU1331" s="1260"/>
      <c r="BV1331" s="1260"/>
      <c r="BW1331" s="1260"/>
    </row>
    <row r="1332" spans="68:75" ht="20.25" customHeight="1" x14ac:dyDescent="0.3">
      <c r="BP1332" s="1260"/>
      <c r="BQ1332" s="1260"/>
      <c r="BR1332" s="1260"/>
      <c r="BS1332" s="1260"/>
      <c r="BT1332" s="1260"/>
      <c r="BU1332" s="1260"/>
      <c r="BV1332" s="1260"/>
      <c r="BW1332" s="1260"/>
    </row>
    <row r="1333" spans="68:75" ht="20.25" customHeight="1" x14ac:dyDescent="0.3">
      <c r="BP1333" s="1260"/>
      <c r="BQ1333" s="1260"/>
      <c r="BR1333" s="1260"/>
      <c r="BS1333" s="1260"/>
      <c r="BT1333" s="1260"/>
      <c r="BU1333" s="1260"/>
      <c r="BV1333" s="1260"/>
      <c r="BW1333" s="1260"/>
    </row>
    <row r="1334" spans="68:75" ht="20.25" customHeight="1" x14ac:dyDescent="0.3">
      <c r="BP1334" s="1260"/>
      <c r="BQ1334" s="1260"/>
      <c r="BR1334" s="1260"/>
      <c r="BS1334" s="1260"/>
      <c r="BT1334" s="1260"/>
      <c r="BU1334" s="1260"/>
      <c r="BV1334" s="1260"/>
      <c r="BW1334" s="1260"/>
    </row>
    <row r="1335" spans="68:75" ht="20.25" customHeight="1" x14ac:dyDescent="0.3">
      <c r="BP1335" s="1260"/>
      <c r="BQ1335" s="1260"/>
      <c r="BR1335" s="1260"/>
      <c r="BS1335" s="1260"/>
      <c r="BT1335" s="1260"/>
      <c r="BU1335" s="1260"/>
      <c r="BV1335" s="1260"/>
      <c r="BW1335" s="1260"/>
    </row>
    <row r="1336" spans="68:75" ht="20.25" customHeight="1" x14ac:dyDescent="0.3">
      <c r="BP1336" s="1260"/>
      <c r="BQ1336" s="1260"/>
      <c r="BR1336" s="1260"/>
      <c r="BS1336" s="1260"/>
      <c r="BT1336" s="1260"/>
      <c r="BU1336" s="1260"/>
      <c r="BV1336" s="1260"/>
      <c r="BW1336" s="1260"/>
    </row>
    <row r="1337" spans="68:75" ht="20.25" customHeight="1" x14ac:dyDescent="0.3">
      <c r="BP1337" s="1260"/>
      <c r="BQ1337" s="1260"/>
      <c r="BR1337" s="1260"/>
      <c r="BS1337" s="1260"/>
      <c r="BT1337" s="1260"/>
      <c r="BU1337" s="1260"/>
      <c r="BV1337" s="1260"/>
      <c r="BW1337" s="1260"/>
    </row>
    <row r="1338" spans="68:75" ht="20.25" customHeight="1" x14ac:dyDescent="0.3">
      <c r="BP1338" s="1260"/>
      <c r="BQ1338" s="1260"/>
      <c r="BR1338" s="1260"/>
      <c r="BS1338" s="1260"/>
      <c r="BT1338" s="1260"/>
      <c r="BU1338" s="1260"/>
      <c r="BV1338" s="1260"/>
      <c r="BW1338" s="1260"/>
    </row>
    <row r="1339" spans="68:75" ht="20.25" customHeight="1" x14ac:dyDescent="0.3">
      <c r="BP1339" s="1260"/>
      <c r="BQ1339" s="1260"/>
      <c r="BR1339" s="1260"/>
      <c r="BS1339" s="1260"/>
      <c r="BT1339" s="1260"/>
      <c r="BU1339" s="1260"/>
      <c r="BV1339" s="1260"/>
      <c r="BW1339" s="1260"/>
    </row>
    <row r="1340" spans="68:75" ht="20.25" customHeight="1" x14ac:dyDescent="0.3">
      <c r="BP1340" s="1260"/>
      <c r="BQ1340" s="1260"/>
      <c r="BR1340" s="1260"/>
      <c r="BS1340" s="1260"/>
      <c r="BT1340" s="1260"/>
      <c r="BU1340" s="1260"/>
      <c r="BV1340" s="1260"/>
      <c r="BW1340" s="1260"/>
    </row>
    <row r="1341" spans="68:75" ht="20.25" customHeight="1" x14ac:dyDescent="0.3">
      <c r="BP1341" s="1260"/>
      <c r="BQ1341" s="1260"/>
      <c r="BR1341" s="1260"/>
      <c r="BS1341" s="1260"/>
      <c r="BT1341" s="1260"/>
      <c r="BU1341" s="1260"/>
      <c r="BV1341" s="1260"/>
      <c r="BW1341" s="1260"/>
    </row>
    <row r="1342" spans="68:75" ht="20.25" customHeight="1" x14ac:dyDescent="0.3">
      <c r="BP1342" s="1260"/>
      <c r="BQ1342" s="1260"/>
      <c r="BR1342" s="1260"/>
      <c r="BS1342" s="1260"/>
      <c r="BT1342" s="1260"/>
      <c r="BU1342" s="1260"/>
      <c r="BV1342" s="1260"/>
      <c r="BW1342" s="1260"/>
    </row>
    <row r="1343" spans="68:75" ht="20.25" customHeight="1" x14ac:dyDescent="0.3">
      <c r="BP1343" s="1260"/>
      <c r="BQ1343" s="1260"/>
      <c r="BR1343" s="1260"/>
      <c r="BS1343" s="1260"/>
      <c r="BT1343" s="1260"/>
      <c r="BU1343" s="1260"/>
      <c r="BV1343" s="1260"/>
      <c r="BW1343" s="1260"/>
    </row>
    <row r="1344" spans="68:75" ht="20.25" customHeight="1" x14ac:dyDescent="0.3">
      <c r="BP1344" s="1260"/>
      <c r="BQ1344" s="1260"/>
      <c r="BR1344" s="1260"/>
      <c r="BS1344" s="1260"/>
      <c r="BT1344" s="1260"/>
      <c r="BU1344" s="1260"/>
      <c r="BV1344" s="1260"/>
      <c r="BW1344" s="1260"/>
    </row>
    <row r="1345" spans="68:75" ht="20.25" customHeight="1" x14ac:dyDescent="0.3">
      <c r="BP1345" s="1260"/>
      <c r="BQ1345" s="1260"/>
      <c r="BR1345" s="1260"/>
      <c r="BS1345" s="1260"/>
      <c r="BT1345" s="1260"/>
      <c r="BU1345" s="1260"/>
      <c r="BV1345" s="1260"/>
      <c r="BW1345" s="1260"/>
    </row>
    <row r="1346" spans="68:75" ht="20.25" customHeight="1" x14ac:dyDescent="0.3">
      <c r="BP1346" s="1260"/>
      <c r="BQ1346" s="1260"/>
      <c r="BR1346" s="1260"/>
      <c r="BS1346" s="1260"/>
      <c r="BT1346" s="1260"/>
      <c r="BU1346" s="1260"/>
      <c r="BV1346" s="1260"/>
      <c r="BW1346" s="1260"/>
    </row>
    <row r="1347" spans="68:75" ht="20.25" customHeight="1" x14ac:dyDescent="0.3">
      <c r="BP1347" s="1260"/>
      <c r="BQ1347" s="1260"/>
      <c r="BR1347" s="1260"/>
      <c r="BS1347" s="1260"/>
      <c r="BT1347" s="1260"/>
      <c r="BU1347" s="1260"/>
      <c r="BV1347" s="1260"/>
      <c r="BW1347" s="1260"/>
    </row>
    <row r="1348" spans="68:75" ht="20.25" customHeight="1" x14ac:dyDescent="0.3">
      <c r="BP1348" s="1260"/>
      <c r="BQ1348" s="1260"/>
      <c r="BR1348" s="1260"/>
      <c r="BS1348" s="1260"/>
      <c r="BT1348" s="1260"/>
      <c r="BU1348" s="1260"/>
      <c r="BV1348" s="1260"/>
      <c r="BW1348" s="1260"/>
    </row>
    <row r="1349" spans="68:75" ht="20.25" customHeight="1" x14ac:dyDescent="0.3">
      <c r="BP1349" s="1260"/>
      <c r="BQ1349" s="1260"/>
      <c r="BR1349" s="1260"/>
      <c r="BS1349" s="1260"/>
      <c r="BT1349" s="1260"/>
      <c r="BU1349" s="1260"/>
      <c r="BV1349" s="1260"/>
      <c r="BW1349" s="1260"/>
    </row>
    <row r="1350" spans="68:75" ht="20.25" customHeight="1" x14ac:dyDescent="0.3">
      <c r="BP1350" s="1260"/>
      <c r="BQ1350" s="1260"/>
      <c r="BR1350" s="1260"/>
      <c r="BS1350" s="1260"/>
      <c r="BT1350" s="1260"/>
      <c r="BU1350" s="1260"/>
      <c r="BV1350" s="1260"/>
      <c r="BW1350" s="1260"/>
    </row>
    <row r="1351" spans="68:75" ht="20.25" customHeight="1" x14ac:dyDescent="0.3">
      <c r="BP1351" s="1260"/>
      <c r="BQ1351" s="1260"/>
      <c r="BR1351" s="1260"/>
      <c r="BS1351" s="1260"/>
      <c r="BT1351" s="1260"/>
      <c r="BU1351" s="1260"/>
      <c r="BV1351" s="1260"/>
      <c r="BW1351" s="1260"/>
    </row>
    <row r="1352" spans="68:75" ht="20.25" customHeight="1" x14ac:dyDescent="0.3">
      <c r="BP1352" s="1260"/>
      <c r="BQ1352" s="1260"/>
      <c r="BR1352" s="1260"/>
      <c r="BS1352" s="1260"/>
      <c r="BT1352" s="1260"/>
      <c r="BU1352" s="1260"/>
      <c r="BV1352" s="1260"/>
      <c r="BW1352" s="1260"/>
    </row>
    <row r="1353" spans="68:75" ht="20.25" customHeight="1" x14ac:dyDescent="0.3">
      <c r="BP1353" s="1260"/>
      <c r="BQ1353" s="1260"/>
      <c r="BR1353" s="1260"/>
      <c r="BS1353" s="1260"/>
      <c r="BT1353" s="1260"/>
      <c r="BU1353" s="1260"/>
      <c r="BV1353" s="1260"/>
      <c r="BW1353" s="1260"/>
    </row>
    <row r="1354" spans="68:75" ht="20.25" customHeight="1" x14ac:dyDescent="0.3">
      <c r="BP1354" s="1260"/>
      <c r="BQ1354" s="1260"/>
      <c r="BR1354" s="1260"/>
      <c r="BS1354" s="1260"/>
      <c r="BT1354" s="1260"/>
      <c r="BU1354" s="1260"/>
      <c r="BV1354" s="1260"/>
      <c r="BW1354" s="1260"/>
    </row>
    <row r="1355" spans="68:75" ht="20.25" customHeight="1" x14ac:dyDescent="0.3">
      <c r="BP1355" s="1260"/>
      <c r="BQ1355" s="1260"/>
      <c r="BR1355" s="1260"/>
      <c r="BS1355" s="1260"/>
      <c r="BT1355" s="1260"/>
      <c r="BU1355" s="1260"/>
      <c r="BV1355" s="1260"/>
      <c r="BW1355" s="1260"/>
    </row>
    <row r="1356" spans="68:75" ht="20.25" customHeight="1" x14ac:dyDescent="0.3">
      <c r="BP1356" s="1260"/>
      <c r="BQ1356" s="1260"/>
      <c r="BR1356" s="1260"/>
      <c r="BS1356" s="1260"/>
      <c r="BT1356" s="1260"/>
      <c r="BU1356" s="1260"/>
      <c r="BV1356" s="1260"/>
      <c r="BW1356" s="1260"/>
    </row>
    <row r="1357" spans="68:75" ht="20.25" customHeight="1" x14ac:dyDescent="0.3">
      <c r="BP1357" s="1260"/>
      <c r="BQ1357" s="1260"/>
      <c r="BR1357" s="1260"/>
      <c r="BS1357" s="1260"/>
      <c r="BT1357" s="1260"/>
      <c r="BU1357" s="1260"/>
      <c r="BV1357" s="1260"/>
      <c r="BW1357" s="1260"/>
    </row>
    <row r="1358" spans="68:75" ht="20.25" customHeight="1" x14ac:dyDescent="0.3">
      <c r="BP1358" s="1260"/>
      <c r="BQ1358" s="1260"/>
      <c r="BR1358" s="1260"/>
      <c r="BS1358" s="1260"/>
      <c r="BT1358" s="1260"/>
      <c r="BU1358" s="1260"/>
      <c r="BV1358" s="1260"/>
      <c r="BW1358" s="1260"/>
    </row>
    <row r="1359" spans="68:75" ht="20.25" customHeight="1" x14ac:dyDescent="0.3">
      <c r="BP1359" s="1260"/>
      <c r="BQ1359" s="1260"/>
      <c r="BR1359" s="1260"/>
      <c r="BS1359" s="1260"/>
      <c r="BT1359" s="1260"/>
      <c r="BU1359" s="1260"/>
      <c r="BV1359" s="1260"/>
      <c r="BW1359" s="1260"/>
    </row>
    <row r="1360" spans="68:75" ht="20.25" customHeight="1" x14ac:dyDescent="0.3">
      <c r="BP1360" s="1260"/>
      <c r="BQ1360" s="1260"/>
      <c r="BR1360" s="1260"/>
      <c r="BS1360" s="1260"/>
      <c r="BT1360" s="1260"/>
      <c r="BU1360" s="1260"/>
      <c r="BV1360" s="1260"/>
      <c r="BW1360" s="1260"/>
    </row>
    <row r="1361" spans="68:75" ht="20.25" customHeight="1" x14ac:dyDescent="0.3">
      <c r="BP1361" s="1260"/>
      <c r="BQ1361" s="1260"/>
      <c r="BR1361" s="1260"/>
      <c r="BS1361" s="1260"/>
      <c r="BT1361" s="1260"/>
      <c r="BU1361" s="1260"/>
      <c r="BV1361" s="1260"/>
      <c r="BW1361" s="1260"/>
    </row>
    <row r="1362" spans="68:75" ht="20.25" customHeight="1" x14ac:dyDescent="0.3">
      <c r="BP1362" s="1260"/>
      <c r="BQ1362" s="1260"/>
      <c r="BR1362" s="1260"/>
      <c r="BS1362" s="1260"/>
      <c r="BT1362" s="1260"/>
      <c r="BU1362" s="1260"/>
      <c r="BV1362" s="1260"/>
      <c r="BW1362" s="1260"/>
    </row>
    <row r="1363" spans="68:75" ht="20.25" customHeight="1" x14ac:dyDescent="0.3">
      <c r="BP1363" s="1260"/>
      <c r="BQ1363" s="1260"/>
      <c r="BR1363" s="1260"/>
      <c r="BS1363" s="1260"/>
      <c r="BT1363" s="1260"/>
      <c r="BU1363" s="1260"/>
      <c r="BV1363" s="1260"/>
      <c r="BW1363" s="1260"/>
    </row>
    <row r="1364" spans="68:75" ht="20.25" customHeight="1" x14ac:dyDescent="0.3">
      <c r="BP1364" s="1260"/>
      <c r="BQ1364" s="1260"/>
      <c r="BR1364" s="1260"/>
      <c r="BS1364" s="1260"/>
      <c r="BT1364" s="1260"/>
      <c r="BU1364" s="1260"/>
      <c r="BV1364" s="1260"/>
      <c r="BW1364" s="1260"/>
    </row>
    <row r="1365" spans="68:75" ht="20.25" customHeight="1" x14ac:dyDescent="0.3">
      <c r="BP1365" s="1260"/>
      <c r="BQ1365" s="1260"/>
      <c r="BR1365" s="1260"/>
      <c r="BS1365" s="1260"/>
      <c r="BT1365" s="1260"/>
      <c r="BU1365" s="1260"/>
      <c r="BV1365" s="1260"/>
      <c r="BW1365" s="1260"/>
    </row>
    <row r="1366" spans="68:75" ht="20.25" customHeight="1" x14ac:dyDescent="0.3">
      <c r="BP1366" s="1260"/>
      <c r="BQ1366" s="1260"/>
      <c r="BR1366" s="1260"/>
      <c r="BS1366" s="1260"/>
      <c r="BT1366" s="1260"/>
      <c r="BU1366" s="1260"/>
      <c r="BV1366" s="1260"/>
      <c r="BW1366" s="1260"/>
    </row>
    <row r="1367" spans="68:75" ht="20.25" customHeight="1" x14ac:dyDescent="0.3">
      <c r="BP1367" s="1260"/>
      <c r="BQ1367" s="1260"/>
      <c r="BR1367" s="1260"/>
      <c r="BS1367" s="1260"/>
      <c r="BT1367" s="1260"/>
      <c r="BU1367" s="1260"/>
      <c r="BV1367" s="1260"/>
      <c r="BW1367" s="1260"/>
    </row>
    <row r="1368" spans="68:75" ht="20.25" customHeight="1" x14ac:dyDescent="0.3">
      <c r="BP1368" s="1260"/>
      <c r="BQ1368" s="1260"/>
      <c r="BR1368" s="1260"/>
      <c r="BS1368" s="1260"/>
      <c r="BT1368" s="1260"/>
      <c r="BU1368" s="1260"/>
      <c r="BV1368" s="1260"/>
      <c r="BW1368" s="1260"/>
    </row>
    <row r="1369" spans="68:75" ht="20.25" customHeight="1" x14ac:dyDescent="0.3">
      <c r="BP1369" s="1260"/>
      <c r="BQ1369" s="1260"/>
      <c r="BR1369" s="1260"/>
      <c r="BS1369" s="1260"/>
      <c r="BT1369" s="1260"/>
      <c r="BU1369" s="1260"/>
      <c r="BV1369" s="1260"/>
      <c r="BW1369" s="1260"/>
    </row>
    <row r="1370" spans="68:75" ht="20.25" customHeight="1" x14ac:dyDescent="0.3">
      <c r="BP1370" s="1260"/>
      <c r="BQ1370" s="1260"/>
      <c r="BR1370" s="1260"/>
      <c r="BS1370" s="1260"/>
      <c r="BT1370" s="1260"/>
      <c r="BU1370" s="1260"/>
      <c r="BV1370" s="1260"/>
      <c r="BW1370" s="1260"/>
    </row>
    <row r="1371" spans="68:75" ht="20.25" customHeight="1" x14ac:dyDescent="0.3">
      <c r="BP1371" s="1260"/>
      <c r="BQ1371" s="1260"/>
      <c r="BR1371" s="1260"/>
      <c r="BS1371" s="1260"/>
      <c r="BT1371" s="1260"/>
      <c r="BU1371" s="1260"/>
      <c r="BV1371" s="1260"/>
      <c r="BW1371" s="1260"/>
    </row>
    <row r="1372" spans="68:75" ht="20.25" customHeight="1" x14ac:dyDescent="0.3">
      <c r="BP1372" s="1260"/>
      <c r="BQ1372" s="1260"/>
      <c r="BR1372" s="1260"/>
      <c r="BS1372" s="1260"/>
      <c r="BT1372" s="1260"/>
      <c r="BU1372" s="1260"/>
      <c r="BV1372" s="1260"/>
      <c r="BW1372" s="1260"/>
    </row>
    <row r="1373" spans="68:75" ht="20.25" customHeight="1" x14ac:dyDescent="0.3">
      <c r="BP1373" s="1260"/>
      <c r="BQ1373" s="1260"/>
      <c r="BR1373" s="1260"/>
      <c r="BS1373" s="1260"/>
      <c r="BT1373" s="1260"/>
      <c r="BU1373" s="1260"/>
      <c r="BV1373" s="1260"/>
      <c r="BW1373" s="1260"/>
    </row>
    <row r="1374" spans="68:75" ht="20.25" customHeight="1" x14ac:dyDescent="0.3">
      <c r="BP1374" s="1260"/>
      <c r="BQ1374" s="1260"/>
      <c r="BR1374" s="1260"/>
      <c r="BS1374" s="1260"/>
      <c r="BT1374" s="1260"/>
      <c r="BU1374" s="1260"/>
      <c r="BV1374" s="1260"/>
      <c r="BW1374" s="1260"/>
    </row>
    <row r="1375" spans="68:75" ht="20.25" customHeight="1" x14ac:dyDescent="0.3">
      <c r="BP1375" s="1260"/>
      <c r="BQ1375" s="1260"/>
      <c r="BR1375" s="1260"/>
      <c r="BS1375" s="1260"/>
      <c r="BT1375" s="1260"/>
      <c r="BU1375" s="1260"/>
      <c r="BV1375" s="1260"/>
      <c r="BW1375" s="1260"/>
    </row>
    <row r="1376" spans="68:75" ht="20.25" customHeight="1" x14ac:dyDescent="0.3">
      <c r="BP1376" s="1260"/>
      <c r="BQ1376" s="1260"/>
      <c r="BR1376" s="1260"/>
      <c r="BS1376" s="1260"/>
      <c r="BT1376" s="1260"/>
      <c r="BU1376" s="1260"/>
      <c r="BV1376" s="1260"/>
      <c r="BW1376" s="1260"/>
    </row>
    <row r="1377" spans="68:75" ht="20.25" customHeight="1" x14ac:dyDescent="0.3">
      <c r="BP1377" s="1260"/>
      <c r="BQ1377" s="1260"/>
      <c r="BR1377" s="1260"/>
      <c r="BS1377" s="1260"/>
      <c r="BT1377" s="1260"/>
      <c r="BU1377" s="1260"/>
      <c r="BV1377" s="1260"/>
      <c r="BW1377" s="1260"/>
    </row>
    <row r="1378" spans="68:75" ht="20.25" customHeight="1" x14ac:dyDescent="0.3">
      <c r="BP1378" s="1260"/>
      <c r="BQ1378" s="1260"/>
      <c r="BR1378" s="1260"/>
      <c r="BS1378" s="1260"/>
      <c r="BT1378" s="1260"/>
      <c r="BU1378" s="1260"/>
      <c r="BV1378" s="1260"/>
      <c r="BW1378" s="1260"/>
    </row>
    <row r="1379" spans="68:75" ht="20.25" customHeight="1" x14ac:dyDescent="0.3">
      <c r="BP1379" s="1260"/>
      <c r="BQ1379" s="1260"/>
      <c r="BR1379" s="1260"/>
      <c r="BS1379" s="1260"/>
      <c r="BT1379" s="1260"/>
      <c r="BU1379" s="1260"/>
      <c r="BV1379" s="1260"/>
      <c r="BW1379" s="1260"/>
    </row>
    <row r="1380" spans="68:75" ht="20.25" customHeight="1" x14ac:dyDescent="0.3">
      <c r="BP1380" s="1260"/>
      <c r="BQ1380" s="1260"/>
      <c r="BR1380" s="1260"/>
      <c r="BS1380" s="1260"/>
      <c r="BT1380" s="1260"/>
      <c r="BU1380" s="1260"/>
      <c r="BV1380" s="1260"/>
      <c r="BW1380" s="1260"/>
    </row>
    <row r="1381" spans="68:75" ht="20.25" customHeight="1" x14ac:dyDescent="0.3">
      <c r="BP1381" s="1260"/>
      <c r="BQ1381" s="1260"/>
      <c r="BR1381" s="1260"/>
      <c r="BS1381" s="1260"/>
      <c r="BT1381" s="1260"/>
      <c r="BU1381" s="1260"/>
      <c r="BV1381" s="1260"/>
      <c r="BW1381" s="1260"/>
    </row>
    <row r="1382" spans="68:75" ht="20.25" customHeight="1" x14ac:dyDescent="0.3">
      <c r="BP1382" s="1260"/>
      <c r="BQ1382" s="1260"/>
      <c r="BR1382" s="1260"/>
      <c r="BS1382" s="1260"/>
      <c r="BT1382" s="1260"/>
      <c r="BU1382" s="1260"/>
      <c r="BV1382" s="1260"/>
      <c r="BW1382" s="1260"/>
    </row>
    <row r="1383" spans="68:75" ht="20.25" customHeight="1" x14ac:dyDescent="0.3">
      <c r="BP1383" s="1260"/>
      <c r="BQ1383" s="1260"/>
      <c r="BR1383" s="1260"/>
      <c r="BS1383" s="1260"/>
      <c r="BT1383" s="1260"/>
      <c r="BU1383" s="1260"/>
      <c r="BV1383" s="1260"/>
      <c r="BW1383" s="1260"/>
    </row>
    <row r="1384" spans="68:75" ht="20.25" customHeight="1" x14ac:dyDescent="0.3">
      <c r="BP1384" s="1260"/>
      <c r="BQ1384" s="1260"/>
      <c r="BR1384" s="1260"/>
      <c r="BS1384" s="1260"/>
      <c r="BT1384" s="1260"/>
      <c r="BU1384" s="1260"/>
      <c r="BV1384" s="1260"/>
      <c r="BW1384" s="1260"/>
    </row>
    <row r="1385" spans="68:75" ht="20.25" customHeight="1" x14ac:dyDescent="0.3">
      <c r="BP1385" s="1260"/>
      <c r="BQ1385" s="1260"/>
      <c r="BR1385" s="1260"/>
      <c r="BS1385" s="1260"/>
      <c r="BT1385" s="1260"/>
      <c r="BU1385" s="1260"/>
      <c r="BV1385" s="1260"/>
      <c r="BW1385" s="1260"/>
    </row>
    <row r="1386" spans="68:75" ht="20.25" customHeight="1" x14ac:dyDescent="0.3">
      <c r="BP1386" s="1260"/>
      <c r="BQ1386" s="1260"/>
      <c r="BR1386" s="1260"/>
      <c r="BS1386" s="1260"/>
      <c r="BT1386" s="1260"/>
      <c r="BU1386" s="1260"/>
      <c r="BV1386" s="1260"/>
      <c r="BW1386" s="1260"/>
    </row>
    <row r="1387" spans="68:75" ht="20.25" customHeight="1" x14ac:dyDescent="0.3">
      <c r="BP1387" s="1260"/>
      <c r="BQ1387" s="1260"/>
      <c r="BR1387" s="1260"/>
      <c r="BS1387" s="1260"/>
      <c r="BT1387" s="1260"/>
      <c r="BU1387" s="1260"/>
      <c r="BV1387" s="1260"/>
      <c r="BW1387" s="1260"/>
    </row>
    <row r="1388" spans="68:75" ht="20.25" customHeight="1" x14ac:dyDescent="0.3">
      <c r="BP1388" s="1260"/>
      <c r="BQ1388" s="1260"/>
      <c r="BR1388" s="1260"/>
      <c r="BS1388" s="1260"/>
      <c r="BT1388" s="1260"/>
      <c r="BU1388" s="1260"/>
      <c r="BV1388" s="1260"/>
      <c r="BW1388" s="1260"/>
    </row>
    <row r="1389" spans="68:75" ht="20.25" customHeight="1" x14ac:dyDescent="0.3">
      <c r="BP1389" s="1260"/>
      <c r="BQ1389" s="1260"/>
      <c r="BR1389" s="1260"/>
      <c r="BS1389" s="1260"/>
      <c r="BT1389" s="1260"/>
      <c r="BU1389" s="1260"/>
      <c r="BV1389" s="1260"/>
      <c r="BW1389" s="1260"/>
    </row>
    <row r="1390" spans="68:75" ht="20.25" customHeight="1" x14ac:dyDescent="0.3">
      <c r="BP1390" s="1260"/>
      <c r="BQ1390" s="1260"/>
      <c r="BR1390" s="1260"/>
      <c r="BS1390" s="1260"/>
      <c r="BT1390" s="1260"/>
      <c r="BU1390" s="1260"/>
      <c r="BV1390" s="1260"/>
      <c r="BW1390" s="1260"/>
    </row>
    <row r="1391" spans="68:75" ht="20.25" customHeight="1" x14ac:dyDescent="0.3">
      <c r="BP1391" s="1260"/>
      <c r="BQ1391" s="1260"/>
      <c r="BR1391" s="1260"/>
      <c r="BS1391" s="1260"/>
      <c r="BT1391" s="1260"/>
      <c r="BU1391" s="1260"/>
      <c r="BV1391" s="1260"/>
      <c r="BW1391" s="1260"/>
    </row>
    <row r="1392" spans="68:75" ht="20.25" customHeight="1" x14ac:dyDescent="0.3">
      <c r="BP1392" s="1260"/>
      <c r="BQ1392" s="1260"/>
      <c r="BR1392" s="1260"/>
      <c r="BS1392" s="1260"/>
      <c r="BT1392" s="1260"/>
      <c r="BU1392" s="1260"/>
      <c r="BV1392" s="1260"/>
      <c r="BW1392" s="1260"/>
    </row>
    <row r="1393" spans="68:75" ht="20.25" customHeight="1" x14ac:dyDescent="0.3">
      <c r="BP1393" s="1260"/>
      <c r="BQ1393" s="1260"/>
      <c r="BR1393" s="1260"/>
      <c r="BS1393" s="1260"/>
      <c r="BT1393" s="1260"/>
      <c r="BU1393" s="1260"/>
      <c r="BV1393" s="1260"/>
      <c r="BW1393" s="1260"/>
    </row>
    <row r="1394" spans="68:75" ht="20.25" customHeight="1" x14ac:dyDescent="0.3">
      <c r="BP1394" s="1260"/>
      <c r="BQ1394" s="1260"/>
      <c r="BR1394" s="1260"/>
      <c r="BS1394" s="1260"/>
      <c r="BT1394" s="1260"/>
      <c r="BU1394" s="1260"/>
      <c r="BV1394" s="1260"/>
      <c r="BW1394" s="1260"/>
    </row>
    <row r="1395" spans="68:75" ht="20.25" customHeight="1" x14ac:dyDescent="0.3">
      <c r="BP1395" s="1260"/>
      <c r="BQ1395" s="1260"/>
      <c r="BR1395" s="1260"/>
      <c r="BS1395" s="1260"/>
      <c r="BT1395" s="1260"/>
      <c r="BU1395" s="1260"/>
      <c r="BV1395" s="1260"/>
      <c r="BW1395" s="1260"/>
    </row>
    <row r="1396" spans="68:75" ht="20.25" customHeight="1" x14ac:dyDescent="0.3">
      <c r="BP1396" s="1260"/>
      <c r="BQ1396" s="1260"/>
      <c r="BR1396" s="1260"/>
      <c r="BS1396" s="1260"/>
      <c r="BT1396" s="1260"/>
      <c r="BU1396" s="1260"/>
      <c r="BV1396" s="1260"/>
      <c r="BW1396" s="1260"/>
    </row>
    <row r="1397" spans="68:75" ht="20.25" customHeight="1" x14ac:dyDescent="0.3">
      <c r="BP1397" s="1260"/>
      <c r="BQ1397" s="1260"/>
      <c r="BR1397" s="1260"/>
      <c r="BS1397" s="1260"/>
      <c r="BT1397" s="1260"/>
      <c r="BU1397" s="1260"/>
      <c r="BV1397" s="1260"/>
      <c r="BW1397" s="1260"/>
    </row>
    <row r="1398" spans="68:75" ht="20.25" customHeight="1" x14ac:dyDescent="0.3">
      <c r="BP1398" s="1260"/>
      <c r="BQ1398" s="1260"/>
      <c r="BR1398" s="1260"/>
      <c r="BS1398" s="1260"/>
      <c r="BT1398" s="1260"/>
      <c r="BU1398" s="1260"/>
      <c r="BV1398" s="1260"/>
      <c r="BW1398" s="1260"/>
    </row>
    <row r="1399" spans="68:75" ht="20.25" customHeight="1" x14ac:dyDescent="0.3">
      <c r="BP1399" s="1260"/>
      <c r="BQ1399" s="1260"/>
      <c r="BR1399" s="1260"/>
      <c r="BS1399" s="1260"/>
      <c r="BT1399" s="1260"/>
      <c r="BU1399" s="1260"/>
      <c r="BV1399" s="1260"/>
      <c r="BW1399" s="1260"/>
    </row>
    <row r="1400" spans="68:75" ht="20.25" customHeight="1" x14ac:dyDescent="0.3">
      <c r="BP1400" s="1260"/>
      <c r="BQ1400" s="1260"/>
      <c r="BR1400" s="1260"/>
      <c r="BS1400" s="1260"/>
      <c r="BT1400" s="1260"/>
      <c r="BU1400" s="1260"/>
      <c r="BV1400" s="1260"/>
      <c r="BW1400" s="1260"/>
    </row>
    <row r="1401" spans="68:75" ht="20.25" customHeight="1" x14ac:dyDescent="0.3">
      <c r="BP1401" s="1260"/>
      <c r="BQ1401" s="1260"/>
      <c r="BR1401" s="1260"/>
      <c r="BS1401" s="1260"/>
      <c r="BT1401" s="1260"/>
      <c r="BU1401" s="1260"/>
      <c r="BV1401" s="1260"/>
      <c r="BW1401" s="1260"/>
    </row>
    <row r="1402" spans="68:75" ht="20.25" customHeight="1" x14ac:dyDescent="0.3">
      <c r="BP1402" s="1260"/>
      <c r="BQ1402" s="1260"/>
      <c r="BR1402" s="1260"/>
      <c r="BS1402" s="1260"/>
      <c r="BT1402" s="1260"/>
      <c r="BU1402" s="1260"/>
      <c r="BV1402" s="1260"/>
      <c r="BW1402" s="1260"/>
    </row>
    <row r="1403" spans="68:75" ht="20.25" customHeight="1" x14ac:dyDescent="0.3">
      <c r="BP1403" s="1260"/>
      <c r="BQ1403" s="1260"/>
      <c r="BR1403" s="1260"/>
      <c r="BS1403" s="1260"/>
      <c r="BT1403" s="1260"/>
      <c r="BU1403" s="1260"/>
      <c r="BV1403" s="1260"/>
      <c r="BW1403" s="1260"/>
    </row>
    <row r="1404" spans="68:75" ht="20.25" customHeight="1" x14ac:dyDescent="0.3">
      <c r="BP1404" s="1260"/>
      <c r="BQ1404" s="1260"/>
      <c r="BR1404" s="1260"/>
      <c r="BS1404" s="1260"/>
      <c r="BT1404" s="1260"/>
      <c r="BU1404" s="1260"/>
      <c r="BV1404" s="1260"/>
      <c r="BW1404" s="1260"/>
    </row>
    <row r="1405" spans="68:75" ht="20.25" customHeight="1" x14ac:dyDescent="0.3">
      <c r="BP1405" s="1260"/>
      <c r="BQ1405" s="1260"/>
      <c r="BR1405" s="1260"/>
      <c r="BS1405" s="1260"/>
      <c r="BT1405" s="1260"/>
      <c r="BU1405" s="1260"/>
      <c r="BV1405" s="1260"/>
      <c r="BW1405" s="1260"/>
    </row>
    <row r="1406" spans="68:75" ht="20.25" customHeight="1" x14ac:dyDescent="0.3">
      <c r="BP1406" s="1260"/>
      <c r="BQ1406" s="1260"/>
      <c r="BR1406" s="1260"/>
      <c r="BS1406" s="1260"/>
      <c r="BT1406" s="1260"/>
      <c r="BU1406" s="1260"/>
      <c r="BV1406" s="1260"/>
      <c r="BW1406" s="1260"/>
    </row>
    <row r="1407" spans="68:75" ht="20.25" customHeight="1" x14ac:dyDescent="0.3">
      <c r="BP1407" s="1260"/>
      <c r="BQ1407" s="1260"/>
      <c r="BR1407" s="1260"/>
      <c r="BS1407" s="1260"/>
      <c r="BT1407" s="1260"/>
      <c r="BU1407" s="1260"/>
      <c r="BV1407" s="1260"/>
      <c r="BW1407" s="1260"/>
    </row>
    <row r="1408" spans="68:75" ht="20.25" customHeight="1" x14ac:dyDescent="0.3">
      <c r="BP1408" s="1260"/>
      <c r="BQ1408" s="1260"/>
      <c r="BR1408" s="1260"/>
      <c r="BS1408" s="1260"/>
      <c r="BT1408" s="1260"/>
      <c r="BU1408" s="1260"/>
      <c r="BV1408" s="1260"/>
      <c r="BW1408" s="1260"/>
    </row>
    <row r="1409" spans="68:75" ht="20.25" customHeight="1" x14ac:dyDescent="0.3">
      <c r="BP1409" s="1260"/>
      <c r="BQ1409" s="1260"/>
      <c r="BR1409" s="1260"/>
      <c r="BS1409" s="1260"/>
      <c r="BT1409" s="1260"/>
      <c r="BU1409" s="1260"/>
      <c r="BV1409" s="1260"/>
      <c r="BW1409" s="1260"/>
    </row>
    <row r="1410" spans="68:75" ht="20.25" customHeight="1" x14ac:dyDescent="0.3">
      <c r="BP1410" s="1260"/>
      <c r="BQ1410" s="1260"/>
      <c r="BR1410" s="1260"/>
      <c r="BS1410" s="1260"/>
      <c r="BT1410" s="1260"/>
      <c r="BU1410" s="1260"/>
      <c r="BV1410" s="1260"/>
      <c r="BW1410" s="1260"/>
    </row>
    <row r="1411" spans="68:75" ht="20.25" customHeight="1" x14ac:dyDescent="0.3">
      <c r="BP1411" s="1260"/>
      <c r="BQ1411" s="1260"/>
      <c r="BR1411" s="1260"/>
      <c r="BS1411" s="1260"/>
      <c r="BT1411" s="1260"/>
      <c r="BU1411" s="1260"/>
      <c r="BV1411" s="1260"/>
      <c r="BW1411" s="1260"/>
    </row>
    <row r="1412" spans="68:75" ht="20.25" customHeight="1" x14ac:dyDescent="0.3">
      <c r="BP1412" s="1260"/>
      <c r="BQ1412" s="1260"/>
      <c r="BR1412" s="1260"/>
      <c r="BS1412" s="1260"/>
      <c r="BT1412" s="1260"/>
      <c r="BU1412" s="1260"/>
      <c r="BV1412" s="1260"/>
      <c r="BW1412" s="1260"/>
    </row>
    <row r="1413" spans="68:75" ht="20.25" customHeight="1" x14ac:dyDescent="0.3">
      <c r="BP1413" s="1260"/>
      <c r="BQ1413" s="1260"/>
      <c r="BR1413" s="1260"/>
      <c r="BS1413" s="1260"/>
      <c r="BT1413" s="1260"/>
      <c r="BU1413" s="1260"/>
      <c r="BV1413" s="1260"/>
      <c r="BW1413" s="1260"/>
    </row>
    <row r="1414" spans="68:75" ht="20.25" customHeight="1" x14ac:dyDescent="0.3">
      <c r="BP1414" s="1260"/>
      <c r="BQ1414" s="1260"/>
      <c r="BR1414" s="1260"/>
      <c r="BS1414" s="1260"/>
      <c r="BT1414" s="1260"/>
      <c r="BU1414" s="1260"/>
      <c r="BV1414" s="1260"/>
      <c r="BW1414" s="1260"/>
    </row>
    <row r="1415" spans="68:75" ht="20.25" customHeight="1" x14ac:dyDescent="0.3">
      <c r="BP1415" s="1260"/>
      <c r="BQ1415" s="1260"/>
      <c r="BR1415" s="1260"/>
      <c r="BS1415" s="1260"/>
      <c r="BT1415" s="1260"/>
      <c r="BU1415" s="1260"/>
      <c r="BV1415" s="1260"/>
      <c r="BW1415" s="1260"/>
    </row>
    <row r="1416" spans="68:75" ht="20.25" customHeight="1" x14ac:dyDescent="0.3">
      <c r="BP1416" s="1260"/>
      <c r="BQ1416" s="1260"/>
      <c r="BR1416" s="1260"/>
      <c r="BS1416" s="1260"/>
      <c r="BT1416" s="1260"/>
      <c r="BU1416" s="1260"/>
      <c r="BV1416" s="1260"/>
      <c r="BW1416" s="1260"/>
    </row>
    <row r="1417" spans="68:75" ht="20.25" customHeight="1" x14ac:dyDescent="0.3">
      <c r="BP1417" s="1260"/>
      <c r="BQ1417" s="1260"/>
      <c r="BR1417" s="1260"/>
      <c r="BS1417" s="1260"/>
      <c r="BT1417" s="1260"/>
      <c r="BU1417" s="1260"/>
      <c r="BV1417" s="1260"/>
      <c r="BW1417" s="1260"/>
    </row>
    <row r="1418" spans="68:75" ht="20.25" customHeight="1" x14ac:dyDescent="0.3">
      <c r="BP1418" s="1260"/>
      <c r="BQ1418" s="1260"/>
      <c r="BR1418" s="1260"/>
      <c r="BS1418" s="1260"/>
      <c r="BT1418" s="1260"/>
      <c r="BU1418" s="1260"/>
      <c r="BV1418" s="1260"/>
      <c r="BW1418" s="1260"/>
    </row>
    <row r="1419" spans="68:75" ht="20.25" customHeight="1" x14ac:dyDescent="0.3">
      <c r="BP1419" s="1260"/>
      <c r="BQ1419" s="1260"/>
      <c r="BR1419" s="1260"/>
      <c r="BS1419" s="1260"/>
      <c r="BT1419" s="1260"/>
      <c r="BU1419" s="1260"/>
      <c r="BV1419" s="1260"/>
      <c r="BW1419" s="1260"/>
    </row>
    <row r="1420" spans="68:75" ht="20.25" customHeight="1" x14ac:dyDescent="0.3">
      <c r="BP1420" s="1260"/>
      <c r="BQ1420" s="1260"/>
      <c r="BR1420" s="1260"/>
      <c r="BS1420" s="1260"/>
      <c r="BT1420" s="1260"/>
      <c r="BU1420" s="1260"/>
      <c r="BV1420" s="1260"/>
      <c r="BW1420" s="1260"/>
    </row>
    <row r="1428" spans="69:69" ht="20.25" customHeight="1" x14ac:dyDescent="0.3">
      <c r="BQ1428" s="1232"/>
    </row>
    <row r="1437" spans="69:69" ht="20.25" customHeight="1" x14ac:dyDescent="0.3">
      <c r="BQ1437" s="1232"/>
    </row>
    <row r="1446" spans="69:69" ht="20.25" customHeight="1" x14ac:dyDescent="0.3">
      <c r="BQ1446" s="1232"/>
    </row>
    <row r="1455" spans="69:69" ht="20.25" customHeight="1" x14ac:dyDescent="0.3">
      <c r="BQ1455" s="1232"/>
    </row>
    <row r="1464" spans="69:69" ht="20.25" customHeight="1" x14ac:dyDescent="0.3">
      <c r="BQ1464" s="1232"/>
    </row>
    <row r="1473" spans="69:69" ht="20.25" customHeight="1" x14ac:dyDescent="0.3">
      <c r="BQ1473" s="1232"/>
    </row>
  </sheetData>
  <mergeCells count="2521">
    <mergeCell ref="DO902:DP903"/>
    <mergeCell ref="CD904:CE904"/>
    <mergeCell ref="CH904:CT904"/>
    <mergeCell ref="CZ904:DA904"/>
    <mergeCell ref="DD904:DP904"/>
    <mergeCell ref="BY883:CA883"/>
    <mergeCell ref="CE883:CI883"/>
    <mergeCell ref="BZ884:CC885"/>
    <mergeCell ref="CS884:CT885"/>
    <mergeCell ref="BZ893:CC894"/>
    <mergeCell ref="CS893:CT894"/>
    <mergeCell ref="CU893:CW894"/>
    <mergeCell ref="DL893:DN894"/>
    <mergeCell ref="DO893:DP894"/>
    <mergeCell ref="CD895:CE895"/>
    <mergeCell ref="CH895:CT895"/>
    <mergeCell ref="CZ895:DA895"/>
    <mergeCell ref="DD895:DP895"/>
    <mergeCell ref="CD886:CE886"/>
    <mergeCell ref="CH886:CT886"/>
    <mergeCell ref="CZ886:DA886"/>
    <mergeCell ref="DD886:DP886"/>
    <mergeCell ref="BY892:CA892"/>
    <mergeCell ref="CE892:CI892"/>
    <mergeCell ref="CE829:CI829"/>
    <mergeCell ref="BZ830:CC831"/>
    <mergeCell ref="CS830:CT831"/>
    <mergeCell ref="CU830:CW831"/>
    <mergeCell ref="BY847:CA847"/>
    <mergeCell ref="CE847:CI847"/>
    <mergeCell ref="BZ848:CC849"/>
    <mergeCell ref="CS848:CT849"/>
    <mergeCell ref="CU848:CW849"/>
    <mergeCell ref="DL848:DN849"/>
    <mergeCell ref="CD868:CE868"/>
    <mergeCell ref="CH868:CT868"/>
    <mergeCell ref="CZ868:DA868"/>
    <mergeCell ref="DD868:DP868"/>
    <mergeCell ref="CD841:CE841"/>
    <mergeCell ref="CH841:CT841"/>
    <mergeCell ref="CZ841:DA841"/>
    <mergeCell ref="DD841:DP841"/>
    <mergeCell ref="DO848:DP849"/>
    <mergeCell ref="CD850:CE850"/>
    <mergeCell ref="CZ859:DA859"/>
    <mergeCell ref="DD859:DP859"/>
    <mergeCell ref="BY865:CA865"/>
    <mergeCell ref="CE865:CI865"/>
    <mergeCell ref="BZ866:CC867"/>
    <mergeCell ref="CS866:CT867"/>
    <mergeCell ref="CU866:CW867"/>
    <mergeCell ref="DL866:DN867"/>
    <mergeCell ref="DO866:DP867"/>
    <mergeCell ref="BZ857:CC858"/>
    <mergeCell ref="CS857:CT858"/>
    <mergeCell ref="CU857:CW858"/>
    <mergeCell ref="DO802:DP803"/>
    <mergeCell ref="CD804:CE804"/>
    <mergeCell ref="CH804:CT804"/>
    <mergeCell ref="CZ804:DA804"/>
    <mergeCell ref="DD804:DP804"/>
    <mergeCell ref="BY810:CA810"/>
    <mergeCell ref="CE810:CI810"/>
    <mergeCell ref="BY801:CA801"/>
    <mergeCell ref="CE801:CI801"/>
    <mergeCell ref="BZ802:CC803"/>
    <mergeCell ref="CS802:CT803"/>
    <mergeCell ref="CU802:CW803"/>
    <mergeCell ref="DL802:DN803"/>
    <mergeCell ref="CZ823:DA823"/>
    <mergeCell ref="DD823:DP823"/>
    <mergeCell ref="CD813:CE813"/>
    <mergeCell ref="CH813:CT813"/>
    <mergeCell ref="CZ813:DA813"/>
    <mergeCell ref="DD813:DP813"/>
    <mergeCell ref="BY820:CA820"/>
    <mergeCell ref="CE820:CI820"/>
    <mergeCell ref="BZ821:CC822"/>
    <mergeCell ref="CS821:CT822"/>
    <mergeCell ref="CU821:CW822"/>
    <mergeCell ref="DL821:DN822"/>
    <mergeCell ref="DO821:DP822"/>
    <mergeCell ref="CD823:CE823"/>
    <mergeCell ref="CH823:CT823"/>
    <mergeCell ref="CU502:CW503"/>
    <mergeCell ref="CD522:CE522"/>
    <mergeCell ref="CC510:CD511"/>
    <mergeCell ref="CE510:CJ510"/>
    <mergeCell ref="CS484:CT485"/>
    <mergeCell ref="CU484:CW485"/>
    <mergeCell ref="CD495:CE495"/>
    <mergeCell ref="CZ495:DA495"/>
    <mergeCell ref="CF522:CI522"/>
    <mergeCell ref="DB522:DE522"/>
    <mergeCell ref="CZ522:DA522"/>
    <mergeCell ref="CC519:CD520"/>
    <mergeCell ref="CE519:CJ519"/>
    <mergeCell ref="CC508:CK508"/>
    <mergeCell ref="BZ811:CC812"/>
    <mergeCell ref="CS811:CT812"/>
    <mergeCell ref="CU811:CW812"/>
    <mergeCell ref="CF495:CI495"/>
    <mergeCell ref="DB495:DE495"/>
    <mergeCell ref="CA497:CB497"/>
    <mergeCell ref="CC497:CK497"/>
    <mergeCell ref="CA524:CB524"/>
    <mergeCell ref="CC524:CK524"/>
    <mergeCell ref="CC453:CK453"/>
    <mergeCell ref="CC456:CD457"/>
    <mergeCell ref="CE456:CJ456"/>
    <mergeCell ref="BZ457:CB457"/>
    <mergeCell ref="CF459:CI459"/>
    <mergeCell ref="BZ447:CB447"/>
    <mergeCell ref="CF449:CI449"/>
    <mergeCell ref="DB449:DE449"/>
    <mergeCell ref="CA451:CB451"/>
    <mergeCell ref="CC451:CK451"/>
    <mergeCell ref="CU447:CW448"/>
    <mergeCell ref="CF477:CI477"/>
    <mergeCell ref="DB477:DE477"/>
    <mergeCell ref="CA479:CB479"/>
    <mergeCell ref="CC479:CK479"/>
    <mergeCell ref="CS466:CT467"/>
    <mergeCell ref="CU466:CW467"/>
    <mergeCell ref="CD477:CE477"/>
    <mergeCell ref="CZ477:DA477"/>
    <mergeCell ref="BY474:CA474"/>
    <mergeCell ref="DB468:DE468"/>
    <mergeCell ref="CA470:CB470"/>
    <mergeCell ref="CC470:CK470"/>
    <mergeCell ref="CA472:CB472"/>
    <mergeCell ref="CC472:CK472"/>
    <mergeCell ref="CC474:CD475"/>
    <mergeCell ref="CE474:CJ474"/>
    <mergeCell ref="BZ475:CB475"/>
    <mergeCell ref="CA463:CB463"/>
    <mergeCell ref="CC463:CK463"/>
    <mergeCell ref="CC465:CD466"/>
    <mergeCell ref="CE465:CJ465"/>
    <mergeCell ref="CE365:CI365"/>
    <mergeCell ref="BZ366:CC367"/>
    <mergeCell ref="DD404:DP404"/>
    <mergeCell ref="CH368:CT368"/>
    <mergeCell ref="DD368:DP368"/>
    <mergeCell ref="CE374:CI374"/>
    <mergeCell ref="BZ375:CC376"/>
    <mergeCell ref="CA442:CB442"/>
    <mergeCell ref="CC442:CK442"/>
    <mergeCell ref="BZ420:CB420"/>
    <mergeCell ref="BZ429:CB429"/>
    <mergeCell ref="CZ440:DA440"/>
    <mergeCell ref="CZ431:DA431"/>
    <mergeCell ref="CC419:CD420"/>
    <mergeCell ref="CE419:CJ419"/>
    <mergeCell ref="CA433:CB433"/>
    <mergeCell ref="CU420:CW421"/>
    <mergeCell ref="DD413:DP413"/>
    <mergeCell ref="CC437:CD438"/>
    <mergeCell ref="CE437:CJ437"/>
    <mergeCell ref="BZ438:CB438"/>
    <mergeCell ref="CZ404:DA404"/>
    <mergeCell ref="CS411:CT412"/>
    <mergeCell ref="DL411:DN412"/>
    <mergeCell ref="DO411:DP412"/>
    <mergeCell ref="CD413:CE413"/>
    <mergeCell ref="CZ413:DA413"/>
    <mergeCell ref="BZ757:CC758"/>
    <mergeCell ref="CS757:CT758"/>
    <mergeCell ref="CU757:CW758"/>
    <mergeCell ref="DL757:DN758"/>
    <mergeCell ref="CD777:CE777"/>
    <mergeCell ref="CH777:CT777"/>
    <mergeCell ref="CZ777:DA777"/>
    <mergeCell ref="DD777:DP777"/>
    <mergeCell ref="BY783:CA783"/>
    <mergeCell ref="CE783:CI783"/>
    <mergeCell ref="BY774:CA774"/>
    <mergeCell ref="CE774:CI774"/>
    <mergeCell ref="BZ775:CC776"/>
    <mergeCell ref="CS775:CT776"/>
    <mergeCell ref="CU775:CW776"/>
    <mergeCell ref="DL775:DN776"/>
    <mergeCell ref="DO793:DP794"/>
    <mergeCell ref="CD768:CE768"/>
    <mergeCell ref="CH768:CT768"/>
    <mergeCell ref="CZ768:DA768"/>
    <mergeCell ref="DD768:DP768"/>
    <mergeCell ref="DO775:DP776"/>
    <mergeCell ref="BY792:CA792"/>
    <mergeCell ref="CE792:CI792"/>
    <mergeCell ref="BZ793:CC794"/>
    <mergeCell ref="CS793:CT794"/>
    <mergeCell ref="CU793:CW794"/>
    <mergeCell ref="DL793:DN794"/>
    <mergeCell ref="BZ784:CC785"/>
    <mergeCell ref="CS784:CT785"/>
    <mergeCell ref="CU784:CW785"/>
    <mergeCell ref="DL784:DN785"/>
    <mergeCell ref="BY729:CA729"/>
    <mergeCell ref="CE729:CI729"/>
    <mergeCell ref="BZ748:CC749"/>
    <mergeCell ref="CS748:CT749"/>
    <mergeCell ref="CU748:CW749"/>
    <mergeCell ref="DL748:DN749"/>
    <mergeCell ref="DO748:DP749"/>
    <mergeCell ref="CD750:CE750"/>
    <mergeCell ref="CH750:CT750"/>
    <mergeCell ref="CZ750:DA750"/>
    <mergeCell ref="DD750:DP750"/>
    <mergeCell ref="CD741:CE741"/>
    <mergeCell ref="CH741:CT741"/>
    <mergeCell ref="CZ741:DA741"/>
    <mergeCell ref="DD741:DP741"/>
    <mergeCell ref="BY747:CA747"/>
    <mergeCell ref="CE747:CI747"/>
    <mergeCell ref="BZ739:CC740"/>
    <mergeCell ref="CS739:CT740"/>
    <mergeCell ref="CU739:CW740"/>
    <mergeCell ref="DL739:DN740"/>
    <mergeCell ref="DO739:DP740"/>
    <mergeCell ref="DO684:DP685"/>
    <mergeCell ref="CD686:CE686"/>
    <mergeCell ref="CZ695:DA695"/>
    <mergeCell ref="DD695:DP695"/>
    <mergeCell ref="BY701:CA701"/>
    <mergeCell ref="CE701:CI701"/>
    <mergeCell ref="BZ702:CC703"/>
    <mergeCell ref="CS702:CT703"/>
    <mergeCell ref="CU702:CW703"/>
    <mergeCell ref="DL702:DN703"/>
    <mergeCell ref="DO702:DP703"/>
    <mergeCell ref="CU720:CW721"/>
    <mergeCell ref="DL720:DN721"/>
    <mergeCell ref="DO720:DP721"/>
    <mergeCell ref="BZ693:CC694"/>
    <mergeCell ref="CS693:CT694"/>
    <mergeCell ref="CU693:CW694"/>
    <mergeCell ref="DL693:DN694"/>
    <mergeCell ref="DO693:DP694"/>
    <mergeCell ref="CD695:CE695"/>
    <mergeCell ref="CH695:CT695"/>
    <mergeCell ref="CU711:CW712"/>
    <mergeCell ref="DL711:DN712"/>
    <mergeCell ref="DO711:DP712"/>
    <mergeCell ref="CD713:CE713"/>
    <mergeCell ref="CH713:CT713"/>
    <mergeCell ref="CZ713:DA713"/>
    <mergeCell ref="DD713:DP713"/>
    <mergeCell ref="BY710:CA710"/>
    <mergeCell ref="CE710:CI710"/>
    <mergeCell ref="BZ711:CC712"/>
    <mergeCell ref="CS711:CT712"/>
    <mergeCell ref="DD631:DP631"/>
    <mergeCell ref="DO639:DP640"/>
    <mergeCell ref="BY656:CA656"/>
    <mergeCell ref="CE656:CI656"/>
    <mergeCell ref="BZ657:CC658"/>
    <mergeCell ref="CS657:CT658"/>
    <mergeCell ref="CU657:CW658"/>
    <mergeCell ref="DL657:DN658"/>
    <mergeCell ref="DO675:DP676"/>
    <mergeCell ref="BZ648:CC649"/>
    <mergeCell ref="CS648:CT649"/>
    <mergeCell ref="CU648:CW649"/>
    <mergeCell ref="DL648:DN649"/>
    <mergeCell ref="DO648:DP649"/>
    <mergeCell ref="CD650:CE650"/>
    <mergeCell ref="CH650:CT650"/>
    <mergeCell ref="CZ650:DA650"/>
    <mergeCell ref="DD650:DP650"/>
    <mergeCell ref="BY674:CA674"/>
    <mergeCell ref="CE674:CI674"/>
    <mergeCell ref="BZ675:CC676"/>
    <mergeCell ref="CS675:CT676"/>
    <mergeCell ref="CU675:CW676"/>
    <mergeCell ref="DL675:DN676"/>
    <mergeCell ref="DL666:DN667"/>
    <mergeCell ref="DO666:DP667"/>
    <mergeCell ref="CD668:CE668"/>
    <mergeCell ref="CH668:CT668"/>
    <mergeCell ref="CZ668:DA668"/>
    <mergeCell ref="DD668:DP668"/>
    <mergeCell ref="BY665:CA665"/>
    <mergeCell ref="CE665:CI665"/>
    <mergeCell ref="DD604:DP604"/>
    <mergeCell ref="BY610:CA610"/>
    <mergeCell ref="CE610:CI610"/>
    <mergeCell ref="BZ629:CC630"/>
    <mergeCell ref="CS629:CT630"/>
    <mergeCell ref="CU629:CW630"/>
    <mergeCell ref="DL629:DN630"/>
    <mergeCell ref="DO629:DP630"/>
    <mergeCell ref="BZ602:CC603"/>
    <mergeCell ref="CS602:CT603"/>
    <mergeCell ref="CU602:CW603"/>
    <mergeCell ref="DL602:DN603"/>
    <mergeCell ref="DO602:DP603"/>
    <mergeCell ref="DO620:DP621"/>
    <mergeCell ref="CD622:CE622"/>
    <mergeCell ref="CH622:CT622"/>
    <mergeCell ref="CZ622:DA622"/>
    <mergeCell ref="DD622:DP622"/>
    <mergeCell ref="BY628:CA628"/>
    <mergeCell ref="CE628:CI628"/>
    <mergeCell ref="BY619:CA619"/>
    <mergeCell ref="CE619:CI619"/>
    <mergeCell ref="BZ620:CC621"/>
    <mergeCell ref="CS620:CT621"/>
    <mergeCell ref="CU620:CW621"/>
    <mergeCell ref="DL620:DN621"/>
    <mergeCell ref="BY583:CA583"/>
    <mergeCell ref="CE583:CI583"/>
    <mergeCell ref="BZ584:CC585"/>
    <mergeCell ref="CS584:CT585"/>
    <mergeCell ref="BZ593:CC594"/>
    <mergeCell ref="CS593:CT594"/>
    <mergeCell ref="CU593:CW594"/>
    <mergeCell ref="DL593:DN594"/>
    <mergeCell ref="DO593:DP594"/>
    <mergeCell ref="CD595:CE595"/>
    <mergeCell ref="CH595:CT595"/>
    <mergeCell ref="CZ595:DA595"/>
    <mergeCell ref="DD595:DP595"/>
    <mergeCell ref="CD586:CE586"/>
    <mergeCell ref="CH586:CT586"/>
    <mergeCell ref="CZ586:DA586"/>
    <mergeCell ref="DD586:DP586"/>
    <mergeCell ref="BY592:CA592"/>
    <mergeCell ref="CE592:CI592"/>
    <mergeCell ref="CE528:CI528"/>
    <mergeCell ref="BZ529:CC530"/>
    <mergeCell ref="CS529:CT530"/>
    <mergeCell ref="CU529:CW530"/>
    <mergeCell ref="BY547:CA547"/>
    <mergeCell ref="CE547:CI547"/>
    <mergeCell ref="BZ548:CC549"/>
    <mergeCell ref="CS548:CT549"/>
    <mergeCell ref="CU548:CW549"/>
    <mergeCell ref="DL548:DN549"/>
    <mergeCell ref="CD568:CE568"/>
    <mergeCell ref="CH568:CT568"/>
    <mergeCell ref="CZ568:DA568"/>
    <mergeCell ref="DD568:DP568"/>
    <mergeCell ref="CD540:CE540"/>
    <mergeCell ref="CH540:CT540"/>
    <mergeCell ref="CZ540:DA540"/>
    <mergeCell ref="DD540:DP540"/>
    <mergeCell ref="DO548:DP549"/>
    <mergeCell ref="CD550:CE550"/>
    <mergeCell ref="CZ559:DA559"/>
    <mergeCell ref="DD559:DP559"/>
    <mergeCell ref="BY565:CA565"/>
    <mergeCell ref="CE565:CI565"/>
    <mergeCell ref="BZ566:CC567"/>
    <mergeCell ref="CS566:CT567"/>
    <mergeCell ref="CU566:CW567"/>
    <mergeCell ref="DL566:DN567"/>
    <mergeCell ref="DO566:DP567"/>
    <mergeCell ref="BZ557:CC558"/>
    <mergeCell ref="CS557:CT558"/>
    <mergeCell ref="CU557:CW558"/>
    <mergeCell ref="DL493:DN494"/>
    <mergeCell ref="DO493:DP494"/>
    <mergeCell ref="CA488:CB488"/>
    <mergeCell ref="CA499:CB499"/>
    <mergeCell ref="CC499:CK499"/>
    <mergeCell ref="CC501:CD502"/>
    <mergeCell ref="CE501:CJ501"/>
    <mergeCell ref="BZ502:CB502"/>
    <mergeCell ref="CF504:CI504"/>
    <mergeCell ref="BZ520:CB520"/>
    <mergeCell ref="DL502:DN503"/>
    <mergeCell ref="DO502:DP503"/>
    <mergeCell ref="CD504:CE504"/>
    <mergeCell ref="CZ504:DA504"/>
    <mergeCell ref="BY510:CA510"/>
    <mergeCell ref="DB504:DE504"/>
    <mergeCell ref="CA506:CB506"/>
    <mergeCell ref="CC506:CK506"/>
    <mergeCell ref="CA508:CB508"/>
    <mergeCell ref="BZ511:CB511"/>
    <mergeCell ref="CF513:CI513"/>
    <mergeCell ref="DB513:DE513"/>
    <mergeCell ref="CA515:CB515"/>
    <mergeCell ref="CC515:CK515"/>
    <mergeCell ref="CA517:CB517"/>
    <mergeCell ref="CC517:CK517"/>
    <mergeCell ref="DL511:DN512"/>
    <mergeCell ref="DO511:DP512"/>
    <mergeCell ref="CD513:CE513"/>
    <mergeCell ref="CZ513:DA513"/>
    <mergeCell ref="BY519:CA519"/>
    <mergeCell ref="CS520:CT521"/>
    <mergeCell ref="DL447:DN448"/>
    <mergeCell ref="DB440:DE440"/>
    <mergeCell ref="CE446:CJ446"/>
    <mergeCell ref="CC426:CK426"/>
    <mergeCell ref="CC433:CK433"/>
    <mergeCell ref="DO447:DP448"/>
    <mergeCell ref="DO420:DP421"/>
    <mergeCell ref="CD422:CE422"/>
    <mergeCell ref="CZ422:DA422"/>
    <mergeCell ref="CS429:CT430"/>
    <mergeCell ref="CU429:CW430"/>
    <mergeCell ref="DL429:DN430"/>
    <mergeCell ref="DO429:DP430"/>
    <mergeCell ref="CD431:CE431"/>
    <mergeCell ref="CF440:CI440"/>
    <mergeCell ref="DB486:DE486"/>
    <mergeCell ref="DL457:DN458"/>
    <mergeCell ref="DO457:DP458"/>
    <mergeCell ref="CD459:CE459"/>
    <mergeCell ref="CZ459:DA459"/>
    <mergeCell ref="CS438:CT439"/>
    <mergeCell ref="CU438:CW439"/>
    <mergeCell ref="DL438:DN439"/>
    <mergeCell ref="DO438:DP439"/>
    <mergeCell ref="CD440:CE440"/>
    <mergeCell ref="CC481:CK481"/>
    <mergeCell ref="CC483:CD484"/>
    <mergeCell ref="CE483:CJ483"/>
    <mergeCell ref="CF486:CI486"/>
    <mergeCell ref="DL466:DN467"/>
    <mergeCell ref="DO466:DP467"/>
    <mergeCell ref="CD468:CE468"/>
    <mergeCell ref="DD395:DP395"/>
    <mergeCell ref="CE401:CI401"/>
    <mergeCell ref="CS393:CT394"/>
    <mergeCell ref="CU393:CW394"/>
    <mergeCell ref="DL393:DN394"/>
    <mergeCell ref="DO393:DP394"/>
    <mergeCell ref="CD395:CE395"/>
    <mergeCell ref="CZ395:DA395"/>
    <mergeCell ref="CD358:CE358"/>
    <mergeCell ref="CZ358:DA358"/>
    <mergeCell ref="CS366:CT367"/>
    <mergeCell ref="CU366:CW367"/>
    <mergeCell ref="DL366:DN367"/>
    <mergeCell ref="DO366:DP367"/>
    <mergeCell ref="DL420:DN421"/>
    <mergeCell ref="DL402:DN403"/>
    <mergeCell ref="DO402:DP403"/>
    <mergeCell ref="CS375:CT376"/>
    <mergeCell ref="CU375:CW376"/>
    <mergeCell ref="DL375:DN376"/>
    <mergeCell ref="CH386:CT386"/>
    <mergeCell ref="DD386:DP386"/>
    <mergeCell ref="DO375:DP376"/>
    <mergeCell ref="CD377:CE377"/>
    <mergeCell ref="CZ377:DA377"/>
    <mergeCell ref="CS384:CT385"/>
    <mergeCell ref="CU384:CW385"/>
    <mergeCell ref="CH377:CT377"/>
    <mergeCell ref="DD377:DP377"/>
    <mergeCell ref="CD368:CE368"/>
    <mergeCell ref="CZ368:DA368"/>
    <mergeCell ref="CE383:CI383"/>
    <mergeCell ref="CZ349:DA349"/>
    <mergeCell ref="BY355:CA355"/>
    <mergeCell ref="CH331:CT331"/>
    <mergeCell ref="DD331:DP331"/>
    <mergeCell ref="CE337:CI337"/>
    <mergeCell ref="BZ338:CC339"/>
    <mergeCell ref="CH340:CT340"/>
    <mergeCell ref="DD340:DP340"/>
    <mergeCell ref="CE346:CI346"/>
    <mergeCell ref="DO338:DP339"/>
    <mergeCell ref="CD340:CE340"/>
    <mergeCell ref="CZ340:DA340"/>
    <mergeCell ref="BY346:CA346"/>
    <mergeCell ref="CS347:CT348"/>
    <mergeCell ref="CU347:CW348"/>
    <mergeCell ref="DL347:DN348"/>
    <mergeCell ref="DO347:DP348"/>
    <mergeCell ref="BZ347:CC348"/>
    <mergeCell ref="CD331:CE331"/>
    <mergeCell ref="CZ331:DA331"/>
    <mergeCell ref="BY337:CA337"/>
    <mergeCell ref="CS338:CT339"/>
    <mergeCell ref="CU338:CW339"/>
    <mergeCell ref="DL338:DN339"/>
    <mergeCell ref="BZ302:CC303"/>
    <mergeCell ref="CS302:CT303"/>
    <mergeCell ref="CU302:CW303"/>
    <mergeCell ref="DL302:DN303"/>
    <mergeCell ref="CZ322:DA322"/>
    <mergeCell ref="DD322:DP322"/>
    <mergeCell ref="BY328:CA328"/>
    <mergeCell ref="CS329:CT330"/>
    <mergeCell ref="CU329:CW330"/>
    <mergeCell ref="DL329:DN330"/>
    <mergeCell ref="DO329:DP330"/>
    <mergeCell ref="CE328:CI328"/>
    <mergeCell ref="BZ329:CC330"/>
    <mergeCell ref="BY319:CA319"/>
    <mergeCell ref="CE319:CI319"/>
    <mergeCell ref="BZ320:CC321"/>
    <mergeCell ref="CS320:CT321"/>
    <mergeCell ref="CU320:CW321"/>
    <mergeCell ref="DL320:DN321"/>
    <mergeCell ref="CD313:CE313"/>
    <mergeCell ref="CH313:CT313"/>
    <mergeCell ref="CZ313:DA313"/>
    <mergeCell ref="DD313:DP313"/>
    <mergeCell ref="DO320:DP321"/>
    <mergeCell ref="CD322:CE322"/>
    <mergeCell ref="CH322:CT322"/>
    <mergeCell ref="DO275:DP276"/>
    <mergeCell ref="CD277:CE277"/>
    <mergeCell ref="CH277:CT277"/>
    <mergeCell ref="CZ277:DA277"/>
    <mergeCell ref="DD277:DP277"/>
    <mergeCell ref="BY283:CA283"/>
    <mergeCell ref="CE283:CI283"/>
    <mergeCell ref="BY274:CA274"/>
    <mergeCell ref="CE274:CI274"/>
    <mergeCell ref="BZ275:CC276"/>
    <mergeCell ref="CS275:CT276"/>
    <mergeCell ref="CU275:CW276"/>
    <mergeCell ref="DL275:DN276"/>
    <mergeCell ref="BZ293:CC294"/>
    <mergeCell ref="CS293:CT294"/>
    <mergeCell ref="CU293:CW294"/>
    <mergeCell ref="DL293:DN294"/>
    <mergeCell ref="DO293:DP294"/>
    <mergeCell ref="CD286:CE286"/>
    <mergeCell ref="CH286:CT286"/>
    <mergeCell ref="CZ286:DA286"/>
    <mergeCell ref="DD286:DP286"/>
    <mergeCell ref="BY292:CA292"/>
    <mergeCell ref="CE292:CI292"/>
    <mergeCell ref="BZ284:CC285"/>
    <mergeCell ref="CS284:CT285"/>
    <mergeCell ref="CU284:CW285"/>
    <mergeCell ref="DL284:DN285"/>
    <mergeCell ref="DO284:DP285"/>
    <mergeCell ref="P107:R107"/>
    <mergeCell ref="P108:R108"/>
    <mergeCell ref="P109:R109"/>
    <mergeCell ref="P110:R110"/>
    <mergeCell ref="O105:O106"/>
    <mergeCell ref="O107:O108"/>
    <mergeCell ref="P105:R105"/>
    <mergeCell ref="F107:F108"/>
    <mergeCell ref="F109:F110"/>
    <mergeCell ref="I105:I106"/>
    <mergeCell ref="K105:K106"/>
    <mergeCell ref="M105:M106"/>
    <mergeCell ref="N105:N106"/>
    <mergeCell ref="I109:I110"/>
    <mergeCell ref="K109:K110"/>
    <mergeCell ref="M109:M110"/>
    <mergeCell ref="N109:N110"/>
    <mergeCell ref="F101:F102"/>
    <mergeCell ref="F103:F104"/>
    <mergeCell ref="F105:F106"/>
    <mergeCell ref="F99:F100"/>
    <mergeCell ref="K93:K94"/>
    <mergeCell ref="I97:I98"/>
    <mergeCell ref="I103:I104"/>
    <mergeCell ref="K103:K104"/>
    <mergeCell ref="I99:I100"/>
    <mergeCell ref="K99:K100"/>
    <mergeCell ref="P93:R94"/>
    <mergeCell ref="P95:R96"/>
    <mergeCell ref="P97:R98"/>
    <mergeCell ref="I89:I90"/>
    <mergeCell ref="K89:K90"/>
    <mergeCell ref="M89:M90"/>
    <mergeCell ref="N89:N90"/>
    <mergeCell ref="O89:O90"/>
    <mergeCell ref="I91:I92"/>
    <mergeCell ref="I95:I96"/>
    <mergeCell ref="M103:M104"/>
    <mergeCell ref="N103:N104"/>
    <mergeCell ref="O103:O104"/>
    <mergeCell ref="P99:R100"/>
    <mergeCell ref="P101:R102"/>
    <mergeCell ref="P103:R103"/>
    <mergeCell ref="P104:R104"/>
    <mergeCell ref="M99:M100"/>
    <mergeCell ref="N99:N100"/>
    <mergeCell ref="O99:O100"/>
    <mergeCell ref="I101:I102"/>
    <mergeCell ref="K101:K102"/>
    <mergeCell ref="Z78:Z79"/>
    <mergeCell ref="AA78:AA79"/>
    <mergeCell ref="E78:E79"/>
    <mergeCell ref="F78:F79"/>
    <mergeCell ref="K78:K79"/>
    <mergeCell ref="M78:M79"/>
    <mergeCell ref="N78:N79"/>
    <mergeCell ref="O78:O79"/>
    <mergeCell ref="F93:F94"/>
    <mergeCell ref="F95:F96"/>
    <mergeCell ref="F97:F98"/>
    <mergeCell ref="K97:K98"/>
    <mergeCell ref="M93:M94"/>
    <mergeCell ref="N93:N94"/>
    <mergeCell ref="K95:K96"/>
    <mergeCell ref="M95:M96"/>
    <mergeCell ref="N95:N96"/>
    <mergeCell ref="O95:O96"/>
    <mergeCell ref="I93:I94"/>
    <mergeCell ref="M97:M98"/>
    <mergeCell ref="N97:N98"/>
    <mergeCell ref="O97:O98"/>
    <mergeCell ref="O93:O94"/>
    <mergeCell ref="O91:O92"/>
    <mergeCell ref="P87:R88"/>
    <mergeCell ref="P89:R90"/>
    <mergeCell ref="P91:R92"/>
    <mergeCell ref="E80:E81"/>
    <mergeCell ref="F80:F81"/>
    <mergeCell ref="K80:K81"/>
    <mergeCell ref="E84:K84"/>
    <mergeCell ref="E86:N86"/>
    <mergeCell ref="F87:F88"/>
    <mergeCell ref="F89:F90"/>
    <mergeCell ref="F91:F92"/>
    <mergeCell ref="O87:O88"/>
    <mergeCell ref="Q78:Q79"/>
    <mergeCell ref="R78:R79"/>
    <mergeCell ref="M87:M88"/>
    <mergeCell ref="N87:N88"/>
    <mergeCell ref="K91:K92"/>
    <mergeCell ref="M91:M92"/>
    <mergeCell ref="K76:K77"/>
    <mergeCell ref="M76:M77"/>
    <mergeCell ref="N76:N77"/>
    <mergeCell ref="O76:O77"/>
    <mergeCell ref="Q76:Q77"/>
    <mergeCell ref="R76:R77"/>
    <mergeCell ref="N74:N75"/>
    <mergeCell ref="O74:O75"/>
    <mergeCell ref="Q74:Q75"/>
    <mergeCell ref="R74:R75"/>
    <mergeCell ref="W74:W75"/>
    <mergeCell ref="Y74:Y75"/>
    <mergeCell ref="I87:I88"/>
    <mergeCell ref="K87:K88"/>
    <mergeCell ref="E74:E75"/>
    <mergeCell ref="F74:F75"/>
    <mergeCell ref="K74:K75"/>
    <mergeCell ref="M74:M75"/>
    <mergeCell ref="E82:E83"/>
    <mergeCell ref="F82:F83"/>
    <mergeCell ref="K82:K83"/>
    <mergeCell ref="M82:M83"/>
    <mergeCell ref="W78:W79"/>
    <mergeCell ref="Y78:Y79"/>
    <mergeCell ref="K68:K69"/>
    <mergeCell ref="M68:M69"/>
    <mergeCell ref="N68:N69"/>
    <mergeCell ref="O68:O69"/>
    <mergeCell ref="Q66:Q67"/>
    <mergeCell ref="R66:R67"/>
    <mergeCell ref="W66:W67"/>
    <mergeCell ref="Y66:Y67"/>
    <mergeCell ref="Z66:Z67"/>
    <mergeCell ref="AA66:AA67"/>
    <mergeCell ref="E66:E67"/>
    <mergeCell ref="F66:F67"/>
    <mergeCell ref="K66:K67"/>
    <mergeCell ref="M66:M67"/>
    <mergeCell ref="N66:N67"/>
    <mergeCell ref="O66:O67"/>
    <mergeCell ref="Q72:Q73"/>
    <mergeCell ref="R72:R73"/>
    <mergeCell ref="W72:W73"/>
    <mergeCell ref="Y72:Y73"/>
    <mergeCell ref="Z72:Z73"/>
    <mergeCell ref="AA72:AA73"/>
    <mergeCell ref="E72:E73"/>
    <mergeCell ref="F72:F73"/>
    <mergeCell ref="K72:K73"/>
    <mergeCell ref="M72:M73"/>
    <mergeCell ref="N72:N73"/>
    <mergeCell ref="O72:O73"/>
    <mergeCell ref="Q70:Q71"/>
    <mergeCell ref="R70:R71"/>
    <mergeCell ref="W70:W71"/>
    <mergeCell ref="Y70:Y71"/>
    <mergeCell ref="K60:K61"/>
    <mergeCell ref="M60:M61"/>
    <mergeCell ref="N60:N61"/>
    <mergeCell ref="O60:O61"/>
    <mergeCell ref="Q58:Q59"/>
    <mergeCell ref="R58:R59"/>
    <mergeCell ref="W58:W59"/>
    <mergeCell ref="Y58:Y59"/>
    <mergeCell ref="Z58:Z59"/>
    <mergeCell ref="AA58:AA59"/>
    <mergeCell ref="E58:E59"/>
    <mergeCell ref="F58:F59"/>
    <mergeCell ref="K58:K59"/>
    <mergeCell ref="M58:M59"/>
    <mergeCell ref="N58:N59"/>
    <mergeCell ref="O58:O59"/>
    <mergeCell ref="Q64:Q65"/>
    <mergeCell ref="R64:R65"/>
    <mergeCell ref="W64:W65"/>
    <mergeCell ref="Y64:Y65"/>
    <mergeCell ref="Z64:Z65"/>
    <mergeCell ref="AA64:AA65"/>
    <mergeCell ref="E64:E65"/>
    <mergeCell ref="F64:F65"/>
    <mergeCell ref="K64:K65"/>
    <mergeCell ref="M64:M65"/>
    <mergeCell ref="N64:N65"/>
    <mergeCell ref="O64:O65"/>
    <mergeCell ref="Q62:Q63"/>
    <mergeCell ref="R62:R63"/>
    <mergeCell ref="W62:W63"/>
    <mergeCell ref="Y62:Y63"/>
    <mergeCell ref="K52:K53"/>
    <mergeCell ref="M52:M53"/>
    <mergeCell ref="N52:N53"/>
    <mergeCell ref="O52:O53"/>
    <mergeCell ref="Q50:Q51"/>
    <mergeCell ref="R50:R51"/>
    <mergeCell ref="W50:W51"/>
    <mergeCell ref="Y50:Y51"/>
    <mergeCell ref="Z50:Z51"/>
    <mergeCell ref="AA50:AA51"/>
    <mergeCell ref="E50:E51"/>
    <mergeCell ref="F50:F51"/>
    <mergeCell ref="K50:K51"/>
    <mergeCell ref="M50:M51"/>
    <mergeCell ref="N50:N51"/>
    <mergeCell ref="O50:O51"/>
    <mergeCell ref="Q56:Q57"/>
    <mergeCell ref="R56:R57"/>
    <mergeCell ref="W56:W57"/>
    <mergeCell ref="Y56:Y57"/>
    <mergeCell ref="Z56:Z57"/>
    <mergeCell ref="AA56:AA57"/>
    <mergeCell ref="E56:E57"/>
    <mergeCell ref="F56:F57"/>
    <mergeCell ref="K56:K57"/>
    <mergeCell ref="M56:M57"/>
    <mergeCell ref="N56:N57"/>
    <mergeCell ref="O56:O57"/>
    <mergeCell ref="Q54:Q55"/>
    <mergeCell ref="R54:R55"/>
    <mergeCell ref="W54:W55"/>
    <mergeCell ref="Y54:Y55"/>
    <mergeCell ref="E43:O43"/>
    <mergeCell ref="Q43:AA43"/>
    <mergeCell ref="E38:E39"/>
    <mergeCell ref="F38:F39"/>
    <mergeCell ref="K38:K39"/>
    <mergeCell ref="M38:M39"/>
    <mergeCell ref="Q48:Q49"/>
    <mergeCell ref="R48:R49"/>
    <mergeCell ref="W48:W49"/>
    <mergeCell ref="Y48:Y49"/>
    <mergeCell ref="Z48:Z49"/>
    <mergeCell ref="AA48:AA49"/>
    <mergeCell ref="E48:E49"/>
    <mergeCell ref="F48:F49"/>
    <mergeCell ref="K48:K49"/>
    <mergeCell ref="M48:M49"/>
    <mergeCell ref="N48:N49"/>
    <mergeCell ref="O48:O49"/>
    <mergeCell ref="Q46:Q47"/>
    <mergeCell ref="R46:R47"/>
    <mergeCell ref="W46:W47"/>
    <mergeCell ref="Y46:Y47"/>
    <mergeCell ref="Z46:Z47"/>
    <mergeCell ref="AA46:AA47"/>
    <mergeCell ref="E46:E47"/>
    <mergeCell ref="F46:F47"/>
    <mergeCell ref="K46:K47"/>
    <mergeCell ref="M46:M47"/>
    <mergeCell ref="N46:N47"/>
    <mergeCell ref="O46:O47"/>
    <mergeCell ref="Z38:Z39"/>
    <mergeCell ref="AA38:AA39"/>
    <mergeCell ref="E40:E41"/>
    <mergeCell ref="F40:F41"/>
    <mergeCell ref="E30:E31"/>
    <mergeCell ref="F30:F31"/>
    <mergeCell ref="K30:K31"/>
    <mergeCell ref="M30:M31"/>
    <mergeCell ref="N30:N31"/>
    <mergeCell ref="O30:O31"/>
    <mergeCell ref="N38:N39"/>
    <mergeCell ref="O38:O39"/>
    <mergeCell ref="Q38:Q39"/>
    <mergeCell ref="R38:R39"/>
    <mergeCell ref="W38:W39"/>
    <mergeCell ref="Y38:Y39"/>
    <mergeCell ref="Q44:Q45"/>
    <mergeCell ref="R44:R45"/>
    <mergeCell ref="W44:W45"/>
    <mergeCell ref="Y44:Y45"/>
    <mergeCell ref="Z44:Z45"/>
    <mergeCell ref="AA44:AA45"/>
    <mergeCell ref="E44:E45"/>
    <mergeCell ref="F44:F45"/>
    <mergeCell ref="K44:K45"/>
    <mergeCell ref="M44:M45"/>
    <mergeCell ref="N44:N45"/>
    <mergeCell ref="O44:O45"/>
    <mergeCell ref="Y36:Y37"/>
    <mergeCell ref="Z36:Z37"/>
    <mergeCell ref="AA36:AA37"/>
    <mergeCell ref="E42:K42"/>
    <mergeCell ref="W36:W37"/>
    <mergeCell ref="O34:O35"/>
    <mergeCell ref="Q34:Q35"/>
    <mergeCell ref="R34:R35"/>
    <mergeCell ref="N34:N35"/>
    <mergeCell ref="E34:E35"/>
    <mergeCell ref="F34:F35"/>
    <mergeCell ref="E36:E37"/>
    <mergeCell ref="F36:F37"/>
    <mergeCell ref="K36:K37"/>
    <mergeCell ref="M36:M37"/>
    <mergeCell ref="K34:K35"/>
    <mergeCell ref="M34:M35"/>
    <mergeCell ref="Q30:Q31"/>
    <mergeCell ref="R30:R31"/>
    <mergeCell ref="W30:W31"/>
    <mergeCell ref="E32:E33"/>
    <mergeCell ref="F32:F33"/>
    <mergeCell ref="Q32:Q33"/>
    <mergeCell ref="R32:R33"/>
    <mergeCell ref="K32:K33"/>
    <mergeCell ref="M32:M33"/>
    <mergeCell ref="N32:N33"/>
    <mergeCell ref="K24:K25"/>
    <mergeCell ref="M24:M25"/>
    <mergeCell ref="N24:N25"/>
    <mergeCell ref="O24:O25"/>
    <mergeCell ref="Q22:Q23"/>
    <mergeCell ref="R22:R23"/>
    <mergeCell ref="W22:W23"/>
    <mergeCell ref="Y22:Y23"/>
    <mergeCell ref="Z22:Z23"/>
    <mergeCell ref="AA22:AA23"/>
    <mergeCell ref="E22:E23"/>
    <mergeCell ref="F22:F23"/>
    <mergeCell ref="K22:K23"/>
    <mergeCell ref="M22:M23"/>
    <mergeCell ref="N22:N23"/>
    <mergeCell ref="O22:O23"/>
    <mergeCell ref="Q28:Q29"/>
    <mergeCell ref="R28:R29"/>
    <mergeCell ref="W28:W29"/>
    <mergeCell ref="Y28:Y29"/>
    <mergeCell ref="Z28:Z29"/>
    <mergeCell ref="AA28:AA29"/>
    <mergeCell ref="E28:E29"/>
    <mergeCell ref="F28:F29"/>
    <mergeCell ref="K28:K29"/>
    <mergeCell ref="M28:M29"/>
    <mergeCell ref="N28:N29"/>
    <mergeCell ref="O28:O29"/>
    <mergeCell ref="Q26:Q27"/>
    <mergeCell ref="R26:R27"/>
    <mergeCell ref="W26:W27"/>
    <mergeCell ref="Y26:Y27"/>
    <mergeCell ref="N16:N17"/>
    <mergeCell ref="O16:O17"/>
    <mergeCell ref="Q16:Q17"/>
    <mergeCell ref="E14:E15"/>
    <mergeCell ref="F14:F15"/>
    <mergeCell ref="K14:K15"/>
    <mergeCell ref="M14:M15"/>
    <mergeCell ref="N14:N15"/>
    <mergeCell ref="O14:O15"/>
    <mergeCell ref="Q14:Q15"/>
    <mergeCell ref="R14:R15"/>
    <mergeCell ref="W14:W15"/>
    <mergeCell ref="Q20:Q21"/>
    <mergeCell ref="R20:R21"/>
    <mergeCell ref="W20:W21"/>
    <mergeCell ref="Y20:Y21"/>
    <mergeCell ref="Q18:Q19"/>
    <mergeCell ref="R18:R19"/>
    <mergeCell ref="W18:W19"/>
    <mergeCell ref="Y18:Y19"/>
    <mergeCell ref="E20:E21"/>
    <mergeCell ref="F20:F21"/>
    <mergeCell ref="K20:K21"/>
    <mergeCell ref="M20:M21"/>
    <mergeCell ref="N20:N21"/>
    <mergeCell ref="O20:O21"/>
    <mergeCell ref="E18:E19"/>
    <mergeCell ref="F18:F19"/>
    <mergeCell ref="K18:K19"/>
    <mergeCell ref="M18:M19"/>
    <mergeCell ref="N18:N19"/>
    <mergeCell ref="O18:O19"/>
    <mergeCell ref="AC65:AC66"/>
    <mergeCell ref="E1:O1"/>
    <mergeCell ref="Q1:AA1"/>
    <mergeCell ref="E2:E3"/>
    <mergeCell ref="F2:F3"/>
    <mergeCell ref="K2:K3"/>
    <mergeCell ref="N8:N9"/>
    <mergeCell ref="O8:O9"/>
    <mergeCell ref="AC67:AC68"/>
    <mergeCell ref="AD67:AD68"/>
    <mergeCell ref="AE67:AE68"/>
    <mergeCell ref="AF67:AF68"/>
    <mergeCell ref="O10:O11"/>
    <mergeCell ref="Q10:Q11"/>
    <mergeCell ref="R10:R11"/>
    <mergeCell ref="Q12:Q13"/>
    <mergeCell ref="R12:R13"/>
    <mergeCell ref="R16:R17"/>
    <mergeCell ref="K10:K11"/>
    <mergeCell ref="M10:M11"/>
    <mergeCell ref="N10:N11"/>
    <mergeCell ref="E10:E11"/>
    <mergeCell ref="F10:F11"/>
    <mergeCell ref="E12:E13"/>
    <mergeCell ref="F12:F13"/>
    <mergeCell ref="K12:K13"/>
    <mergeCell ref="M12:M13"/>
    <mergeCell ref="W16:W17"/>
    <mergeCell ref="Y16:Y17"/>
    <mergeCell ref="Z16:Z17"/>
    <mergeCell ref="AA16:AA17"/>
    <mergeCell ref="F8:F9"/>
    <mergeCell ref="E6:E7"/>
    <mergeCell ref="F6:F7"/>
    <mergeCell ref="K6:K7"/>
    <mergeCell ref="M6:M7"/>
    <mergeCell ref="N6:N7"/>
    <mergeCell ref="E8:E9"/>
    <mergeCell ref="K8:K9"/>
    <mergeCell ref="M8:M9"/>
    <mergeCell ref="Y2:Y3"/>
    <mergeCell ref="Z2:Z3"/>
    <mergeCell ref="AA2:AA3"/>
    <mergeCell ref="E4:E5"/>
    <mergeCell ref="F4:F5"/>
    <mergeCell ref="K4:K5"/>
    <mergeCell ref="W4:W5"/>
    <mergeCell ref="Y4:Y5"/>
    <mergeCell ref="M4:M5"/>
    <mergeCell ref="N4:N5"/>
    <mergeCell ref="M2:M3"/>
    <mergeCell ref="N2:N3"/>
    <mergeCell ref="O2:O3"/>
    <mergeCell ref="Q2:Q3"/>
    <mergeCell ref="R2:R3"/>
    <mergeCell ref="W2:W3"/>
    <mergeCell ref="Q8:Q9"/>
    <mergeCell ref="R8:R9"/>
    <mergeCell ref="AZ67:AZ68"/>
    <mergeCell ref="BA67:BA68"/>
    <mergeCell ref="BD65:BD66"/>
    <mergeCell ref="BE65:BE66"/>
    <mergeCell ref="AM67:AM68"/>
    <mergeCell ref="AN67:AN68"/>
    <mergeCell ref="AO67:AO68"/>
    <mergeCell ref="AP67:AP68"/>
    <mergeCell ref="AQ67:AQ68"/>
    <mergeCell ref="AR67:AR68"/>
    <mergeCell ref="BB67:BB68"/>
    <mergeCell ref="BC67:BC68"/>
    <mergeCell ref="AG67:AG68"/>
    <mergeCell ref="AH67:AH68"/>
    <mergeCell ref="AI67:AI68"/>
    <mergeCell ref="AJ67:AJ68"/>
    <mergeCell ref="AK67:AK68"/>
    <mergeCell ref="AL67:AL68"/>
    <mergeCell ref="BD67:BD68"/>
    <mergeCell ref="BE67:BE68"/>
    <mergeCell ref="AM65:AM66"/>
    <mergeCell ref="AN65:AN66"/>
    <mergeCell ref="AO65:AO66"/>
    <mergeCell ref="AP65:AP66"/>
    <mergeCell ref="AQ65:AS66"/>
    <mergeCell ref="AT65:AT66"/>
    <mergeCell ref="BB59:BB60"/>
    <mergeCell ref="AD65:AD66"/>
    <mergeCell ref="AE65:AE66"/>
    <mergeCell ref="AF65:AF66"/>
    <mergeCell ref="AG65:AG66"/>
    <mergeCell ref="AH65:AH66"/>
    <mergeCell ref="AI65:AI66"/>
    <mergeCell ref="AJ65:AJ66"/>
    <mergeCell ref="AK65:AK66"/>
    <mergeCell ref="AL65:AL66"/>
    <mergeCell ref="BD63:BD64"/>
    <mergeCell ref="AU65:AU66"/>
    <mergeCell ref="AV61:AV62"/>
    <mergeCell ref="AW61:AW62"/>
    <mergeCell ref="AX61:AX62"/>
    <mergeCell ref="AY61:AY62"/>
    <mergeCell ref="AW63:AW64"/>
    <mergeCell ref="AX63:AX64"/>
    <mergeCell ref="AY65:AY66"/>
    <mergeCell ref="AZ63:AZ64"/>
    <mergeCell ref="BA63:BA64"/>
    <mergeCell ref="BB63:BB64"/>
    <mergeCell ref="BC63:BC64"/>
    <mergeCell ref="BA65:BA66"/>
    <mergeCell ref="BB65:BB66"/>
    <mergeCell ref="BC65:BC66"/>
    <mergeCell ref="AC57:AC58"/>
    <mergeCell ref="AD57:AD58"/>
    <mergeCell ref="AE57:AG58"/>
    <mergeCell ref="AZ61:AZ62"/>
    <mergeCell ref="BA61:BA62"/>
    <mergeCell ref="BB61:BB62"/>
    <mergeCell ref="AU61:AU62"/>
    <mergeCell ref="AZ59:AZ60"/>
    <mergeCell ref="BA59:BA60"/>
    <mergeCell ref="AC59:AC60"/>
    <mergeCell ref="AS61:AS62"/>
    <mergeCell ref="AT61:AT62"/>
    <mergeCell ref="AV65:AV66"/>
    <mergeCell ref="AZ65:AZ66"/>
    <mergeCell ref="AV59:AV60"/>
    <mergeCell ref="BE59:BE60"/>
    <mergeCell ref="BC61:BC62"/>
    <mergeCell ref="BD61:BD62"/>
    <mergeCell ref="BE61:BE62"/>
    <mergeCell ref="BC59:BC60"/>
    <mergeCell ref="AK61:AM62"/>
    <mergeCell ref="AN61:AN62"/>
    <mergeCell ref="AO61:AO62"/>
    <mergeCell ref="AP61:AP62"/>
    <mergeCell ref="AQ61:AQ62"/>
    <mergeCell ref="AR61:AR62"/>
    <mergeCell ref="AE61:AE62"/>
    <mergeCell ref="AF61:AF62"/>
    <mergeCell ref="AG61:AG62"/>
    <mergeCell ref="AH61:AH62"/>
    <mergeCell ref="AI61:AI62"/>
    <mergeCell ref="AJ61:AJ62"/>
    <mergeCell ref="AK59:AK60"/>
    <mergeCell ref="AQ63:AQ64"/>
    <mergeCell ref="AR63:AR64"/>
    <mergeCell ref="AS63:AS64"/>
    <mergeCell ref="AT63:AT64"/>
    <mergeCell ref="AC61:AC62"/>
    <mergeCell ref="AD61:AD62"/>
    <mergeCell ref="AI63:AI64"/>
    <mergeCell ref="AJ63:AJ64"/>
    <mergeCell ref="AK63:AK64"/>
    <mergeCell ref="AL63:AL64"/>
    <mergeCell ref="AM63:AM64"/>
    <mergeCell ref="AN63:AP64"/>
    <mergeCell ref="AC63:AC64"/>
    <mergeCell ref="AD63:AD64"/>
    <mergeCell ref="AE63:AE64"/>
    <mergeCell ref="AF63:AF64"/>
    <mergeCell ref="AG63:AG64"/>
    <mergeCell ref="AH63:AH64"/>
    <mergeCell ref="AR57:AR58"/>
    <mergeCell ref="AS57:AS58"/>
    <mergeCell ref="AT57:AT58"/>
    <mergeCell ref="AU57:AU58"/>
    <mergeCell ref="AZ57:AZ58"/>
    <mergeCell ref="AT55:AV56"/>
    <mergeCell ref="AH57:AH58"/>
    <mergeCell ref="AI57:AI58"/>
    <mergeCell ref="AJ57:AJ58"/>
    <mergeCell ref="AK57:AK58"/>
    <mergeCell ref="AL57:AL58"/>
    <mergeCell ref="AM57:AM58"/>
    <mergeCell ref="AN57:AN58"/>
    <mergeCell ref="AO57:AO58"/>
    <mergeCell ref="AP57:AP58"/>
    <mergeCell ref="BE57:BE58"/>
    <mergeCell ref="BD51:BD52"/>
    <mergeCell ref="BE51:BE52"/>
    <mergeCell ref="AH54:AJ54"/>
    <mergeCell ref="AK54:AM54"/>
    <mergeCell ref="AN54:AP54"/>
    <mergeCell ref="AQ54:AS54"/>
    <mergeCell ref="AK55:AM56"/>
    <mergeCell ref="AN55:AP56"/>
    <mergeCell ref="AQ55:AS56"/>
    <mergeCell ref="BD54:BD56"/>
    <mergeCell ref="BE54:BE56"/>
    <mergeCell ref="BA57:BA58"/>
    <mergeCell ref="BB57:BB58"/>
    <mergeCell ref="BC57:BC58"/>
    <mergeCell ref="BD57:BD58"/>
    <mergeCell ref="AL47:AL48"/>
    <mergeCell ref="AM47:AM48"/>
    <mergeCell ref="AN47:AN48"/>
    <mergeCell ref="AC47:AC48"/>
    <mergeCell ref="AD47:AD48"/>
    <mergeCell ref="AE47:AE48"/>
    <mergeCell ref="AF47:AF48"/>
    <mergeCell ref="AG47:AG48"/>
    <mergeCell ref="AH47:AH48"/>
    <mergeCell ref="AZ54:BB56"/>
    <mergeCell ref="BC54:BC56"/>
    <mergeCell ref="AL49:AL50"/>
    <mergeCell ref="AM49:AM50"/>
    <mergeCell ref="AN49:AN50"/>
    <mergeCell ref="AO49:AO50"/>
    <mergeCell ref="AP49:AP50"/>
    <mergeCell ref="AQ49:AQ50"/>
    <mergeCell ref="AR49:AR50"/>
    <mergeCell ref="AU51:AU52"/>
    <mergeCell ref="AC39:AC40"/>
    <mergeCell ref="AD39:AD40"/>
    <mergeCell ref="AE39:AG40"/>
    <mergeCell ref="AK39:AK40"/>
    <mergeCell ref="AL39:AL40"/>
    <mergeCell ref="AM39:AM40"/>
    <mergeCell ref="AC43:AC44"/>
    <mergeCell ref="AD43:AD44"/>
    <mergeCell ref="AE43:AE44"/>
    <mergeCell ref="AK43:AM44"/>
    <mergeCell ref="AQ43:AQ44"/>
    <mergeCell ref="AR43:AR44"/>
    <mergeCell ref="AF43:AF44"/>
    <mergeCell ref="AG43:AG44"/>
    <mergeCell ref="AH43:AH44"/>
    <mergeCell ref="AI43:AI44"/>
    <mergeCell ref="AQ45:AQ46"/>
    <mergeCell ref="AR45:AR46"/>
    <mergeCell ref="AQ39:AQ40"/>
    <mergeCell ref="AR39:AR40"/>
    <mergeCell ref="AI45:AI46"/>
    <mergeCell ref="AJ45:AJ46"/>
    <mergeCell ref="AK45:AK46"/>
    <mergeCell ref="AL45:AL46"/>
    <mergeCell ref="AM45:AM46"/>
    <mergeCell ref="AN45:AP46"/>
    <mergeCell ref="AC45:AC46"/>
    <mergeCell ref="AD45:AD46"/>
    <mergeCell ref="AE45:AE46"/>
    <mergeCell ref="AF45:AF46"/>
    <mergeCell ref="AG45:AG46"/>
    <mergeCell ref="AH45:AH46"/>
    <mergeCell ref="AE37:AG38"/>
    <mergeCell ref="AK37:AM38"/>
    <mergeCell ref="AN37:AP38"/>
    <mergeCell ref="AQ37:AS38"/>
    <mergeCell ref="AT37:AV38"/>
    <mergeCell ref="AH37:AJ38"/>
    <mergeCell ref="AL31:AL32"/>
    <mergeCell ref="AN29:AP30"/>
    <mergeCell ref="AC36:AD38"/>
    <mergeCell ref="AE36:AG36"/>
    <mergeCell ref="AZ36:BB38"/>
    <mergeCell ref="BC36:BC38"/>
    <mergeCell ref="AC33:AC34"/>
    <mergeCell ref="AD33:AD34"/>
    <mergeCell ref="AE33:AE34"/>
    <mergeCell ref="AF33:AF34"/>
    <mergeCell ref="AZ41:AZ42"/>
    <mergeCell ref="AO39:AO40"/>
    <mergeCell ref="BC31:BC32"/>
    <mergeCell ref="AM31:AM32"/>
    <mergeCell ref="AN31:AN32"/>
    <mergeCell ref="AO31:AO32"/>
    <mergeCell ref="AT31:AT32"/>
    <mergeCell ref="AU31:AU32"/>
    <mergeCell ref="AK31:AK32"/>
    <mergeCell ref="AP39:AP40"/>
    <mergeCell ref="AH39:AH40"/>
    <mergeCell ref="BC39:BC40"/>
    <mergeCell ref="AC41:AC42"/>
    <mergeCell ref="AD41:AD42"/>
    <mergeCell ref="AE41:AE42"/>
    <mergeCell ref="AH41:AJ42"/>
    <mergeCell ref="AR33:AR34"/>
    <mergeCell ref="AS33:AS34"/>
    <mergeCell ref="BE27:BE28"/>
    <mergeCell ref="AC29:AC30"/>
    <mergeCell ref="AD29:AD30"/>
    <mergeCell ref="AE29:AE30"/>
    <mergeCell ref="AF29:AF30"/>
    <mergeCell ref="AG29:AG30"/>
    <mergeCell ref="AN33:AN34"/>
    <mergeCell ref="AO33:AO34"/>
    <mergeCell ref="AC31:AC32"/>
    <mergeCell ref="AD31:AD32"/>
    <mergeCell ref="AE31:AE32"/>
    <mergeCell ref="AI31:AI32"/>
    <mergeCell ref="AJ31:AJ32"/>
    <mergeCell ref="AF31:AF32"/>
    <mergeCell ref="AG31:AG32"/>
    <mergeCell ref="AH31:AH32"/>
    <mergeCell ref="AG33:AG34"/>
    <mergeCell ref="AH33:AH34"/>
    <mergeCell ref="AI33:AI34"/>
    <mergeCell ref="AJ33:AJ34"/>
    <mergeCell ref="AL33:AL34"/>
    <mergeCell ref="AM33:AM34"/>
    <mergeCell ref="AI27:AI28"/>
    <mergeCell ref="AP33:AP34"/>
    <mergeCell ref="AQ33:AQ34"/>
    <mergeCell ref="AZ29:AZ30"/>
    <mergeCell ref="BC29:BC30"/>
    <mergeCell ref="AC23:AC24"/>
    <mergeCell ref="AD23:AD24"/>
    <mergeCell ref="AE23:AG24"/>
    <mergeCell ref="AQ23:AQ24"/>
    <mergeCell ref="AR23:AR24"/>
    <mergeCell ref="AS23:AS24"/>
    <mergeCell ref="BC23:BC24"/>
    <mergeCell ref="AC25:AC26"/>
    <mergeCell ref="AR29:AR30"/>
    <mergeCell ref="AS29:AS30"/>
    <mergeCell ref="AT29:AT30"/>
    <mergeCell ref="AU29:AU30"/>
    <mergeCell ref="AV29:AV30"/>
    <mergeCell ref="AH29:AH30"/>
    <mergeCell ref="AI29:AI30"/>
    <mergeCell ref="AJ29:AJ30"/>
    <mergeCell ref="AK29:AK30"/>
    <mergeCell ref="AL29:AL30"/>
    <mergeCell ref="AR25:AR26"/>
    <mergeCell ref="AS25:AS26"/>
    <mergeCell ref="BE13:BE14"/>
    <mergeCell ref="AT15:AV16"/>
    <mergeCell ref="AW15:AW16"/>
    <mergeCell ref="AX15:AX16"/>
    <mergeCell ref="AY15:AY16"/>
    <mergeCell ref="BC15:BC16"/>
    <mergeCell ref="BD15:BD16"/>
    <mergeCell ref="BE15:BE16"/>
    <mergeCell ref="BC11:BC12"/>
    <mergeCell ref="BD11:BD12"/>
    <mergeCell ref="BE11:BE12"/>
    <mergeCell ref="AP9:AP10"/>
    <mergeCell ref="AV13:AV14"/>
    <mergeCell ref="AW13:AW14"/>
    <mergeCell ref="AX13:AX14"/>
    <mergeCell ref="AY13:AY14"/>
    <mergeCell ref="AZ13:AZ14"/>
    <mergeCell ref="BA15:BA16"/>
    <mergeCell ref="BB15:BB16"/>
    <mergeCell ref="AX11:AX12"/>
    <mergeCell ref="AY11:AY12"/>
    <mergeCell ref="AZ11:AZ12"/>
    <mergeCell ref="BA11:BA12"/>
    <mergeCell ref="BB11:BB12"/>
    <mergeCell ref="BB13:BB14"/>
    <mergeCell ref="AP15:AP16"/>
    <mergeCell ref="AQ15:AQ16"/>
    <mergeCell ref="BA13:BA14"/>
    <mergeCell ref="AR15:AR16"/>
    <mergeCell ref="AS15:AS16"/>
    <mergeCell ref="AS7:AS8"/>
    <mergeCell ref="AT7:AT8"/>
    <mergeCell ref="AU7:AU8"/>
    <mergeCell ref="AV7:AV8"/>
    <mergeCell ref="AW7:AW8"/>
    <mergeCell ref="AX7:AX8"/>
    <mergeCell ref="AP7:AP8"/>
    <mergeCell ref="AQ7:AQ8"/>
    <mergeCell ref="AR7:AR8"/>
    <mergeCell ref="BE7:BE8"/>
    <mergeCell ref="AW5:AW6"/>
    <mergeCell ref="AX5:AX6"/>
    <mergeCell ref="BD5:BD6"/>
    <mergeCell ref="BA7:BA8"/>
    <mergeCell ref="BB7:BB8"/>
    <mergeCell ref="BC7:BC8"/>
    <mergeCell ref="BB9:BB10"/>
    <mergeCell ref="BC9:BC10"/>
    <mergeCell ref="BD9:BD10"/>
    <mergeCell ref="BE9:BE10"/>
    <mergeCell ref="AY9:AY10"/>
    <mergeCell ref="AZ9:AZ10"/>
    <mergeCell ref="BD7:BD8"/>
    <mergeCell ref="BA9:BA10"/>
    <mergeCell ref="AY7:AY8"/>
    <mergeCell ref="CD267:CE267"/>
    <mergeCell ref="CD186:CE186"/>
    <mergeCell ref="BY255:CA255"/>
    <mergeCell ref="BY264:CA264"/>
    <mergeCell ref="BY173:CA173"/>
    <mergeCell ref="AI11:AI12"/>
    <mergeCell ref="AJ11:AJ12"/>
    <mergeCell ref="AK11:AK12"/>
    <mergeCell ref="AL11:AL12"/>
    <mergeCell ref="AM11:AM12"/>
    <mergeCell ref="AN11:AP12"/>
    <mergeCell ref="AC11:AC12"/>
    <mergeCell ref="AD11:AD12"/>
    <mergeCell ref="AE11:AE12"/>
    <mergeCell ref="AF11:AF12"/>
    <mergeCell ref="AG11:AG12"/>
    <mergeCell ref="AH11:AH12"/>
    <mergeCell ref="AV11:AV12"/>
    <mergeCell ref="AW11:AW12"/>
    <mergeCell ref="AL13:AL14"/>
    <mergeCell ref="AM13:AM14"/>
    <mergeCell ref="AN13:AN14"/>
    <mergeCell ref="AO13:AO14"/>
    <mergeCell ref="AP13:AP14"/>
    <mergeCell ref="AQ13:AS14"/>
    <mergeCell ref="AZ15:AZ16"/>
    <mergeCell ref="AC13:AC14"/>
    <mergeCell ref="AD13:AD14"/>
    <mergeCell ref="AE13:AE14"/>
    <mergeCell ref="AF13:AF14"/>
    <mergeCell ref="AG13:AG14"/>
    <mergeCell ref="AH13:AH14"/>
    <mergeCell ref="CZ267:DA267"/>
    <mergeCell ref="DD267:DP267"/>
    <mergeCell ref="BY37:CA37"/>
    <mergeCell ref="BY46:CA46"/>
    <mergeCell ref="BY55:CA55"/>
    <mergeCell ref="CZ258:DA258"/>
    <mergeCell ref="DD258:DP258"/>
    <mergeCell ref="CE264:CI264"/>
    <mergeCell ref="BZ265:CC266"/>
    <mergeCell ref="AC5:AC6"/>
    <mergeCell ref="AD5:AD6"/>
    <mergeCell ref="AE5:AG6"/>
    <mergeCell ref="AH5:AH6"/>
    <mergeCell ref="AI5:AI6"/>
    <mergeCell ref="AJ5:AJ6"/>
    <mergeCell ref="AH3:AJ4"/>
    <mergeCell ref="AK3:AM4"/>
    <mergeCell ref="AN3:AP4"/>
    <mergeCell ref="AQ3:AS4"/>
    <mergeCell ref="AT3:AV4"/>
    <mergeCell ref="AW3:AY4"/>
    <mergeCell ref="CH186:CT186"/>
    <mergeCell ref="CS256:CT257"/>
    <mergeCell ref="AC2:AD4"/>
    <mergeCell ref="AE2:AG2"/>
    <mergeCell ref="AW2:AY2"/>
    <mergeCell ref="AZ2:BB4"/>
    <mergeCell ref="BC2:BC4"/>
    <mergeCell ref="BD2:BD4"/>
    <mergeCell ref="BE2:BE4"/>
    <mergeCell ref="AE3:AG4"/>
    <mergeCell ref="CH267:CT267"/>
    <mergeCell ref="CU265:CW266"/>
    <mergeCell ref="DL265:DN266"/>
    <mergeCell ref="DO265:DP266"/>
    <mergeCell ref="CD249:CE249"/>
    <mergeCell ref="CH249:CT249"/>
    <mergeCell ref="CZ249:DA249"/>
    <mergeCell ref="DD249:DP249"/>
    <mergeCell ref="BY1:CA1"/>
    <mergeCell ref="BY10:CA10"/>
    <mergeCell ref="BY19:CA19"/>
    <mergeCell ref="BY28:CA28"/>
    <mergeCell ref="CD258:CE258"/>
    <mergeCell ref="CH258:CT258"/>
    <mergeCell ref="BZ256:CC257"/>
    <mergeCell ref="BY228:CA228"/>
    <mergeCell ref="BY237:CA237"/>
    <mergeCell ref="BY246:CA246"/>
    <mergeCell ref="CD240:CE240"/>
    <mergeCell ref="CH240:CT240"/>
    <mergeCell ref="CD222:CE222"/>
    <mergeCell ref="CH222:CT222"/>
    <mergeCell ref="CD204:CE204"/>
    <mergeCell ref="CH204:CT204"/>
    <mergeCell ref="CS265:CT266"/>
    <mergeCell ref="CD231:CE231"/>
    <mergeCell ref="CH231:CT231"/>
    <mergeCell ref="CE228:CI228"/>
    <mergeCell ref="BZ229:CC230"/>
    <mergeCell ref="CS229:CT230"/>
    <mergeCell ref="CU229:CW230"/>
    <mergeCell ref="DL229:DN230"/>
    <mergeCell ref="DO229:DP230"/>
    <mergeCell ref="CZ231:DA231"/>
    <mergeCell ref="DD231:DP231"/>
    <mergeCell ref="CE237:CI237"/>
    <mergeCell ref="BZ238:CC239"/>
    <mergeCell ref="CS238:CT239"/>
    <mergeCell ref="CU238:CW239"/>
    <mergeCell ref="DL238:DN239"/>
    <mergeCell ref="DO238:DP239"/>
    <mergeCell ref="CU256:CW257"/>
    <mergeCell ref="DL256:DN257"/>
    <mergeCell ref="DO256:DP257"/>
    <mergeCell ref="CZ240:DA240"/>
    <mergeCell ref="DD240:DP240"/>
    <mergeCell ref="CE246:CI246"/>
    <mergeCell ref="CE255:CI255"/>
    <mergeCell ref="DL247:DN248"/>
    <mergeCell ref="DO247:DP248"/>
    <mergeCell ref="BZ247:CC248"/>
    <mergeCell ref="CS247:CT248"/>
    <mergeCell ref="CU247:CW248"/>
    <mergeCell ref="DD186:DP186"/>
    <mergeCell ref="CE192:CI192"/>
    <mergeCell ref="BZ193:CC194"/>
    <mergeCell ref="CS193:CT194"/>
    <mergeCell ref="CU193:CW194"/>
    <mergeCell ref="DL193:DN194"/>
    <mergeCell ref="DO193:DP194"/>
    <mergeCell ref="CD195:CE195"/>
    <mergeCell ref="CH195:CT195"/>
    <mergeCell ref="CZ195:DA195"/>
    <mergeCell ref="DD195:DP195"/>
    <mergeCell ref="CE201:CI201"/>
    <mergeCell ref="BZ202:CC203"/>
    <mergeCell ref="CS202:CT203"/>
    <mergeCell ref="CU202:CW203"/>
    <mergeCell ref="DL202:DN203"/>
    <mergeCell ref="DO202:DP203"/>
    <mergeCell ref="CD140:CE140"/>
    <mergeCell ref="CH140:CT140"/>
    <mergeCell ref="CZ140:DA140"/>
    <mergeCell ref="DD140:DP140"/>
    <mergeCell ref="CE146:CI146"/>
    <mergeCell ref="BY164:CA164"/>
    <mergeCell ref="CD167:CE167"/>
    <mergeCell ref="CH167:CT167"/>
    <mergeCell ref="CZ149:DA149"/>
    <mergeCell ref="DD149:DP149"/>
    <mergeCell ref="CE155:CI155"/>
    <mergeCell ref="BZ156:CC157"/>
    <mergeCell ref="CS156:CT157"/>
    <mergeCell ref="CU156:CW157"/>
    <mergeCell ref="DL156:DN157"/>
    <mergeCell ref="CD158:CE158"/>
    <mergeCell ref="CH158:CT158"/>
    <mergeCell ref="CZ158:DA158"/>
    <mergeCell ref="DD158:DP158"/>
    <mergeCell ref="CE164:CI164"/>
    <mergeCell ref="BZ165:CC166"/>
    <mergeCell ref="CS165:CT166"/>
    <mergeCell ref="CU165:CW166"/>
    <mergeCell ref="DL165:DN166"/>
    <mergeCell ref="DO165:DP166"/>
    <mergeCell ref="CZ167:DA167"/>
    <mergeCell ref="DD167:DP167"/>
    <mergeCell ref="CD104:CE104"/>
    <mergeCell ref="CH104:CT104"/>
    <mergeCell ref="CZ104:DA104"/>
    <mergeCell ref="DD104:DP104"/>
    <mergeCell ref="CE110:CI110"/>
    <mergeCell ref="BY137:CA137"/>
    <mergeCell ref="CD131:CE131"/>
    <mergeCell ref="CH131:CT131"/>
    <mergeCell ref="CH113:CT113"/>
    <mergeCell ref="CZ113:DA113"/>
    <mergeCell ref="DD113:DP113"/>
    <mergeCell ref="CE119:CI119"/>
    <mergeCell ref="BZ120:CC121"/>
    <mergeCell ref="CS120:CT121"/>
    <mergeCell ref="CU120:CW121"/>
    <mergeCell ref="BZ129:CC130"/>
    <mergeCell ref="CS129:CT130"/>
    <mergeCell ref="CU129:CW130"/>
    <mergeCell ref="DL129:DN130"/>
    <mergeCell ref="DO129:DP130"/>
    <mergeCell ref="BY128:CA128"/>
    <mergeCell ref="CD122:CE122"/>
    <mergeCell ref="CH122:CT122"/>
    <mergeCell ref="CZ122:DA122"/>
    <mergeCell ref="DD122:DP122"/>
    <mergeCell ref="CE128:CI128"/>
    <mergeCell ref="CZ131:DA131"/>
    <mergeCell ref="DD131:DP131"/>
    <mergeCell ref="CE137:CI137"/>
    <mergeCell ref="CZ67:DA67"/>
    <mergeCell ref="DD67:DP67"/>
    <mergeCell ref="CE73:CI73"/>
    <mergeCell ref="BY101:CA101"/>
    <mergeCell ref="CD76:CE76"/>
    <mergeCell ref="CH76:CT76"/>
    <mergeCell ref="CZ76:DA76"/>
    <mergeCell ref="DD76:DP76"/>
    <mergeCell ref="CE82:CI82"/>
    <mergeCell ref="BZ83:CC84"/>
    <mergeCell ref="CS83:CT84"/>
    <mergeCell ref="CU83:CW84"/>
    <mergeCell ref="DL83:DN84"/>
    <mergeCell ref="BZ93:CC94"/>
    <mergeCell ref="CS93:CT94"/>
    <mergeCell ref="CU93:CW94"/>
    <mergeCell ref="DL93:DN94"/>
    <mergeCell ref="DO93:DP94"/>
    <mergeCell ref="BY92:CA92"/>
    <mergeCell ref="CD85:CE85"/>
    <mergeCell ref="CH85:CT85"/>
    <mergeCell ref="CZ85:DA85"/>
    <mergeCell ref="DD85:DP85"/>
    <mergeCell ref="CE92:CI92"/>
    <mergeCell ref="CD95:CE95"/>
    <mergeCell ref="CH95:CT95"/>
    <mergeCell ref="CZ95:DA95"/>
    <mergeCell ref="DD95:DP95"/>
    <mergeCell ref="CE101:CI101"/>
    <mergeCell ref="BD59:BD60"/>
    <mergeCell ref="AF41:AF42"/>
    <mergeCell ref="AG41:AG42"/>
    <mergeCell ref="AK41:AK42"/>
    <mergeCell ref="AL41:AL42"/>
    <mergeCell ref="AM41:AM42"/>
    <mergeCell ref="AQ41:AQ42"/>
    <mergeCell ref="AR41:AR42"/>
    <mergeCell ref="AS41:AS42"/>
    <mergeCell ref="AT41:AT42"/>
    <mergeCell ref="DO65:DP66"/>
    <mergeCell ref="CE55:CI55"/>
    <mergeCell ref="BZ56:CC57"/>
    <mergeCell ref="CS56:CT57"/>
    <mergeCell ref="CU56:CW57"/>
    <mergeCell ref="DL56:DN57"/>
    <mergeCell ref="DO56:DP57"/>
    <mergeCell ref="BY64:CA64"/>
    <mergeCell ref="CD58:CE58"/>
    <mergeCell ref="CH58:CT58"/>
    <mergeCell ref="CZ58:DA58"/>
    <mergeCell ref="DD58:DP58"/>
    <mergeCell ref="CE64:CI64"/>
    <mergeCell ref="BZ65:CC66"/>
    <mergeCell ref="CS65:CT66"/>
    <mergeCell ref="CU65:CW66"/>
    <mergeCell ref="DL65:DN66"/>
    <mergeCell ref="AN41:AN42"/>
    <mergeCell ref="AO41:AO42"/>
    <mergeCell ref="AV41:AV42"/>
    <mergeCell ref="AJ43:AJ44"/>
    <mergeCell ref="AO43:AO44"/>
    <mergeCell ref="DL47:DN48"/>
    <mergeCell ref="DO47:DP48"/>
    <mergeCell ref="BE47:BE48"/>
    <mergeCell ref="BZ47:CC48"/>
    <mergeCell ref="AZ45:AZ46"/>
    <mergeCell ref="BA45:BA46"/>
    <mergeCell ref="BB45:BB46"/>
    <mergeCell ref="BC45:BC46"/>
    <mergeCell ref="BD45:BD46"/>
    <mergeCell ref="BE45:BE46"/>
    <mergeCell ref="CE46:CI46"/>
    <mergeCell ref="AV45:AV46"/>
    <mergeCell ref="AN43:AN44"/>
    <mergeCell ref="BD43:BD44"/>
    <mergeCell ref="BE43:BE44"/>
    <mergeCell ref="AX43:AX44"/>
    <mergeCell ref="BC43:BC44"/>
    <mergeCell ref="AP43:AP44"/>
    <mergeCell ref="AT43:AT44"/>
    <mergeCell ref="AU43:AU44"/>
    <mergeCell ref="AS45:AS46"/>
    <mergeCell ref="AT45:AT46"/>
    <mergeCell ref="AU45:AU46"/>
    <mergeCell ref="AS43:AS44"/>
    <mergeCell ref="AO47:AO48"/>
    <mergeCell ref="AP47:AP48"/>
    <mergeCell ref="AQ47:AS48"/>
    <mergeCell ref="CE37:CI37"/>
    <mergeCell ref="AH36:AJ36"/>
    <mergeCell ref="AK36:AM36"/>
    <mergeCell ref="AN36:AP36"/>
    <mergeCell ref="AQ36:AS36"/>
    <mergeCell ref="AT36:AV36"/>
    <mergeCell ref="AW37:AY38"/>
    <mergeCell ref="AT47:AT48"/>
    <mergeCell ref="AU47:AU48"/>
    <mergeCell ref="AW43:AW44"/>
    <mergeCell ref="AY47:AY48"/>
    <mergeCell ref="AW49:AW50"/>
    <mergeCell ref="AX49:AX50"/>
    <mergeCell ref="AY49:AY50"/>
    <mergeCell ref="AT49:AV50"/>
    <mergeCell ref="AV47:AV48"/>
    <mergeCell ref="AV43:AV44"/>
    <mergeCell ref="AZ47:AZ48"/>
    <mergeCell ref="BA47:BA48"/>
    <mergeCell ref="BB47:BB48"/>
    <mergeCell ref="BC47:BC48"/>
    <mergeCell ref="BD47:BD48"/>
    <mergeCell ref="BD49:BD50"/>
    <mergeCell ref="BE49:BE50"/>
    <mergeCell ref="AZ43:AZ44"/>
    <mergeCell ref="BA43:BA44"/>
    <mergeCell ref="BB43:BB44"/>
    <mergeCell ref="BD36:BD38"/>
    <mergeCell ref="BE36:BE38"/>
    <mergeCell ref="AS39:AS40"/>
    <mergeCell ref="AT39:AT40"/>
    <mergeCell ref="AS49:AS50"/>
    <mergeCell ref="CH40:CT40"/>
    <mergeCell ref="BC41:BC42"/>
    <mergeCell ref="AY43:AY44"/>
    <mergeCell ref="AW45:AW46"/>
    <mergeCell ref="AX45:AX46"/>
    <mergeCell ref="AY45:AY46"/>
    <mergeCell ref="AW47:AW48"/>
    <mergeCell ref="AX47:AX48"/>
    <mergeCell ref="AX39:AX40"/>
    <mergeCell ref="AY39:AY40"/>
    <mergeCell ref="CD49:CE49"/>
    <mergeCell ref="CH49:CT49"/>
    <mergeCell ref="AW41:AW42"/>
    <mergeCell ref="AX41:AX42"/>
    <mergeCell ref="AY41:AY42"/>
    <mergeCell ref="BA39:BA40"/>
    <mergeCell ref="BB39:BB40"/>
    <mergeCell ref="BA41:BA42"/>
    <mergeCell ref="CS47:CT48"/>
    <mergeCell ref="BE33:BE34"/>
    <mergeCell ref="AZ31:AZ32"/>
    <mergeCell ref="BA31:BA32"/>
    <mergeCell ref="BB31:BB32"/>
    <mergeCell ref="AV31:AV32"/>
    <mergeCell ref="BE31:BE32"/>
    <mergeCell ref="AW20:AY34"/>
    <mergeCell ref="AV27:AV28"/>
    <mergeCell ref="AT33:AV34"/>
    <mergeCell ref="AZ33:AZ34"/>
    <mergeCell ref="BA33:BA34"/>
    <mergeCell ref="BB33:BB34"/>
    <mergeCell ref="BC33:BC34"/>
    <mergeCell ref="BD33:BD34"/>
    <mergeCell ref="AI39:AI40"/>
    <mergeCell ref="AJ39:AJ40"/>
    <mergeCell ref="AN39:AN40"/>
    <mergeCell ref="BD39:BD40"/>
    <mergeCell ref="AW36:AY36"/>
    <mergeCell ref="AK33:AK34"/>
    <mergeCell ref="BE39:BE40"/>
    <mergeCell ref="AU39:AU40"/>
    <mergeCell ref="AV39:AV40"/>
    <mergeCell ref="AZ39:AZ40"/>
    <mergeCell ref="AW39:AW40"/>
    <mergeCell ref="AT20:AV20"/>
    <mergeCell ref="AZ20:BB22"/>
    <mergeCell ref="BC20:BC22"/>
    <mergeCell ref="AH21:AJ22"/>
    <mergeCell ref="AK21:AM22"/>
    <mergeCell ref="AQ21:AS22"/>
    <mergeCell ref="AT21:AV22"/>
    <mergeCell ref="CU20:CW21"/>
    <mergeCell ref="AK17:AK18"/>
    <mergeCell ref="AL17:AL18"/>
    <mergeCell ref="AM17:AM18"/>
    <mergeCell ref="BE17:BE18"/>
    <mergeCell ref="AR17:AR18"/>
    <mergeCell ref="AU27:AU28"/>
    <mergeCell ref="AM29:AM30"/>
    <mergeCell ref="AR27:AR28"/>
    <mergeCell ref="AS27:AS28"/>
    <mergeCell ref="AT27:AT28"/>
    <mergeCell ref="AC27:AC28"/>
    <mergeCell ref="AD27:AD28"/>
    <mergeCell ref="AE27:AE28"/>
    <mergeCell ref="AF27:AF28"/>
    <mergeCell ref="AG27:AG28"/>
    <mergeCell ref="AH27:AH28"/>
    <mergeCell ref="AK27:AM28"/>
    <mergeCell ref="AN27:AN28"/>
    <mergeCell ref="AO27:AO28"/>
    <mergeCell ref="AP27:AP28"/>
    <mergeCell ref="AQ27:AQ28"/>
    <mergeCell ref="AQ29:AQ30"/>
    <mergeCell ref="AC20:AD22"/>
    <mergeCell ref="AE20:AG20"/>
    <mergeCell ref="AH20:AJ20"/>
    <mergeCell ref="AK20:AM20"/>
    <mergeCell ref="AN20:AP20"/>
    <mergeCell ref="AQ20:AS20"/>
    <mergeCell ref="AE17:AE18"/>
    <mergeCell ref="AH17:AH18"/>
    <mergeCell ref="AI17:AI18"/>
    <mergeCell ref="DO29:DP30"/>
    <mergeCell ref="BZ29:CC30"/>
    <mergeCell ref="AZ23:AZ24"/>
    <mergeCell ref="BA23:BA24"/>
    <mergeCell ref="BB23:BB24"/>
    <mergeCell ref="BC25:BC26"/>
    <mergeCell ref="BE29:BE30"/>
    <mergeCell ref="BC27:BC28"/>
    <mergeCell ref="BA29:BA30"/>
    <mergeCell ref="AC17:AC18"/>
    <mergeCell ref="AD17:AD18"/>
    <mergeCell ref="DD31:DP31"/>
    <mergeCell ref="CD31:CE31"/>
    <mergeCell ref="CH31:CT31"/>
    <mergeCell ref="CZ31:DA31"/>
    <mergeCell ref="CE28:CI28"/>
    <mergeCell ref="AO23:AO24"/>
    <mergeCell ref="AP23:AP24"/>
    <mergeCell ref="AT23:AT24"/>
    <mergeCell ref="AF17:AF18"/>
    <mergeCell ref="AG17:AG18"/>
    <mergeCell ref="AT25:AT26"/>
    <mergeCell ref="AU25:AU26"/>
    <mergeCell ref="AV25:AV26"/>
    <mergeCell ref="AH23:AH24"/>
    <mergeCell ref="AI23:AI24"/>
    <mergeCell ref="AU23:AU24"/>
    <mergeCell ref="AV23:AV24"/>
    <mergeCell ref="AE21:AG22"/>
    <mergeCell ref="CS29:CT30"/>
    <mergeCell ref="CU29:CW30"/>
    <mergeCell ref="AU17:AU18"/>
    <mergeCell ref="O4:O5"/>
    <mergeCell ref="Z4:Z5"/>
    <mergeCell ref="AA4:AA5"/>
    <mergeCell ref="Q4:Q5"/>
    <mergeCell ref="R4:R5"/>
    <mergeCell ref="O6:O7"/>
    <mergeCell ref="Q6:Q7"/>
    <mergeCell ref="R6:R7"/>
    <mergeCell ref="AP31:AP32"/>
    <mergeCell ref="AQ31:AS32"/>
    <mergeCell ref="BD31:BD32"/>
    <mergeCell ref="BD27:BD28"/>
    <mergeCell ref="BB29:BB30"/>
    <mergeCell ref="BD29:BD30"/>
    <mergeCell ref="AZ27:AZ28"/>
    <mergeCell ref="BA27:BA28"/>
    <mergeCell ref="BB27:BB28"/>
    <mergeCell ref="AV17:AV18"/>
    <mergeCell ref="AJ23:AJ24"/>
    <mergeCell ref="AK23:AK24"/>
    <mergeCell ref="AL23:AL24"/>
    <mergeCell ref="AM23:AM24"/>
    <mergeCell ref="AN23:AN24"/>
    <mergeCell ref="AS17:AS18"/>
    <mergeCell ref="AJ27:AJ28"/>
    <mergeCell ref="O32:O33"/>
    <mergeCell ref="Y30:Y31"/>
    <mergeCell ref="Z30:Z31"/>
    <mergeCell ref="AA30:AA31"/>
    <mergeCell ref="AK5:AK6"/>
    <mergeCell ref="AQ11:AQ12"/>
    <mergeCell ref="AR11:AR12"/>
    <mergeCell ref="Y32:Y33"/>
    <mergeCell ref="Z32:Z33"/>
    <mergeCell ref="AA32:AA33"/>
    <mergeCell ref="W34:W35"/>
    <mergeCell ref="Y34:Y35"/>
    <mergeCell ref="Z34:Z35"/>
    <mergeCell ref="AA34:AA35"/>
    <mergeCell ref="W32:W33"/>
    <mergeCell ref="AN9:AN10"/>
    <mergeCell ref="AO9:AO10"/>
    <mergeCell ref="AG7:AG8"/>
    <mergeCell ref="AH7:AJ8"/>
    <mergeCell ref="AK7:AK8"/>
    <mergeCell ref="AL7:AL8"/>
    <mergeCell ref="AM7:AM8"/>
    <mergeCell ref="AN7:AN8"/>
    <mergeCell ref="AO7:AO8"/>
    <mergeCell ref="AF9:AF10"/>
    <mergeCell ref="AG9:AG10"/>
    <mergeCell ref="AH9:AH10"/>
    <mergeCell ref="AI9:AI10"/>
    <mergeCell ref="AJ9:AJ10"/>
    <mergeCell ref="AK9:AM10"/>
    <mergeCell ref="W10:W11"/>
    <mergeCell ref="Y10:Y11"/>
    <mergeCell ref="Z10:Z11"/>
    <mergeCell ref="AA10:AA11"/>
    <mergeCell ref="AC9:AC10"/>
    <mergeCell ref="AD9:AD10"/>
    <mergeCell ref="AE9:AE10"/>
    <mergeCell ref="AI13:AI14"/>
    <mergeCell ref="AJ13:AJ14"/>
    <mergeCell ref="CE1:CI1"/>
    <mergeCell ref="BD20:BD22"/>
    <mergeCell ref="BE20:BE22"/>
    <mergeCell ref="BD25:BD26"/>
    <mergeCell ref="BE25:BE26"/>
    <mergeCell ref="CH22:CT22"/>
    <mergeCell ref="CD22:CE22"/>
    <mergeCell ref="CE10:CI10"/>
    <mergeCell ref="BZ11:CC12"/>
    <mergeCell ref="CS11:CT12"/>
    <mergeCell ref="AC7:AC8"/>
    <mergeCell ref="AD7:AD8"/>
    <mergeCell ref="AE7:AE8"/>
    <mergeCell ref="AF7:AF8"/>
    <mergeCell ref="AN21:AP22"/>
    <mergeCell ref="W6:W7"/>
    <mergeCell ref="Y6:Y7"/>
    <mergeCell ref="Z6:Z7"/>
    <mergeCell ref="AA6:AA7"/>
    <mergeCell ref="AL5:AL6"/>
    <mergeCell ref="Y12:Y13"/>
    <mergeCell ref="Z12:Z13"/>
    <mergeCell ref="AA12:AA13"/>
    <mergeCell ref="W8:W9"/>
    <mergeCell ref="Y8:Y9"/>
    <mergeCell ref="Z8:Z9"/>
    <mergeCell ref="AA8:AA9"/>
    <mergeCell ref="W12:W13"/>
    <mergeCell ref="AT9:AT10"/>
    <mergeCell ref="AU9:AU10"/>
    <mergeCell ref="AV9:AV10"/>
    <mergeCell ref="AW9:AW10"/>
    <mergeCell ref="DL20:DN21"/>
    <mergeCell ref="DO20:DP21"/>
    <mergeCell ref="AZ7:AZ8"/>
    <mergeCell ref="CZ13:DA13"/>
    <mergeCell ref="DD13:DP13"/>
    <mergeCell ref="DL11:DN12"/>
    <mergeCell ref="DO11:DP12"/>
    <mergeCell ref="CU11:CW12"/>
    <mergeCell ref="CD13:CE13"/>
    <mergeCell ref="CH13:CT13"/>
    <mergeCell ref="CZ22:DA22"/>
    <mergeCell ref="BD23:BD24"/>
    <mergeCell ref="BE23:BE24"/>
    <mergeCell ref="AH2:AJ2"/>
    <mergeCell ref="DD22:DP22"/>
    <mergeCell ref="AZ25:AZ26"/>
    <mergeCell ref="BA25:BA26"/>
    <mergeCell ref="BB25:BB26"/>
    <mergeCell ref="CE19:CI19"/>
    <mergeCell ref="AZ17:AZ18"/>
    <mergeCell ref="BA17:BA18"/>
    <mergeCell ref="BB17:BB18"/>
    <mergeCell ref="BD17:BD18"/>
    <mergeCell ref="AX9:AX10"/>
    <mergeCell ref="AT17:AT18"/>
    <mergeCell ref="AT13:AT14"/>
    <mergeCell ref="AU13:AU14"/>
    <mergeCell ref="AQ9:AQ10"/>
    <mergeCell ref="AR9:AR10"/>
    <mergeCell ref="AS9:AS10"/>
    <mergeCell ref="BZ20:CC21"/>
    <mergeCell ref="CS20:CT21"/>
    <mergeCell ref="DD4:DP4"/>
    <mergeCell ref="CD4:CE4"/>
    <mergeCell ref="CH4:CT4"/>
    <mergeCell ref="CZ4:DA4"/>
    <mergeCell ref="AS5:AS6"/>
    <mergeCell ref="AT5:AT6"/>
    <mergeCell ref="AU5:AU6"/>
    <mergeCell ref="AV5:AV6"/>
    <mergeCell ref="AY5:AY6"/>
    <mergeCell ref="AZ5:AZ6"/>
    <mergeCell ref="AM5:AM6"/>
    <mergeCell ref="AN5:AN6"/>
    <mergeCell ref="AO5:AO6"/>
    <mergeCell ref="AP5:AP6"/>
    <mergeCell ref="AQ5:AQ6"/>
    <mergeCell ref="AR5:AR6"/>
    <mergeCell ref="AK2:AM2"/>
    <mergeCell ref="AN2:AP2"/>
    <mergeCell ref="AQ2:AS2"/>
    <mergeCell ref="AT2:AV2"/>
    <mergeCell ref="DL2:DN3"/>
    <mergeCell ref="DO2:DP3"/>
    <mergeCell ref="BZ2:CC3"/>
    <mergeCell ref="CS2:CT3"/>
    <mergeCell ref="CU2:CW3"/>
    <mergeCell ref="CA444:CB444"/>
    <mergeCell ref="CC444:CK444"/>
    <mergeCell ref="CC446:CD447"/>
    <mergeCell ref="CA435:CB435"/>
    <mergeCell ref="CC435:CK435"/>
    <mergeCell ref="CS420:CT421"/>
    <mergeCell ref="CA426:CB426"/>
    <mergeCell ref="CU402:CW403"/>
    <mergeCell ref="CA424:CB424"/>
    <mergeCell ref="CC424:CK424"/>
    <mergeCell ref="BZ393:CC394"/>
    <mergeCell ref="BZ402:CC403"/>
    <mergeCell ref="CH404:CT404"/>
    <mergeCell ref="BY392:CA392"/>
    <mergeCell ref="BY401:CA401"/>
    <mergeCell ref="CD386:CE386"/>
    <mergeCell ref="CE410:CI410"/>
    <mergeCell ref="BZ411:CC412"/>
    <mergeCell ref="CH413:CT413"/>
    <mergeCell ref="CD404:CE404"/>
    <mergeCell ref="CS402:CT403"/>
    <mergeCell ref="CE392:CI392"/>
    <mergeCell ref="BY410:CA410"/>
    <mergeCell ref="BY419:CA419"/>
    <mergeCell ref="BY428:CA428"/>
    <mergeCell ref="BY437:CA437"/>
    <mergeCell ref="CH395:CT395"/>
    <mergeCell ref="CF422:CI422"/>
    <mergeCell ref="CU411:CW412"/>
    <mergeCell ref="CC428:CD429"/>
    <mergeCell ref="CE428:CJ428"/>
    <mergeCell ref="CF431:CI431"/>
    <mergeCell ref="AO69:AO70"/>
    <mergeCell ref="AI51:AI52"/>
    <mergeCell ref="AJ51:AJ52"/>
    <mergeCell ref="AK51:AK52"/>
    <mergeCell ref="AL51:AL52"/>
    <mergeCell ref="AC49:AC50"/>
    <mergeCell ref="AD49:AD50"/>
    <mergeCell ref="AE49:AE50"/>
    <mergeCell ref="AF49:AF50"/>
    <mergeCell ref="AG49:AG50"/>
    <mergeCell ref="AH49:AH50"/>
    <mergeCell ref="AC51:AC52"/>
    <mergeCell ref="AD51:AD52"/>
    <mergeCell ref="AW54:AY54"/>
    <mergeCell ref="AW55:AY56"/>
    <mergeCell ref="AW57:AW58"/>
    <mergeCell ref="AX57:AX58"/>
    <mergeCell ref="AY57:AY58"/>
    <mergeCell ref="AC54:AD56"/>
    <mergeCell ref="AE51:AE52"/>
    <mergeCell ref="AF51:AF52"/>
    <mergeCell ref="AT54:AV54"/>
    <mergeCell ref="AV57:AV58"/>
    <mergeCell ref="AE55:AG56"/>
    <mergeCell ref="AH55:AJ56"/>
    <mergeCell ref="AV51:AV52"/>
    <mergeCell ref="AW51:AY52"/>
    <mergeCell ref="AG51:AG52"/>
    <mergeCell ref="AH51:AH52"/>
    <mergeCell ref="AM51:AM52"/>
    <mergeCell ref="AN51:AN52"/>
    <mergeCell ref="AQ57:AQ58"/>
    <mergeCell ref="AZ69:AZ70"/>
    <mergeCell ref="BA69:BA70"/>
    <mergeCell ref="K40:K41"/>
    <mergeCell ref="M40:M41"/>
    <mergeCell ref="N40:N41"/>
    <mergeCell ref="O40:O41"/>
    <mergeCell ref="Q40:Q41"/>
    <mergeCell ref="R40:R41"/>
    <mergeCell ref="W40:W41"/>
    <mergeCell ref="Y40:Y41"/>
    <mergeCell ref="AE54:AG54"/>
    <mergeCell ref="BB69:BB70"/>
    <mergeCell ref="BC69:BC70"/>
    <mergeCell ref="BD69:BD70"/>
    <mergeCell ref="BE69:BE70"/>
    <mergeCell ref="AC69:AC70"/>
    <mergeCell ref="AD69:AD70"/>
    <mergeCell ref="AY63:AY64"/>
    <mergeCell ref="AW65:AW66"/>
    <mergeCell ref="AX65:AX66"/>
    <mergeCell ref="AO51:AO52"/>
    <mergeCell ref="AP51:AP52"/>
    <mergeCell ref="AQ51:AQ52"/>
    <mergeCell ref="AR51:AR52"/>
    <mergeCell ref="AS51:AS52"/>
    <mergeCell ref="AT51:AT52"/>
    <mergeCell ref="AV69:AV70"/>
    <mergeCell ref="AW69:AY70"/>
    <mergeCell ref="AT67:AV68"/>
    <mergeCell ref="AW59:AW60"/>
    <mergeCell ref="AX59:AX60"/>
    <mergeCell ref="AY59:AY60"/>
    <mergeCell ref="R82:R83"/>
    <mergeCell ref="AJ69:AJ70"/>
    <mergeCell ref="AK69:AK70"/>
    <mergeCell ref="AL69:AL70"/>
    <mergeCell ref="M80:M81"/>
    <mergeCell ref="N80:N81"/>
    <mergeCell ref="O80:O81"/>
    <mergeCell ref="Q80:Q81"/>
    <mergeCell ref="R80:R81"/>
    <mergeCell ref="Z40:Z41"/>
    <mergeCell ref="AA40:AA41"/>
    <mergeCell ref="AW67:AW68"/>
    <mergeCell ref="AX67:AX68"/>
    <mergeCell ref="AY67:AY68"/>
    <mergeCell ref="AE69:AE70"/>
    <mergeCell ref="AF69:AF70"/>
    <mergeCell ref="AG69:AG70"/>
    <mergeCell ref="AH69:AH70"/>
    <mergeCell ref="AI69:AI70"/>
    <mergeCell ref="AU63:AU64"/>
    <mergeCell ref="AV63:AV64"/>
    <mergeCell ref="AP69:AP70"/>
    <mergeCell ref="AQ69:AQ70"/>
    <mergeCell ref="AR69:AR70"/>
    <mergeCell ref="AS69:AS70"/>
    <mergeCell ref="AT69:AT70"/>
    <mergeCell ref="AU69:AU70"/>
    <mergeCell ref="AI49:AI50"/>
    <mergeCell ref="AJ49:AJ50"/>
    <mergeCell ref="AK49:AK50"/>
    <mergeCell ref="AM69:AM70"/>
    <mergeCell ref="AN69:AN70"/>
    <mergeCell ref="Z80:Z81"/>
    <mergeCell ref="AA80:AA81"/>
    <mergeCell ref="W80:W81"/>
    <mergeCell ref="Y80:Y81"/>
    <mergeCell ref="N82:N83"/>
    <mergeCell ref="O82:O83"/>
    <mergeCell ref="W82:W83"/>
    <mergeCell ref="Y82:Y83"/>
    <mergeCell ref="Z82:Z83"/>
    <mergeCell ref="AA82:AA83"/>
    <mergeCell ref="Q82:Q83"/>
    <mergeCell ref="AZ51:AZ52"/>
    <mergeCell ref="BA5:BA6"/>
    <mergeCell ref="DL29:DN30"/>
    <mergeCell ref="BB41:BB42"/>
    <mergeCell ref="AP41:AP42"/>
    <mergeCell ref="BD41:BD42"/>
    <mergeCell ref="BE41:BE42"/>
    <mergeCell ref="AU41:AU42"/>
    <mergeCell ref="CZ40:DA40"/>
    <mergeCell ref="DD40:DP40"/>
    <mergeCell ref="BZ38:CC39"/>
    <mergeCell ref="CS38:CT39"/>
    <mergeCell ref="CU38:CW39"/>
    <mergeCell ref="DL38:DN39"/>
    <mergeCell ref="DO38:DP39"/>
    <mergeCell ref="CD40:CE40"/>
    <mergeCell ref="AZ49:AZ50"/>
    <mergeCell ref="BA49:BA50"/>
    <mergeCell ref="BB49:BB50"/>
    <mergeCell ref="BC49:BC50"/>
    <mergeCell ref="CZ49:DA49"/>
    <mergeCell ref="DD49:DP49"/>
    <mergeCell ref="CU47:CW48"/>
    <mergeCell ref="BY82:CA82"/>
    <mergeCell ref="BZ74:CC75"/>
    <mergeCell ref="CS74:CT75"/>
    <mergeCell ref="CU74:CW75"/>
    <mergeCell ref="DL74:DN75"/>
    <mergeCell ref="DO74:DP75"/>
    <mergeCell ref="BY73:CA73"/>
    <mergeCell ref="DO83:DP84"/>
    <mergeCell ref="CD67:CE67"/>
    <mergeCell ref="CH67:CT67"/>
    <mergeCell ref="DL102:DN103"/>
    <mergeCell ref="DO102:DP103"/>
    <mergeCell ref="BZ102:CC103"/>
    <mergeCell ref="CS102:CT103"/>
    <mergeCell ref="CU102:CW103"/>
    <mergeCell ref="BY110:CA110"/>
    <mergeCell ref="CD113:CE113"/>
    <mergeCell ref="BZ111:CC112"/>
    <mergeCell ref="CS111:CT112"/>
    <mergeCell ref="CU111:CW112"/>
    <mergeCell ref="DL111:DN112"/>
    <mergeCell ref="DO111:DP112"/>
    <mergeCell ref="BY119:CA119"/>
    <mergeCell ref="DL120:DN121"/>
    <mergeCell ref="DO120:DP121"/>
    <mergeCell ref="DO138:DP139"/>
    <mergeCell ref="BZ138:CC139"/>
    <mergeCell ref="CS138:CT139"/>
    <mergeCell ref="CU138:CW139"/>
    <mergeCell ref="DL138:DN139"/>
    <mergeCell ref="BY155:CA155"/>
    <mergeCell ref="CD149:CE149"/>
    <mergeCell ref="CH149:CT149"/>
    <mergeCell ref="BZ147:CC148"/>
    <mergeCell ref="CS147:CT148"/>
    <mergeCell ref="CU147:CW148"/>
    <mergeCell ref="DL147:DN148"/>
    <mergeCell ref="DO147:DP148"/>
    <mergeCell ref="BY146:CA146"/>
    <mergeCell ref="DO156:DP157"/>
    <mergeCell ref="CE173:CI173"/>
    <mergeCell ref="BZ174:CC175"/>
    <mergeCell ref="CS174:CT175"/>
    <mergeCell ref="CU174:CW175"/>
    <mergeCell ref="DL174:DN175"/>
    <mergeCell ref="DO174:DP175"/>
    <mergeCell ref="BY192:CA192"/>
    <mergeCell ref="CD176:CE176"/>
    <mergeCell ref="CH176:CT176"/>
    <mergeCell ref="CZ176:DA176"/>
    <mergeCell ref="DD176:DP176"/>
    <mergeCell ref="CE183:CI183"/>
    <mergeCell ref="BZ184:CC185"/>
    <mergeCell ref="CS184:CT185"/>
    <mergeCell ref="CU184:CW185"/>
    <mergeCell ref="DL184:DN185"/>
    <mergeCell ref="DO184:DP185"/>
    <mergeCell ref="BY183:CA183"/>
    <mergeCell ref="CZ186:DA186"/>
    <mergeCell ref="BY201:CA201"/>
    <mergeCell ref="BY210:CA210"/>
    <mergeCell ref="CZ204:DA204"/>
    <mergeCell ref="DD204:DP204"/>
    <mergeCell ref="CE210:CI210"/>
    <mergeCell ref="BZ211:CC212"/>
    <mergeCell ref="CS211:CT212"/>
    <mergeCell ref="CU211:CW212"/>
    <mergeCell ref="DL211:DN212"/>
    <mergeCell ref="DO211:DP212"/>
    <mergeCell ref="BY219:CA219"/>
    <mergeCell ref="CD213:CE213"/>
    <mergeCell ref="CH213:CT213"/>
    <mergeCell ref="CZ213:DA213"/>
    <mergeCell ref="DD213:DP213"/>
    <mergeCell ref="CE219:CI219"/>
    <mergeCell ref="BZ220:CC221"/>
    <mergeCell ref="CS220:CT221"/>
    <mergeCell ref="CU220:CW221"/>
    <mergeCell ref="DL220:DN221"/>
    <mergeCell ref="DO220:DP221"/>
    <mergeCell ref="CZ222:DA222"/>
    <mergeCell ref="DD222:DP222"/>
    <mergeCell ref="AS11:AS12"/>
    <mergeCell ref="AT11:AT12"/>
    <mergeCell ref="BB5:BB6"/>
    <mergeCell ref="BC5:BC6"/>
    <mergeCell ref="BE5:BE6"/>
    <mergeCell ref="AK13:AK14"/>
    <mergeCell ref="AU11:AU12"/>
    <mergeCell ref="BC13:BC14"/>
    <mergeCell ref="BD13:BD14"/>
    <mergeCell ref="AL15:AL16"/>
    <mergeCell ref="AM15:AM16"/>
    <mergeCell ref="AN15:AN16"/>
    <mergeCell ref="AO15:AO16"/>
    <mergeCell ref="AC15:AC16"/>
    <mergeCell ref="AD15:AD16"/>
    <mergeCell ref="AE15:AE16"/>
    <mergeCell ref="AF15:AF16"/>
    <mergeCell ref="AG15:AG16"/>
    <mergeCell ref="AH15:AH16"/>
    <mergeCell ref="AI15:AI16"/>
    <mergeCell ref="AJ15:AJ16"/>
    <mergeCell ref="AK15:AK16"/>
    <mergeCell ref="AJ17:AJ18"/>
    <mergeCell ref="AW17:AY18"/>
    <mergeCell ref="BC17:BC18"/>
    <mergeCell ref="AN17:AN18"/>
    <mergeCell ref="AO17:AO18"/>
    <mergeCell ref="AP17:AP18"/>
    <mergeCell ref="AQ17:AQ18"/>
    <mergeCell ref="AL25:AL26"/>
    <mergeCell ref="AM25:AM26"/>
    <mergeCell ref="AN25:AN26"/>
    <mergeCell ref="AO25:AO26"/>
    <mergeCell ref="AP25:AP26"/>
    <mergeCell ref="AQ25:AQ26"/>
    <mergeCell ref="AD25:AD26"/>
    <mergeCell ref="AE25:AE26"/>
    <mergeCell ref="AF25:AF26"/>
    <mergeCell ref="AG25:AG26"/>
    <mergeCell ref="AH25:AJ26"/>
    <mergeCell ref="AK25:AK26"/>
    <mergeCell ref="BA51:BA52"/>
    <mergeCell ref="BB51:BB52"/>
    <mergeCell ref="BC51:BC52"/>
    <mergeCell ref="AI47:AI48"/>
    <mergeCell ref="AJ47:AJ48"/>
    <mergeCell ref="AK47:AK48"/>
    <mergeCell ref="AR59:AR60"/>
    <mergeCell ref="AS59:AS60"/>
    <mergeCell ref="AT59:AT60"/>
    <mergeCell ref="AU59:AU60"/>
    <mergeCell ref="AL59:AL60"/>
    <mergeCell ref="AM59:AM60"/>
    <mergeCell ref="AN59:AN60"/>
    <mergeCell ref="AO59:AO60"/>
    <mergeCell ref="AP59:AP60"/>
    <mergeCell ref="AQ59:AQ60"/>
    <mergeCell ref="AD59:AD60"/>
    <mergeCell ref="AE59:AE60"/>
    <mergeCell ref="AF59:AF60"/>
    <mergeCell ref="AG59:AG60"/>
    <mergeCell ref="AH59:AJ60"/>
    <mergeCell ref="BE63:BE64"/>
    <mergeCell ref="AS67:AS68"/>
    <mergeCell ref="N12:N13"/>
    <mergeCell ref="O12:O13"/>
    <mergeCell ref="Y14:Y15"/>
    <mergeCell ref="Z14:Z15"/>
    <mergeCell ref="AA14:AA15"/>
    <mergeCell ref="E16:E17"/>
    <mergeCell ref="F16:F17"/>
    <mergeCell ref="K16:K17"/>
    <mergeCell ref="M16:M17"/>
    <mergeCell ref="Z20:Z21"/>
    <mergeCell ref="AA20:AA21"/>
    <mergeCell ref="Z18:Z19"/>
    <mergeCell ref="AA18:AA19"/>
    <mergeCell ref="Q24:Q25"/>
    <mergeCell ref="R24:R25"/>
    <mergeCell ref="W24:W25"/>
    <mergeCell ref="Y24:Y25"/>
    <mergeCell ref="Z24:Z25"/>
    <mergeCell ref="AA24:AA25"/>
    <mergeCell ref="E24:E25"/>
    <mergeCell ref="F24:F25"/>
    <mergeCell ref="Z26:Z27"/>
    <mergeCell ref="AA26:AA27"/>
    <mergeCell ref="E26:E27"/>
    <mergeCell ref="F26:F27"/>
    <mergeCell ref="K26:K27"/>
    <mergeCell ref="M26:M27"/>
    <mergeCell ref="N26:N27"/>
    <mergeCell ref="O26:O27"/>
    <mergeCell ref="N36:N37"/>
    <mergeCell ref="O36:O37"/>
    <mergeCell ref="Q36:Q37"/>
    <mergeCell ref="R36:R37"/>
    <mergeCell ref="Q52:Q53"/>
    <mergeCell ref="R52:R53"/>
    <mergeCell ref="W52:W53"/>
    <mergeCell ref="Y52:Y53"/>
    <mergeCell ref="Z52:Z53"/>
    <mergeCell ref="AA52:AA53"/>
    <mergeCell ref="E52:E53"/>
    <mergeCell ref="F52:F53"/>
    <mergeCell ref="Z54:Z55"/>
    <mergeCell ref="AA54:AA55"/>
    <mergeCell ref="E54:E55"/>
    <mergeCell ref="F54:F55"/>
    <mergeCell ref="K54:K55"/>
    <mergeCell ref="M54:M55"/>
    <mergeCell ref="N54:N55"/>
    <mergeCell ref="O54:O55"/>
    <mergeCell ref="Q60:Q61"/>
    <mergeCell ref="R60:R61"/>
    <mergeCell ref="W60:W61"/>
    <mergeCell ref="Y60:Y61"/>
    <mergeCell ref="Z60:Z61"/>
    <mergeCell ref="AA60:AA61"/>
    <mergeCell ref="E60:E61"/>
    <mergeCell ref="F60:F61"/>
    <mergeCell ref="Z62:Z63"/>
    <mergeCell ref="AA62:AA63"/>
    <mergeCell ref="E62:E63"/>
    <mergeCell ref="F62:F63"/>
    <mergeCell ref="K62:K63"/>
    <mergeCell ref="M62:M63"/>
    <mergeCell ref="N62:N63"/>
    <mergeCell ref="O62:O63"/>
    <mergeCell ref="Q68:Q69"/>
    <mergeCell ref="R68:R69"/>
    <mergeCell ref="W68:W69"/>
    <mergeCell ref="Y68:Y69"/>
    <mergeCell ref="Z68:Z69"/>
    <mergeCell ref="AA68:AA69"/>
    <mergeCell ref="E68:E69"/>
    <mergeCell ref="F68:F69"/>
    <mergeCell ref="Z70:Z71"/>
    <mergeCell ref="AA70:AA71"/>
    <mergeCell ref="E70:E71"/>
    <mergeCell ref="F70:F71"/>
    <mergeCell ref="K70:K71"/>
    <mergeCell ref="M70:M71"/>
    <mergeCell ref="N70:N71"/>
    <mergeCell ref="O70:O71"/>
    <mergeCell ref="W76:W77"/>
    <mergeCell ref="Y76:Y77"/>
    <mergeCell ref="Z76:Z77"/>
    <mergeCell ref="AA76:AA77"/>
    <mergeCell ref="Z74:Z75"/>
    <mergeCell ref="AA74:AA75"/>
    <mergeCell ref="E76:E77"/>
    <mergeCell ref="F76:F77"/>
    <mergeCell ref="N91:N92"/>
    <mergeCell ref="M101:M102"/>
    <mergeCell ref="N101:N102"/>
    <mergeCell ref="O101:O102"/>
    <mergeCell ref="O109:O110"/>
    <mergeCell ref="I107:I108"/>
    <mergeCell ref="K107:K108"/>
    <mergeCell ref="M107:M108"/>
    <mergeCell ref="N107:N108"/>
    <mergeCell ref="P106:R106"/>
    <mergeCell ref="CD295:CE295"/>
    <mergeCell ref="CH295:CT295"/>
    <mergeCell ref="CZ295:DA295"/>
    <mergeCell ref="DD295:DP295"/>
    <mergeCell ref="BZ311:CC312"/>
    <mergeCell ref="CS311:CT312"/>
    <mergeCell ref="CU311:CW312"/>
    <mergeCell ref="DL311:DN312"/>
    <mergeCell ref="DO311:DP312"/>
    <mergeCell ref="DO302:DP303"/>
    <mergeCell ref="CD304:CE304"/>
    <mergeCell ref="CH304:CT304"/>
    <mergeCell ref="CZ304:DA304"/>
    <mergeCell ref="DD304:DP304"/>
    <mergeCell ref="BY310:CA310"/>
    <mergeCell ref="CE310:CI310"/>
    <mergeCell ref="BY301:CA301"/>
    <mergeCell ref="CE301:CI301"/>
    <mergeCell ref="CH349:CT349"/>
    <mergeCell ref="DD349:DP349"/>
    <mergeCell ref="CE355:CI355"/>
    <mergeCell ref="CD349:CE349"/>
    <mergeCell ref="CA481:CB481"/>
    <mergeCell ref="BZ484:CB484"/>
    <mergeCell ref="BY483:CA483"/>
    <mergeCell ref="CZ468:DA468"/>
    <mergeCell ref="CS475:CT476"/>
    <mergeCell ref="CU475:CW476"/>
    <mergeCell ref="DL475:DN476"/>
    <mergeCell ref="DO475:DP476"/>
    <mergeCell ref="DL484:DN485"/>
    <mergeCell ref="DO484:DP485"/>
    <mergeCell ref="CD486:CE486"/>
    <mergeCell ref="CZ486:DA486"/>
    <mergeCell ref="BZ466:CB466"/>
    <mergeCell ref="CF468:CI468"/>
    <mergeCell ref="CU520:CW521"/>
    <mergeCell ref="DL520:DN521"/>
    <mergeCell ref="DO520:DP521"/>
    <mergeCell ref="CS511:CT512"/>
    <mergeCell ref="CU511:CW512"/>
    <mergeCell ref="DO538:DP539"/>
    <mergeCell ref="BY537:CA537"/>
    <mergeCell ref="CE537:CI537"/>
    <mergeCell ref="BZ538:CC539"/>
    <mergeCell ref="CS538:CT539"/>
    <mergeCell ref="CU538:CW539"/>
    <mergeCell ref="DL538:DN539"/>
    <mergeCell ref="DL529:DN530"/>
    <mergeCell ref="DO529:DP530"/>
    <mergeCell ref="CD531:CE531"/>
    <mergeCell ref="CH531:CT531"/>
    <mergeCell ref="CZ531:DA531"/>
    <mergeCell ref="DD531:DP531"/>
    <mergeCell ref="BY528:CA528"/>
    <mergeCell ref="CH550:CT550"/>
    <mergeCell ref="CZ550:DA550"/>
    <mergeCell ref="DD550:DP550"/>
    <mergeCell ref="BY556:CA556"/>
    <mergeCell ref="CE556:CI556"/>
    <mergeCell ref="DL557:DN558"/>
    <mergeCell ref="DO557:DP558"/>
    <mergeCell ref="CD559:CE559"/>
    <mergeCell ref="CH559:CT559"/>
    <mergeCell ref="CU584:CW585"/>
    <mergeCell ref="DL584:DN585"/>
    <mergeCell ref="DO584:DP585"/>
    <mergeCell ref="CU575:CW576"/>
    <mergeCell ref="DL575:DN576"/>
    <mergeCell ref="DO575:DP576"/>
    <mergeCell ref="CD577:CE577"/>
    <mergeCell ref="CH577:CT577"/>
    <mergeCell ref="CZ577:DA577"/>
    <mergeCell ref="DD577:DP577"/>
    <mergeCell ref="BY574:CA574"/>
    <mergeCell ref="CE574:CI574"/>
    <mergeCell ref="BZ575:CC576"/>
    <mergeCell ref="CS575:CT576"/>
    <mergeCell ref="BY601:CA601"/>
    <mergeCell ref="CE601:CI601"/>
    <mergeCell ref="BZ611:CC612"/>
    <mergeCell ref="CS611:CT612"/>
    <mergeCell ref="CU611:CW612"/>
    <mergeCell ref="DL611:DN612"/>
    <mergeCell ref="DO611:DP612"/>
    <mergeCell ref="CD613:CE613"/>
    <mergeCell ref="CH613:CT613"/>
    <mergeCell ref="CZ613:DA613"/>
    <mergeCell ref="DD613:DP613"/>
    <mergeCell ref="CD604:CE604"/>
    <mergeCell ref="CH604:CT604"/>
    <mergeCell ref="CZ604:DA604"/>
    <mergeCell ref="CD641:CE641"/>
    <mergeCell ref="CH641:CT641"/>
    <mergeCell ref="CZ641:DA641"/>
    <mergeCell ref="DD641:DP641"/>
    <mergeCell ref="BY647:CA647"/>
    <mergeCell ref="CE647:CI647"/>
    <mergeCell ref="BY638:CA638"/>
    <mergeCell ref="CE638:CI638"/>
    <mergeCell ref="BZ639:CC640"/>
    <mergeCell ref="CS639:CT640"/>
    <mergeCell ref="CU639:CW640"/>
    <mergeCell ref="DL639:DN640"/>
    <mergeCell ref="CD631:CE631"/>
    <mergeCell ref="CH631:CT631"/>
    <mergeCell ref="CZ631:DA631"/>
    <mergeCell ref="DO657:DP658"/>
    <mergeCell ref="CD659:CE659"/>
    <mergeCell ref="CH659:CT659"/>
    <mergeCell ref="CZ659:DA659"/>
    <mergeCell ref="DD659:DP659"/>
    <mergeCell ref="BZ666:CC667"/>
    <mergeCell ref="CS666:CT667"/>
    <mergeCell ref="CU666:CW667"/>
    <mergeCell ref="CH686:CT686"/>
    <mergeCell ref="CZ686:DA686"/>
    <mergeCell ref="DD686:DP686"/>
    <mergeCell ref="BY692:CA692"/>
    <mergeCell ref="CE692:CI692"/>
    <mergeCell ref="BY683:CA683"/>
    <mergeCell ref="CE683:CI683"/>
    <mergeCell ref="BZ684:CC685"/>
    <mergeCell ref="CS684:CT685"/>
    <mergeCell ref="CU684:CW685"/>
    <mergeCell ref="DL684:DN685"/>
    <mergeCell ref="CD677:CE677"/>
    <mergeCell ref="CH677:CT677"/>
    <mergeCell ref="CZ677:DA677"/>
    <mergeCell ref="DD677:DP677"/>
    <mergeCell ref="CD704:CE704"/>
    <mergeCell ref="CH704:CT704"/>
    <mergeCell ref="CZ704:DA704"/>
    <mergeCell ref="DD704:DP704"/>
    <mergeCell ref="BY719:CA719"/>
    <mergeCell ref="CE719:CI719"/>
    <mergeCell ref="BZ720:CC721"/>
    <mergeCell ref="CS720:CT721"/>
    <mergeCell ref="BY738:CA738"/>
    <mergeCell ref="CE738:CI738"/>
    <mergeCell ref="BZ730:CC731"/>
    <mergeCell ref="CS730:CT731"/>
    <mergeCell ref="CU730:CW731"/>
    <mergeCell ref="DL730:DN731"/>
    <mergeCell ref="DO730:DP731"/>
    <mergeCell ref="CD732:CE732"/>
    <mergeCell ref="CH732:CT732"/>
    <mergeCell ref="CZ732:DA732"/>
    <mergeCell ref="DD732:DP732"/>
    <mergeCell ref="CD722:CE722"/>
    <mergeCell ref="CH722:CT722"/>
    <mergeCell ref="CZ722:DA722"/>
    <mergeCell ref="DD722:DP722"/>
    <mergeCell ref="BZ766:CC767"/>
    <mergeCell ref="CS766:CT767"/>
    <mergeCell ref="CU766:CW767"/>
    <mergeCell ref="DL766:DN767"/>
    <mergeCell ref="DO766:DP767"/>
    <mergeCell ref="DO757:DP758"/>
    <mergeCell ref="CD759:CE759"/>
    <mergeCell ref="CH759:CT759"/>
    <mergeCell ref="CZ759:DA759"/>
    <mergeCell ref="DD759:DP759"/>
    <mergeCell ref="BY765:CA765"/>
    <mergeCell ref="CE765:CI765"/>
    <mergeCell ref="BY756:CA756"/>
    <mergeCell ref="CE756:CI756"/>
    <mergeCell ref="CD795:CE795"/>
    <mergeCell ref="CH795:CT795"/>
    <mergeCell ref="CZ795:DA795"/>
    <mergeCell ref="DD795:DP795"/>
    <mergeCell ref="DO811:DP812"/>
    <mergeCell ref="DO784:DP785"/>
    <mergeCell ref="CD786:CE786"/>
    <mergeCell ref="CH786:CT786"/>
    <mergeCell ref="CZ786:DA786"/>
    <mergeCell ref="DD786:DP786"/>
    <mergeCell ref="DL811:DN812"/>
    <mergeCell ref="CZ386:DA386"/>
    <mergeCell ref="CS356:CT357"/>
    <mergeCell ref="CU356:CW357"/>
    <mergeCell ref="DL356:DN357"/>
    <mergeCell ref="DO356:DP357"/>
    <mergeCell ref="BY365:CA365"/>
    <mergeCell ref="BY374:CA374"/>
    <mergeCell ref="BY383:CA383"/>
    <mergeCell ref="BZ384:CC385"/>
    <mergeCell ref="DL384:DN385"/>
    <mergeCell ref="DO384:DP385"/>
    <mergeCell ref="BZ356:CC357"/>
    <mergeCell ref="CH358:CT358"/>
    <mergeCell ref="DD358:DP358"/>
    <mergeCell ref="DB422:DE422"/>
    <mergeCell ref="DB431:DE431"/>
    <mergeCell ref="DB459:DE459"/>
    <mergeCell ref="CA461:CB461"/>
    <mergeCell ref="CC461:CK461"/>
    <mergeCell ref="BY446:CA446"/>
    <mergeCell ref="BY456:CA456"/>
    <mergeCell ref="CD449:CE449"/>
    <mergeCell ref="CZ449:DA449"/>
    <mergeCell ref="CS457:CT458"/>
    <mergeCell ref="CU457:CW458"/>
    <mergeCell ref="CS447:CT448"/>
    <mergeCell ref="CA453:CB453"/>
    <mergeCell ref="BY465:CA465"/>
    <mergeCell ref="CC488:CK488"/>
    <mergeCell ref="CA490:CB490"/>
    <mergeCell ref="CC490:CK490"/>
    <mergeCell ref="CC492:CD493"/>
    <mergeCell ref="CE492:CJ492"/>
    <mergeCell ref="BZ493:CB493"/>
    <mergeCell ref="BY492:CA492"/>
    <mergeCell ref="CS493:CT494"/>
    <mergeCell ref="CU493:CW494"/>
    <mergeCell ref="CA526:CB526"/>
    <mergeCell ref="CC526:CK526"/>
    <mergeCell ref="BY501:CA501"/>
    <mergeCell ref="CS502:CT503"/>
    <mergeCell ref="DO839:DP840"/>
    <mergeCell ref="BY838:CA838"/>
    <mergeCell ref="CE838:CI838"/>
    <mergeCell ref="BZ839:CC840"/>
    <mergeCell ref="CS839:CT840"/>
    <mergeCell ref="CU839:CW840"/>
    <mergeCell ref="DL839:DN840"/>
    <mergeCell ref="DL830:DN831"/>
    <mergeCell ref="DO830:DP831"/>
    <mergeCell ref="CD832:CE832"/>
    <mergeCell ref="CH832:CT832"/>
    <mergeCell ref="CZ832:DA832"/>
    <mergeCell ref="DD832:DP832"/>
    <mergeCell ref="BY829:CA829"/>
    <mergeCell ref="CH850:CT850"/>
    <mergeCell ref="CZ850:DA850"/>
    <mergeCell ref="DD850:DP850"/>
    <mergeCell ref="BY856:CA856"/>
    <mergeCell ref="CE856:CI856"/>
    <mergeCell ref="DL857:DN858"/>
    <mergeCell ref="DO857:DP858"/>
    <mergeCell ref="CD859:CE859"/>
    <mergeCell ref="CH859:CT859"/>
    <mergeCell ref="CU884:CW885"/>
    <mergeCell ref="DL884:DN885"/>
    <mergeCell ref="DO884:DP885"/>
    <mergeCell ref="CU875:CW876"/>
    <mergeCell ref="DL875:DN876"/>
    <mergeCell ref="DO875:DP876"/>
    <mergeCell ref="CD877:CE877"/>
    <mergeCell ref="CH877:CT877"/>
    <mergeCell ref="CZ877:DA877"/>
    <mergeCell ref="DD877:DP877"/>
    <mergeCell ref="BY874:CA874"/>
    <mergeCell ref="CE874:CI874"/>
    <mergeCell ref="BZ875:CC876"/>
    <mergeCell ref="CS875:CT876"/>
    <mergeCell ref="BY901:CA901"/>
    <mergeCell ref="CE901:CI901"/>
    <mergeCell ref="BZ902:CC903"/>
    <mergeCell ref="CS902:CT903"/>
    <mergeCell ref="CU902:CW903"/>
    <mergeCell ref="DL902:DN903"/>
  </mergeCells>
  <conditionalFormatting sqref="AG7:AG8 AE7:AE18 AJ9:AJ16 AG9:AH18 AK11:AK16 AM11:AM16 AN13:AN16 AP13:AP16 AQ15:AQ16 AS15:AS18 AJ17:AK18 AM17:AN18 AP17:AQ18 AT17:AT18 AV17:AV18 AG25:AG26 AE25:AE34 AG27:AH34 AJ27:AJ34 AK29:AK34 AM29:AM34 AN31:AN34 AP31:AP34 AQ33:AQ34 AS33:AS34 AG41:AG42 AE41:AE52 AJ43:AJ50 AG43:AH52 AK45:AK50 AM45:AM50 AN47:AN50 AP47:AP50 AQ49:AQ50 AS49:AS52 AJ51:AK52 AM51:AN52 AP51:AQ52 AT51:AT52 AV51:AV52 AG59:AG60 AE59:AE71 AJ61:AJ68 AG61:AH70 AK63:AK68 AM63:AM68 AN65:AN68 AP65:AP68 AQ67:AQ68 AS67:AS70 AJ69:AK70 AM69:AN70 AP69:AQ70 AT69:AT70 AV69:AV70">
    <cfRule type="expression" dxfId="27" priority="19">
      <formula>AE7=0</formula>
    </cfRule>
  </conditionalFormatting>
  <conditionalFormatting sqref="AH5:AH6 AJ5:AJ6 AK5:AK8 AM5:AM8 AN5:AN10 AP5:AP10 AQ5:AQ12 AS5:AS12 AT5:AT14 AV5:AY14 AW15:AY16 AH23:AH24 AJ23:AJ24 AK23:AK26 AM23:AM26 AN23:AN28 AP23:AP28 AQ23:AQ30 AS23:AS30 AT23:AT32 AV23:AV32 AH39:AH40 AJ39:AJ40 AK39:AK42 AM39:AM42 AN39:AN44 AP39:AP44 AQ39:AQ46 AS39:AS46 AT39:AT48 AV39:AY48 AW49:AY50 AH57:AH58 AJ57:AJ58 AK57:AK60 AM57:AM60 AN57:AN62 AP57:AP62 AQ57:AQ64 AS57:AS64 AT57:AT66 AV57:AY66 AW67:AY68">
    <cfRule type="expression" dxfId="26" priority="20">
      <formula>AH5=0</formula>
    </cfRule>
  </conditionalFormatting>
  <conditionalFormatting sqref="AH6:AH12 AJ6:AJ12 AK8:AK12 AM8:AM12 AN10:AN12 AP10:AP12 AQ12 AS12 AH19:AH34 AJ19:AJ34 AK21:AK23 AM21:AM23 AN23 AP23 AK26:AK30 AM26:AM30 AN28:AN30 AP28:AP30 AQ30 AS30 AH40:AH46 AJ40:AJ46 AK42:AK46 AM42:AM46 AN44:AN46 AP44:AP46 AQ46 AS46 AH58:AH64 AJ58:AJ64 AK60:AK64 AM60:AM64 AN62:AN64 AP62:AP64 AQ64 AS64 AK32:AK34 AM32:AM34 AN34 AP34 AH36:AH38 AJ36:AJ38 AK37:AK38 AM37:AM38 AH54:AH56 AJ54:AJ56 AK55:AK56 AM55:AM56">
    <cfRule type="cellIs" dxfId="25" priority="28" operator="equal">
      <formula>0</formula>
    </cfRule>
  </conditionalFormatting>
  <conditionalFormatting sqref="AW6 AY6 AW8 AY8 AW10 AY10 AW12 AY12 AW40 AY40 AW42 AY42 AW44 AY44 AW46 AY46 AW58 AY58 AW60 AY60 AW62 AY62 AW64 AY64 AW4 AY4 AW17 AY17 AW19 AY19 AW37:AW38 AY37:AY38 AW51 AY51 AW55:AW56 AY55:AY56 AW69 AY69">
    <cfRule type="cellIs" dxfId="24" priority="27" operator="equal">
      <formula>0</formula>
    </cfRule>
  </conditionalFormatting>
  <conditionalFormatting sqref="AZ5:AZ18 BB5:BD18 AZ23:AZ34 BB23:BD34 AZ39:AZ52 BB39:BD52 AZ57:AZ70 BB57:BD70">
    <cfRule type="cellIs" dxfId="23" priority="18" operator="equal">
      <formula>0</formula>
    </cfRule>
  </conditionalFormatting>
  <printOptions horizontalCentered="1" verticalCentered="1"/>
  <pageMargins left="0" right="0" top="0" bottom="0" header="0" footer="0"/>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pageSetUpPr fitToPage="1"/>
  </sheetPr>
  <dimension ref="B1:DQ1953"/>
  <sheetViews>
    <sheetView topLeftCell="A82" zoomScale="55" zoomScaleNormal="55" workbookViewId="0">
      <selection activeCell="J110" sqref="J110"/>
    </sheetView>
  </sheetViews>
  <sheetFormatPr defaultColWidth="9.109375" defaultRowHeight="22.5" customHeight="1" x14ac:dyDescent="0.3"/>
  <cols>
    <col min="1" max="1" width="2.88671875" customWidth="1"/>
    <col min="2" max="2" width="5.109375" hidden="1" customWidth="1"/>
    <col min="3" max="3" width="22.88671875" hidden="1" customWidth="1"/>
    <col min="4" max="4" width="1.44140625" customWidth="1"/>
    <col min="5" max="6" width="7.88671875" customWidth="1"/>
    <col min="7" max="7" width="6.5546875" customWidth="1"/>
    <col min="8" max="8" width="7.109375" customWidth="1"/>
    <col min="9" max="9" width="7.88671875" customWidth="1"/>
    <col min="10" max="10" width="30" customWidth="1"/>
    <col min="11" max="11" width="2.88671875" customWidth="1"/>
    <col min="12" max="12" width="30" customWidth="1"/>
    <col min="13" max="13" width="8.5546875" customWidth="1"/>
    <col min="14" max="14" width="2.88671875" customWidth="1"/>
    <col min="15" max="15" width="8.5546875" customWidth="1"/>
    <col min="16" max="16" width="1.44140625" customWidth="1"/>
    <col min="17" max="18" width="7.88671875" customWidth="1"/>
    <col min="19" max="19" width="6.5546875" customWidth="1"/>
    <col min="20" max="20" width="7.109375" customWidth="1"/>
    <col min="21" max="21" width="7.88671875" customWidth="1"/>
    <col min="22" max="22" width="30" customWidth="1"/>
    <col min="23" max="23" width="2.88671875" customWidth="1"/>
    <col min="24" max="24" width="30" customWidth="1"/>
    <col min="25" max="25" width="8.5546875" customWidth="1"/>
    <col min="26" max="26" width="2.88671875" customWidth="1"/>
    <col min="27" max="27" width="8.5546875" customWidth="1"/>
    <col min="28" max="28" width="4.5546875" style="14" customWidth="1"/>
    <col min="29" max="29" width="4.33203125" customWidth="1"/>
    <col min="30" max="30" width="25.6640625" style="12" customWidth="1"/>
    <col min="31" max="31" width="9.33203125" customWidth="1"/>
    <col min="32" max="32" width="2.109375" customWidth="1"/>
    <col min="33" max="34" width="9.33203125" customWidth="1"/>
    <col min="35" max="35" width="2.109375" customWidth="1"/>
    <col min="36" max="37" width="9.33203125" customWidth="1"/>
    <col min="38" max="38" width="2.109375" customWidth="1"/>
    <col min="39" max="40" width="9.33203125" customWidth="1"/>
    <col min="41" max="41" width="2.109375" customWidth="1"/>
    <col min="42" max="43" width="9.33203125" customWidth="1"/>
    <col min="44" max="44" width="2.109375" customWidth="1"/>
    <col min="45" max="46" width="9.33203125" customWidth="1"/>
    <col min="47" max="47" width="2.109375" customWidth="1"/>
    <col min="48" max="49" width="9.33203125" customWidth="1"/>
    <col min="50" max="50" width="2.109375" customWidth="1"/>
    <col min="51" max="51" width="9.33203125" customWidth="1"/>
    <col min="52" max="52" width="5" customWidth="1"/>
    <col min="53" max="53" width="2.109375" customWidth="1"/>
    <col min="54" max="55" width="5" customWidth="1"/>
    <col min="56" max="57" width="12.109375" customWidth="1"/>
    <col min="58" max="58" width="1.44140625" style="17" customWidth="1"/>
    <col min="59" max="66" width="7.109375" style="17" hidden="1" customWidth="1"/>
    <col min="67" max="67" width="4.5546875" style="14" customWidth="1"/>
    <col min="68" max="68" width="9.109375" style="7" hidden="1" customWidth="1"/>
    <col min="69" max="69" width="9.109375" style="29" hidden="1" customWidth="1"/>
    <col min="70" max="75" width="9.109375" style="7" hidden="1" customWidth="1"/>
    <col min="76" max="76" width="4.33203125" customWidth="1"/>
    <col min="77" max="121" width="5" style="361" customWidth="1"/>
    <col min="122" max="122" width="8.88671875" customWidth="1"/>
  </cols>
  <sheetData>
    <row r="1" spans="2:121" ht="22.5" customHeight="1" thickTop="1" thickBot="1" x14ac:dyDescent="0.35">
      <c r="E1" s="594" t="s">
        <v>37</v>
      </c>
      <c r="F1" s="594"/>
      <c r="G1" s="594"/>
      <c r="H1" s="594"/>
      <c r="I1" s="594"/>
      <c r="J1" s="594"/>
      <c r="K1" s="594"/>
      <c r="L1" s="594"/>
      <c r="M1" s="594"/>
      <c r="N1" s="594"/>
      <c r="O1" s="594"/>
      <c r="Q1" s="594" t="s">
        <v>38</v>
      </c>
      <c r="R1" s="594"/>
      <c r="S1" s="594"/>
      <c r="T1" s="594"/>
      <c r="U1" s="594"/>
      <c r="V1" s="594"/>
      <c r="W1" s="594"/>
      <c r="X1" s="594"/>
      <c r="Y1" s="594"/>
      <c r="Z1" s="594"/>
      <c r="AA1" s="594"/>
      <c r="BY1" s="517">
        <f>BQ2</f>
        <v>0.375</v>
      </c>
      <c r="BZ1" s="518"/>
      <c r="CA1" s="518"/>
      <c r="CB1" s="351"/>
      <c r="CC1" s="351"/>
      <c r="CD1" s="351"/>
      <c r="CE1" s="520" t="str">
        <f>BT2</f>
        <v>skupina</v>
      </c>
      <c r="CF1" s="520"/>
      <c r="CG1" s="520"/>
      <c r="CH1" s="520"/>
      <c r="CI1" s="520"/>
      <c r="CJ1" s="352" t="str">
        <f>BT3</f>
        <v>D</v>
      </c>
      <c r="CK1" s="351"/>
      <c r="CL1" s="351"/>
      <c r="CM1" s="351"/>
      <c r="CN1" s="351"/>
      <c r="CO1" s="351"/>
      <c r="CP1" s="351"/>
      <c r="CQ1" s="351"/>
      <c r="CR1" s="351"/>
      <c r="CS1" s="351"/>
      <c r="CT1" s="351"/>
      <c r="CU1" s="351"/>
      <c r="CV1" s="351"/>
      <c r="CW1" s="351"/>
      <c r="CX1" s="351"/>
      <c r="CY1" s="351"/>
      <c r="CZ1" s="351"/>
      <c r="DA1" s="351"/>
      <c r="DB1" s="351"/>
      <c r="DC1" s="351"/>
      <c r="DD1" s="351"/>
      <c r="DE1" s="351"/>
      <c r="DF1" s="351"/>
      <c r="DG1" s="351"/>
      <c r="DH1" s="351"/>
      <c r="DI1" s="351"/>
      <c r="DJ1" s="351"/>
      <c r="DK1" s="351"/>
      <c r="DL1" s="351"/>
      <c r="DM1" s="351"/>
      <c r="DN1" s="351"/>
      <c r="DO1" s="351"/>
      <c r="DP1" s="351"/>
      <c r="DQ1" s="353"/>
    </row>
    <row r="2" spans="2:121" ht="22.5" customHeight="1" thickTop="1" x14ac:dyDescent="0.35">
      <c r="B2">
        <v>1</v>
      </c>
      <c r="C2" t="s">
        <v>134</v>
      </c>
      <c r="E2" s="524" t="s">
        <v>44</v>
      </c>
      <c r="F2" s="526">
        <v>0.375</v>
      </c>
      <c r="G2" s="400">
        <v>1</v>
      </c>
      <c r="H2" s="401" t="s">
        <v>45</v>
      </c>
      <c r="I2" s="402" t="s">
        <v>46</v>
      </c>
      <c r="J2" s="423">
        <v>5</v>
      </c>
      <c r="K2" s="528" t="s">
        <v>47</v>
      </c>
      <c r="L2" s="422">
        <v>28</v>
      </c>
      <c r="M2" s="530">
        <v>11</v>
      </c>
      <c r="N2" s="532" t="s">
        <v>47</v>
      </c>
      <c r="O2" s="534">
        <v>2</v>
      </c>
      <c r="Q2" s="524" t="s">
        <v>44</v>
      </c>
      <c r="R2" s="526">
        <f>F2</f>
        <v>0.375</v>
      </c>
      <c r="S2" s="400">
        <v>2</v>
      </c>
      <c r="T2" s="401" t="s">
        <v>45</v>
      </c>
      <c r="U2" s="402" t="s">
        <v>46</v>
      </c>
      <c r="V2" s="423">
        <v>12</v>
      </c>
      <c r="W2" s="528" t="s">
        <v>47</v>
      </c>
      <c r="X2" s="422">
        <v>21</v>
      </c>
      <c r="Y2" s="530">
        <v>6</v>
      </c>
      <c r="Z2" s="532" t="s">
        <v>47</v>
      </c>
      <c r="AA2" s="534">
        <v>3</v>
      </c>
      <c r="AC2" s="703" t="s">
        <v>39</v>
      </c>
      <c r="AD2" s="704"/>
      <c r="AE2" s="709">
        <f>AC5</f>
        <v>1</v>
      </c>
      <c r="AF2" s="701"/>
      <c r="AG2" s="710"/>
      <c r="AH2" s="702">
        <f>AC7</f>
        <v>8</v>
      </c>
      <c r="AI2" s="701"/>
      <c r="AJ2" s="710"/>
      <c r="AK2" s="702">
        <f>AC9</f>
        <v>9</v>
      </c>
      <c r="AL2" s="701"/>
      <c r="AM2" s="701"/>
      <c r="AN2" s="702">
        <f>AC11</f>
        <v>16</v>
      </c>
      <c r="AO2" s="701"/>
      <c r="AP2" s="710"/>
      <c r="AQ2" s="701">
        <f>AC13</f>
        <v>17</v>
      </c>
      <c r="AR2" s="701"/>
      <c r="AS2" s="701"/>
      <c r="AT2" s="702">
        <f>AC15</f>
        <v>24</v>
      </c>
      <c r="AU2" s="701"/>
      <c r="AV2" s="701"/>
      <c r="AW2" s="702">
        <f>AC17</f>
        <v>25</v>
      </c>
      <c r="AX2" s="701"/>
      <c r="AY2" s="701"/>
      <c r="AZ2" s="624" t="s">
        <v>40</v>
      </c>
      <c r="BA2" s="625"/>
      <c r="BB2" s="626"/>
      <c r="BC2" s="633" t="s">
        <v>41</v>
      </c>
      <c r="BD2" s="636" t="s">
        <v>42</v>
      </c>
      <c r="BE2" s="619" t="s">
        <v>43</v>
      </c>
      <c r="BP2" s="28" t="str">
        <f t="shared" ref="BP2:BW3" si="0">E2</f>
        <v>1. KOLO</v>
      </c>
      <c r="BQ2" s="28">
        <f t="shared" si="0"/>
        <v>0.375</v>
      </c>
      <c r="BR2" s="28">
        <f t="shared" si="0"/>
        <v>1</v>
      </c>
      <c r="BS2" s="28" t="str">
        <f t="shared" si="0"/>
        <v>HŘIŠTĚ</v>
      </c>
      <c r="BT2" s="28" t="str">
        <f t="shared" si="0"/>
        <v>skupina</v>
      </c>
      <c r="BU2" s="28">
        <f t="shared" si="0"/>
        <v>5</v>
      </c>
      <c r="BV2" s="28" t="str">
        <f t="shared" si="0"/>
        <v>:</v>
      </c>
      <c r="BW2" s="28">
        <f t="shared" si="0"/>
        <v>28</v>
      </c>
      <c r="BY2" s="354"/>
      <c r="BZ2" s="521" t="str">
        <f>BP2</f>
        <v>1. KOLO</v>
      </c>
      <c r="CA2" s="521"/>
      <c r="CB2" s="521"/>
      <c r="CC2" s="521"/>
      <c r="CD2" s="355"/>
      <c r="CE2" s="355"/>
      <c r="CF2" s="355"/>
      <c r="CG2" s="355"/>
      <c r="CH2" s="355"/>
      <c r="CI2" s="355"/>
      <c r="CJ2" s="355"/>
      <c r="CK2" s="355"/>
      <c r="CL2" s="355"/>
      <c r="CM2" s="355"/>
      <c r="CN2" s="355"/>
      <c r="CO2" s="355"/>
      <c r="CP2" s="355"/>
      <c r="CQ2" s="355"/>
      <c r="CR2" s="355"/>
      <c r="CS2" s="537">
        <f>BR2</f>
        <v>1</v>
      </c>
      <c r="CT2" s="537"/>
      <c r="CU2" s="538" t="s">
        <v>48</v>
      </c>
      <c r="CV2" s="538"/>
      <c r="CW2" s="538"/>
      <c r="CX2" s="355"/>
      <c r="CY2" s="355"/>
      <c r="CZ2" s="355"/>
      <c r="DA2" s="355"/>
      <c r="DB2" s="355"/>
      <c r="DC2" s="355"/>
      <c r="DD2" s="355"/>
      <c r="DE2" s="355"/>
      <c r="DF2" s="355"/>
      <c r="DG2" s="355"/>
      <c r="DH2" s="355"/>
      <c r="DI2" s="355"/>
      <c r="DJ2" s="355"/>
      <c r="DK2" s="356"/>
      <c r="DL2" s="539" t="s">
        <v>49</v>
      </c>
      <c r="DM2" s="539"/>
      <c r="DN2" s="539"/>
      <c r="DO2" s="540">
        <f>BS3</f>
        <v>1</v>
      </c>
      <c r="DP2" s="540"/>
      <c r="DQ2" s="357"/>
    </row>
    <row r="3" spans="2:121" ht="22.5" customHeight="1" thickBot="1" x14ac:dyDescent="0.45">
      <c r="B3">
        <v>2</v>
      </c>
      <c r="C3" t="s">
        <v>142</v>
      </c>
      <c r="E3" s="525"/>
      <c r="F3" s="527"/>
      <c r="G3" s="403" t="s">
        <v>50</v>
      </c>
      <c r="H3" s="404">
        <v>1</v>
      </c>
      <c r="I3" s="405" t="s">
        <v>67</v>
      </c>
      <c r="J3" s="412" t="str">
        <f ca="1">IF(J2="","",LOOKUP(J2,$B$2:$B$48,$C$2:$C$44))</f>
        <v>Ovčárecká "A"</v>
      </c>
      <c r="K3" s="529"/>
      <c r="L3" s="413" t="str">
        <f ca="1">IF(L2="","",LOOKUP(L2,$B$2:$B$48,$C$2:$C$44))</f>
        <v>Velký Osek "B"</v>
      </c>
      <c r="M3" s="531"/>
      <c r="N3" s="533"/>
      <c r="O3" s="535"/>
      <c r="Q3" s="525"/>
      <c r="R3" s="527"/>
      <c r="S3" s="403" t="s">
        <v>50</v>
      </c>
      <c r="T3" s="404">
        <v>2</v>
      </c>
      <c r="U3" s="405" t="s">
        <v>67</v>
      </c>
      <c r="V3" s="412" t="str">
        <f t="shared" ref="V3" ca="1" si="1">IF(V2="","",LOOKUP(V2,$B$2:$B$48,$C$2:$C$44))</f>
        <v>Velim  "A"</v>
      </c>
      <c r="W3" s="529"/>
      <c r="X3" s="413" t="str">
        <f t="shared" ref="X3" ca="1" si="2">IF(X2="","",LOOKUP(X2,$B$2:$B$48,$C$2:$C$44))</f>
        <v>Bezručova "B"</v>
      </c>
      <c r="Y3" s="531"/>
      <c r="Z3" s="533"/>
      <c r="AA3" s="535"/>
      <c r="AC3" s="705"/>
      <c r="AD3" s="706"/>
      <c r="AE3" s="664" t="str">
        <f>AD5</f>
        <v>Kmochova "A"</v>
      </c>
      <c r="AF3" s="614"/>
      <c r="AG3" s="665"/>
      <c r="AH3" s="613" t="str">
        <f>AD7</f>
        <v>Velký Osek "A"</v>
      </c>
      <c r="AI3" s="614"/>
      <c r="AJ3" s="665"/>
      <c r="AK3" s="613" t="str">
        <f>AD9</f>
        <v>Mnichovická "A"</v>
      </c>
      <c r="AL3" s="614"/>
      <c r="AM3" s="665"/>
      <c r="AN3" s="613" t="str">
        <f>AD11</f>
        <v>Čer. Pečky "B"</v>
      </c>
      <c r="AO3" s="614"/>
      <c r="AP3" s="665"/>
      <c r="AQ3" s="613" t="str">
        <f>AD13</f>
        <v>Veltruby "B"</v>
      </c>
      <c r="AR3" s="614"/>
      <c r="AS3" s="665"/>
      <c r="AT3" s="613" t="str">
        <f>AD15</f>
        <v>Týnec n.L. "A"</v>
      </c>
      <c r="AU3" s="614"/>
      <c r="AV3" s="614"/>
      <c r="AW3" s="613" t="str">
        <f>AD17</f>
        <v>Býchory "B"</v>
      </c>
      <c r="AX3" s="614"/>
      <c r="AY3" s="614"/>
      <c r="AZ3" s="627"/>
      <c r="BA3" s="628"/>
      <c r="BB3" s="629"/>
      <c r="BC3" s="634"/>
      <c r="BD3" s="637"/>
      <c r="BE3" s="620"/>
      <c r="BP3" s="28">
        <f t="shared" si="0"/>
        <v>0</v>
      </c>
      <c r="BQ3" s="28">
        <f t="shared" si="0"/>
        <v>0</v>
      </c>
      <c r="BR3" s="28" t="str">
        <f t="shared" si="0"/>
        <v>zápas</v>
      </c>
      <c r="BS3" s="28">
        <f t="shared" si="0"/>
        <v>1</v>
      </c>
      <c r="BT3" s="28" t="str">
        <f t="shared" si="0"/>
        <v>D</v>
      </c>
      <c r="BU3" s="28" t="str">
        <f t="shared" ca="1" si="0"/>
        <v>Ovčárecká "A"</v>
      </c>
      <c r="BV3" s="28">
        <f t="shared" si="0"/>
        <v>0</v>
      </c>
      <c r="BW3" s="28" t="str">
        <f t="shared" ca="1" si="0"/>
        <v>Velký Osek "B"</v>
      </c>
      <c r="BY3" s="354"/>
      <c r="BZ3" s="521"/>
      <c r="CA3" s="521"/>
      <c r="CB3" s="521"/>
      <c r="CC3" s="521"/>
      <c r="CD3" s="355"/>
      <c r="CE3" s="355"/>
      <c r="CF3" s="355"/>
      <c r="CG3" s="355"/>
      <c r="CH3" s="355"/>
      <c r="CI3" s="355"/>
      <c r="CJ3" s="355"/>
      <c r="CK3" s="355"/>
      <c r="CL3" s="355"/>
      <c r="CM3" s="355"/>
      <c r="CN3" s="355"/>
      <c r="CO3" s="355"/>
      <c r="CP3" s="355"/>
      <c r="CQ3" s="355"/>
      <c r="CR3" s="355"/>
      <c r="CS3" s="537"/>
      <c r="CT3" s="537"/>
      <c r="CU3" s="538"/>
      <c r="CV3" s="538"/>
      <c r="CW3" s="538"/>
      <c r="CX3" s="355"/>
      <c r="CY3" s="355"/>
      <c r="CZ3" s="355"/>
      <c r="DA3" s="355"/>
      <c r="DB3" s="355"/>
      <c r="DC3" s="355"/>
      <c r="DD3" s="355"/>
      <c r="DE3" s="355"/>
      <c r="DF3" s="355"/>
      <c r="DG3" s="355"/>
      <c r="DH3" s="355"/>
      <c r="DI3" s="355"/>
      <c r="DJ3" s="355"/>
      <c r="DK3" s="356"/>
      <c r="DL3" s="539"/>
      <c r="DM3" s="539"/>
      <c r="DN3" s="539"/>
      <c r="DO3" s="540"/>
      <c r="DP3" s="540"/>
      <c r="DQ3" s="357"/>
    </row>
    <row r="4" spans="2:121" ht="22.5" customHeight="1" thickTop="1" thickBot="1" x14ac:dyDescent="0.4">
      <c r="B4">
        <v>3</v>
      </c>
      <c r="C4" t="s">
        <v>136</v>
      </c>
      <c r="E4" s="524" t="s">
        <v>51</v>
      </c>
      <c r="F4" s="526">
        <f>F2+F$85</f>
        <v>0.38333333333333336</v>
      </c>
      <c r="G4" s="400">
        <f>G2+6</f>
        <v>7</v>
      </c>
      <c r="H4" s="401" t="s">
        <v>45</v>
      </c>
      <c r="I4" s="402" t="s">
        <v>46</v>
      </c>
      <c r="J4" s="423">
        <v>4</v>
      </c>
      <c r="K4" s="528" t="s">
        <v>47</v>
      </c>
      <c r="L4" s="422">
        <v>12</v>
      </c>
      <c r="M4" s="530">
        <v>11</v>
      </c>
      <c r="N4" s="532" t="s">
        <v>47</v>
      </c>
      <c r="O4" s="534">
        <v>6</v>
      </c>
      <c r="Q4" s="524" t="s">
        <v>51</v>
      </c>
      <c r="R4" s="526">
        <f>F2+F$85</f>
        <v>0.38333333333333336</v>
      </c>
      <c r="S4" s="400">
        <f t="shared" ref="S4" si="3">S2+6</f>
        <v>8</v>
      </c>
      <c r="T4" s="401" t="s">
        <v>45</v>
      </c>
      <c r="U4" s="402" t="s">
        <v>46</v>
      </c>
      <c r="V4" s="423">
        <v>14</v>
      </c>
      <c r="W4" s="528" t="s">
        <v>47</v>
      </c>
      <c r="X4" s="422">
        <v>28</v>
      </c>
      <c r="Y4" s="530">
        <v>10</v>
      </c>
      <c r="Z4" s="532" t="s">
        <v>47</v>
      </c>
      <c r="AA4" s="534">
        <v>5</v>
      </c>
      <c r="AC4" s="707"/>
      <c r="AD4" s="708"/>
      <c r="AE4" s="666"/>
      <c r="AF4" s="616"/>
      <c r="AG4" s="667"/>
      <c r="AH4" s="615"/>
      <c r="AI4" s="616"/>
      <c r="AJ4" s="667"/>
      <c r="AK4" s="615"/>
      <c r="AL4" s="616"/>
      <c r="AM4" s="667"/>
      <c r="AN4" s="615"/>
      <c r="AO4" s="616"/>
      <c r="AP4" s="667"/>
      <c r="AQ4" s="615"/>
      <c r="AR4" s="616"/>
      <c r="AS4" s="667"/>
      <c r="AT4" s="615"/>
      <c r="AU4" s="616"/>
      <c r="AV4" s="616"/>
      <c r="AW4" s="615"/>
      <c r="AX4" s="616"/>
      <c r="AY4" s="616"/>
      <c r="AZ4" s="630"/>
      <c r="BA4" s="631"/>
      <c r="BB4" s="632"/>
      <c r="BC4" s="635"/>
      <c r="BD4" s="638"/>
      <c r="BE4" s="621"/>
      <c r="BP4" s="28"/>
      <c r="BQ4" s="28"/>
      <c r="BR4" s="28"/>
      <c r="BS4" s="28"/>
      <c r="BT4" s="28"/>
      <c r="BU4" s="28"/>
      <c r="BV4" s="28"/>
      <c r="BW4" s="28"/>
      <c r="BY4" s="354"/>
      <c r="BZ4" s="358"/>
      <c r="CA4" s="358"/>
      <c r="CB4" s="358"/>
      <c r="CC4" s="358"/>
      <c r="CD4" s="536" t="s">
        <v>52</v>
      </c>
      <c r="CE4" s="536"/>
      <c r="CF4" s="359">
        <f>BU2</f>
        <v>5</v>
      </c>
      <c r="CG4" s="360" t="s">
        <v>53</v>
      </c>
      <c r="CH4" s="522" t="str">
        <f ca="1">IF(BU3="","",LOOKUP(CF4,$B$2:$B$48,$C$2:$C$44))</f>
        <v>Ovčárecká "A"</v>
      </c>
      <c r="CI4" s="522"/>
      <c r="CJ4" s="522"/>
      <c r="CK4" s="522"/>
      <c r="CL4" s="522"/>
      <c r="CM4" s="522"/>
      <c r="CN4" s="522"/>
      <c r="CO4" s="522"/>
      <c r="CP4" s="522"/>
      <c r="CQ4" s="522"/>
      <c r="CR4" s="522"/>
      <c r="CS4" s="522"/>
      <c r="CT4" s="522"/>
      <c r="CU4" s="358"/>
      <c r="CV4" s="358"/>
      <c r="CW4" s="358"/>
      <c r="CX4" s="358"/>
      <c r="CY4" s="358"/>
      <c r="CZ4" s="536" t="s">
        <v>52</v>
      </c>
      <c r="DA4" s="536"/>
      <c r="DB4" s="359">
        <f>BW2</f>
        <v>28</v>
      </c>
      <c r="DC4" s="360" t="s">
        <v>53</v>
      </c>
      <c r="DD4" s="522" t="str">
        <f ca="1">IF(BW3="","",LOOKUP(DB4,$B$2:$B$48,$C$2:$C$44))</f>
        <v>Velký Osek "B"</v>
      </c>
      <c r="DE4" s="522"/>
      <c r="DF4" s="522"/>
      <c r="DG4" s="522"/>
      <c r="DH4" s="522"/>
      <c r="DI4" s="522"/>
      <c r="DJ4" s="522"/>
      <c r="DK4" s="522"/>
      <c r="DL4" s="522"/>
      <c r="DM4" s="522"/>
      <c r="DN4" s="522"/>
      <c r="DO4" s="522"/>
      <c r="DP4" s="522"/>
      <c r="DQ4" s="357"/>
    </row>
    <row r="5" spans="2:121" ht="22.5" customHeight="1" thickTop="1" thickBot="1" x14ac:dyDescent="0.45">
      <c r="B5">
        <v>4</v>
      </c>
      <c r="C5" t="s">
        <v>188</v>
      </c>
      <c r="E5" s="525"/>
      <c r="F5" s="527"/>
      <c r="G5" s="403" t="s">
        <v>50</v>
      </c>
      <c r="H5" s="404">
        <v>1</v>
      </c>
      <c r="I5" s="405" t="s">
        <v>67</v>
      </c>
      <c r="J5" s="412" t="str">
        <f t="shared" ref="J5" ca="1" si="4">IF(J4="","",LOOKUP(J4,$B$2:$B$48,$C$2:$C$44))</f>
        <v>Prokopa Vel. "A"</v>
      </c>
      <c r="K5" s="529"/>
      <c r="L5" s="413" t="str">
        <f t="shared" ref="L5" ca="1" si="5">IF(L4="","",LOOKUP(L4,$B$2:$B$48,$C$2:$C$44))</f>
        <v>Velim  "A"</v>
      </c>
      <c r="M5" s="531"/>
      <c r="N5" s="533"/>
      <c r="O5" s="535"/>
      <c r="Q5" s="525"/>
      <c r="R5" s="527"/>
      <c r="S5" s="403" t="s">
        <v>50</v>
      </c>
      <c r="T5" s="404">
        <f t="shared" ref="T5" si="6">T3</f>
        <v>2</v>
      </c>
      <c r="U5" s="405" t="s">
        <v>67</v>
      </c>
      <c r="V5" s="412" t="str">
        <f t="shared" ref="V5" ca="1" si="7">IF(V4="","",LOOKUP(V4,$B$2:$B$48,$C$2:$C$44))</f>
        <v>Býchory "A"</v>
      </c>
      <c r="W5" s="529"/>
      <c r="X5" s="413" t="str">
        <f t="shared" ref="X5" ca="1" si="8">IF(X4="","",LOOKUP(X4,$B$2:$B$48,$C$2:$C$44))</f>
        <v>Velký Osek "B"</v>
      </c>
      <c r="Y5" s="531"/>
      <c r="Z5" s="533"/>
      <c r="AA5" s="535"/>
      <c r="AC5" s="700">
        <v>1</v>
      </c>
      <c r="AD5" s="585" t="str">
        <f>LOOKUP(AC5,B$2:B$50,C$2:C$50)</f>
        <v>Kmochova "A"</v>
      </c>
      <c r="AE5" s="586"/>
      <c r="AF5" s="587"/>
      <c r="AG5" s="588"/>
      <c r="AH5" s="606">
        <f>M46</f>
        <v>4</v>
      </c>
      <c r="AI5" s="608" t="s">
        <v>47</v>
      </c>
      <c r="AJ5" s="662">
        <f>O46</f>
        <v>7</v>
      </c>
      <c r="AK5" s="606">
        <f>Y34</f>
        <v>4</v>
      </c>
      <c r="AL5" s="608" t="s">
        <v>47</v>
      </c>
      <c r="AM5" s="662">
        <f>AA34</f>
        <v>3</v>
      </c>
      <c r="AN5" s="606">
        <f>M78</f>
        <v>8</v>
      </c>
      <c r="AO5" s="608" t="s">
        <v>47</v>
      </c>
      <c r="AP5" s="662">
        <f>O78</f>
        <v>2</v>
      </c>
      <c r="AQ5" s="606">
        <f>Y10</f>
        <v>3</v>
      </c>
      <c r="AR5" s="608" t="s">
        <v>47</v>
      </c>
      <c r="AS5" s="662">
        <f>AA10</f>
        <v>4</v>
      </c>
      <c r="AT5" s="606">
        <f>M26</f>
        <v>17</v>
      </c>
      <c r="AU5" s="608" t="s">
        <v>47</v>
      </c>
      <c r="AV5" s="608">
        <f>O26</f>
        <v>3</v>
      </c>
      <c r="AW5" s="606">
        <f>Y70</f>
        <v>3</v>
      </c>
      <c r="AX5" s="608" t="s">
        <v>47</v>
      </c>
      <c r="AY5" s="608">
        <f>AA70</f>
        <v>5</v>
      </c>
      <c r="AZ5" s="610">
        <f>AE5+AH5+AK5+AN5+AT5+AQ5+AW5</f>
        <v>39</v>
      </c>
      <c r="BA5" s="639" t="s">
        <v>47</v>
      </c>
      <c r="BB5" s="617">
        <f>AG5+AJ5+AM5+AP5+AV5+AS5+AY5</f>
        <v>24</v>
      </c>
      <c r="BC5" s="610">
        <f>IF(AZ5=0,0,AZ5/BB5)</f>
        <v>1.625</v>
      </c>
      <c r="BD5" s="610">
        <f>BG5+BH5+BI5+BJ5+BK5+BL5+BM5+(BC5/100)</f>
        <v>9.0162499999999994</v>
      </c>
      <c r="BE5" s="612">
        <f>IF(BD5=0,"",RANK(BD5,BD$5:BD$18))</f>
        <v>3</v>
      </c>
      <c r="BG5" s="20">
        <f>IF(AE5&gt;AG5,2,IF(AE5=AG5,0,1))</f>
        <v>0</v>
      </c>
      <c r="BH5" s="20">
        <f>IF(AH5&gt;AJ5,2,IF(AH5=AJ5,0,1))</f>
        <v>1</v>
      </c>
      <c r="BI5" s="20">
        <f>IF(AK5&gt;AM5,2,IF(AK5=AM5,0,1))</f>
        <v>2</v>
      </c>
      <c r="BJ5" s="20">
        <f>IF(AN5&gt;AP5,2,IF(AN5=AP5,0,1))</f>
        <v>2</v>
      </c>
      <c r="BK5" s="20">
        <f>IF(AQ5&gt;AS5,2,IF(AQ5=AS5,0,1))</f>
        <v>1</v>
      </c>
      <c r="BL5" s="20">
        <f>IF(AT5&gt;AV5,2,IF(AT5=AV5,0,1))</f>
        <v>2</v>
      </c>
      <c r="BM5" s="20">
        <f>IF(AW5&gt;AY5,2,IF(AW5=AY5,0,1))</f>
        <v>1</v>
      </c>
      <c r="BN5" s="20"/>
      <c r="BP5" s="28"/>
      <c r="BQ5" s="28"/>
      <c r="BR5" s="28"/>
      <c r="BS5" s="28"/>
      <c r="BT5" s="28"/>
      <c r="BU5" s="28"/>
      <c r="BV5" s="28"/>
      <c r="BW5" s="28"/>
      <c r="BY5" s="354"/>
      <c r="BZ5" s="358"/>
      <c r="CA5" s="358"/>
      <c r="CB5" s="358"/>
      <c r="CC5" s="358"/>
      <c r="CD5" s="358"/>
      <c r="CE5" s="358"/>
      <c r="CF5" s="358"/>
      <c r="CG5" s="358"/>
      <c r="CH5" s="358"/>
      <c r="CI5" s="358"/>
      <c r="CJ5" s="358"/>
      <c r="CK5" s="358"/>
      <c r="CL5" s="358"/>
      <c r="CM5" s="358"/>
      <c r="CN5" s="358"/>
      <c r="CO5" s="358"/>
      <c r="CP5" s="358"/>
      <c r="CQ5" s="358"/>
      <c r="CR5" s="358"/>
      <c r="CS5" s="358"/>
      <c r="CT5" s="358"/>
      <c r="CU5" s="358"/>
      <c r="CV5" s="358"/>
      <c r="CW5" s="358"/>
      <c r="CX5" s="358"/>
      <c r="CY5" s="358"/>
      <c r="CZ5" s="358"/>
      <c r="DA5" s="358"/>
      <c r="DB5" s="358"/>
      <c r="DC5" s="358"/>
      <c r="DD5" s="358"/>
      <c r="DE5" s="358"/>
      <c r="DF5" s="358"/>
      <c r="DG5" s="358"/>
      <c r="DH5" s="358"/>
      <c r="DI5" s="358"/>
      <c r="DJ5" s="358"/>
      <c r="DQ5" s="357"/>
    </row>
    <row r="6" spans="2:121" ht="22.5" customHeight="1" thickTop="1" x14ac:dyDescent="0.35">
      <c r="B6">
        <v>5</v>
      </c>
      <c r="C6" t="s">
        <v>135</v>
      </c>
      <c r="E6" s="524" t="s">
        <v>55</v>
      </c>
      <c r="F6" s="526">
        <f>F4+F$85</f>
        <v>0.39166666666666672</v>
      </c>
      <c r="G6" s="400">
        <f t="shared" ref="G6" si="9">G4+6</f>
        <v>13</v>
      </c>
      <c r="H6" s="401" t="s">
        <v>45</v>
      </c>
      <c r="I6" s="408" t="s">
        <v>46</v>
      </c>
      <c r="J6" s="425">
        <v>2</v>
      </c>
      <c r="K6" s="528" t="s">
        <v>47</v>
      </c>
      <c r="L6" s="424">
        <v>10</v>
      </c>
      <c r="M6" s="530">
        <v>6</v>
      </c>
      <c r="N6" s="532" t="s">
        <v>47</v>
      </c>
      <c r="O6" s="534">
        <v>9</v>
      </c>
      <c r="Q6" s="524" t="s">
        <v>55</v>
      </c>
      <c r="R6" s="526">
        <f>F4+F$85</f>
        <v>0.39166666666666672</v>
      </c>
      <c r="S6" s="400">
        <f t="shared" ref="S6" si="10">S4+6</f>
        <v>14</v>
      </c>
      <c r="T6" s="401" t="s">
        <v>45</v>
      </c>
      <c r="U6" s="408" t="s">
        <v>46</v>
      </c>
      <c r="V6" s="425">
        <v>15</v>
      </c>
      <c r="W6" s="528" t="s">
        <v>47</v>
      </c>
      <c r="X6" s="424">
        <v>26</v>
      </c>
      <c r="Y6" s="530">
        <v>10</v>
      </c>
      <c r="Z6" s="532" t="s">
        <v>47</v>
      </c>
      <c r="AA6" s="534">
        <v>1</v>
      </c>
      <c r="AC6" s="699"/>
      <c r="AD6" s="580"/>
      <c r="AE6" s="589"/>
      <c r="AF6" s="590"/>
      <c r="AG6" s="591"/>
      <c r="AH6" s="596"/>
      <c r="AI6" s="598"/>
      <c r="AJ6" s="651"/>
      <c r="AK6" s="607"/>
      <c r="AL6" s="609"/>
      <c r="AM6" s="663"/>
      <c r="AN6" s="607"/>
      <c r="AO6" s="609"/>
      <c r="AP6" s="663"/>
      <c r="AQ6" s="607"/>
      <c r="AR6" s="609"/>
      <c r="AS6" s="663"/>
      <c r="AT6" s="607"/>
      <c r="AU6" s="609"/>
      <c r="AV6" s="609"/>
      <c r="AW6" s="607"/>
      <c r="AX6" s="609"/>
      <c r="AY6" s="609"/>
      <c r="AZ6" s="611"/>
      <c r="BA6" s="640"/>
      <c r="BB6" s="618"/>
      <c r="BC6" s="611"/>
      <c r="BD6" s="611"/>
      <c r="BE6" s="600"/>
      <c r="BG6" s="20"/>
      <c r="BH6" s="20"/>
      <c r="BI6" s="20"/>
      <c r="BJ6" s="20"/>
      <c r="BK6" s="20"/>
      <c r="BL6" s="20"/>
      <c r="BM6" s="20"/>
      <c r="BN6" s="20"/>
      <c r="BP6" s="28"/>
      <c r="BQ6" s="28"/>
      <c r="BR6" s="28"/>
      <c r="BS6" s="28"/>
      <c r="BT6" s="28"/>
      <c r="BU6" s="28"/>
      <c r="BV6" s="28"/>
      <c r="BW6" s="28"/>
      <c r="BY6" s="354"/>
      <c r="BZ6" s="396" t="s">
        <v>56</v>
      </c>
      <c r="CA6" s="397">
        <f>CF4</f>
        <v>5</v>
      </c>
      <c r="CB6" s="362" t="s">
        <v>47</v>
      </c>
      <c r="CC6" s="363">
        <v>1</v>
      </c>
      <c r="CD6" s="363">
        <v>2</v>
      </c>
      <c r="CE6" s="363">
        <v>3</v>
      </c>
      <c r="CF6" s="363">
        <v>4</v>
      </c>
      <c r="CG6" s="363">
        <v>5</v>
      </c>
      <c r="CH6" s="363">
        <v>6</v>
      </c>
      <c r="CI6" s="363">
        <v>7</v>
      </c>
      <c r="CJ6" s="363">
        <v>8</v>
      </c>
      <c r="CK6" s="363">
        <v>9</v>
      </c>
      <c r="CL6" s="363">
        <v>10</v>
      </c>
      <c r="CM6" s="363">
        <v>11</v>
      </c>
      <c r="CN6" s="363">
        <v>12</v>
      </c>
      <c r="CO6" s="363">
        <v>13</v>
      </c>
      <c r="CP6" s="363">
        <v>14</v>
      </c>
      <c r="CQ6" s="363">
        <v>15</v>
      </c>
      <c r="CR6" s="363">
        <v>16</v>
      </c>
      <c r="CS6" s="363">
        <v>17</v>
      </c>
      <c r="CT6" s="363">
        <v>18</v>
      </c>
      <c r="CU6" s="363">
        <v>19</v>
      </c>
      <c r="CV6" s="363">
        <v>20</v>
      </c>
      <c r="CW6" s="363">
        <v>21</v>
      </c>
      <c r="CX6" s="363">
        <v>22</v>
      </c>
      <c r="CY6" s="363">
        <v>23</v>
      </c>
      <c r="CZ6" s="363">
        <v>24</v>
      </c>
      <c r="DA6" s="363">
        <v>25</v>
      </c>
      <c r="DB6" s="363">
        <v>26</v>
      </c>
      <c r="DC6" s="363">
        <v>27</v>
      </c>
      <c r="DD6" s="363">
        <v>28</v>
      </c>
      <c r="DE6" s="363">
        <v>29</v>
      </c>
      <c r="DF6" s="363">
        <v>30</v>
      </c>
      <c r="DG6" s="363">
        <v>31</v>
      </c>
      <c r="DH6" s="363">
        <v>32</v>
      </c>
      <c r="DI6" s="363">
        <v>33</v>
      </c>
      <c r="DJ6" s="363">
        <v>34</v>
      </c>
      <c r="DK6" s="364">
        <v>35</v>
      </c>
      <c r="DL6" s="364">
        <v>36</v>
      </c>
      <c r="DM6" s="364">
        <v>37</v>
      </c>
      <c r="DN6" s="364">
        <v>38</v>
      </c>
      <c r="DO6" s="364">
        <v>39</v>
      </c>
      <c r="DP6" s="364">
        <v>40</v>
      </c>
      <c r="DQ6" s="357"/>
    </row>
    <row r="7" spans="2:121" ht="22.5" customHeight="1" thickBot="1" x14ac:dyDescent="0.45">
      <c r="B7">
        <v>6</v>
      </c>
      <c r="C7" t="s">
        <v>156</v>
      </c>
      <c r="E7" s="525"/>
      <c r="F7" s="527"/>
      <c r="G7" s="403" t="s">
        <v>50</v>
      </c>
      <c r="H7" s="404">
        <v>1</v>
      </c>
      <c r="I7" s="409" t="s">
        <v>54</v>
      </c>
      <c r="J7" s="412" t="str">
        <f t="shared" ref="J7" ca="1" si="11">IF(J6="","",LOOKUP(J6,$B$2:$B$48,$C$2:$C$44))</f>
        <v>Pečky</v>
      </c>
      <c r="K7" s="529"/>
      <c r="L7" s="413" t="str">
        <f t="shared" ref="L7" ca="1" si="12">IF(L6="","",LOOKUP(L6,$B$2:$B$48,$C$2:$C$44))</f>
        <v>Čer. Pečky "A"</v>
      </c>
      <c r="M7" s="531"/>
      <c r="N7" s="533"/>
      <c r="O7" s="535"/>
      <c r="Q7" s="525"/>
      <c r="R7" s="527"/>
      <c r="S7" s="403" t="s">
        <v>50</v>
      </c>
      <c r="T7" s="404">
        <f t="shared" ref="T7" si="13">T5</f>
        <v>2</v>
      </c>
      <c r="U7" s="409" t="s">
        <v>54</v>
      </c>
      <c r="V7" s="412" t="str">
        <f t="shared" ref="V7" ca="1" si="14">IF(V6="","",LOOKUP(V6,$B$2:$B$48,$C$2:$C$44))</f>
        <v>Bezručova "A"</v>
      </c>
      <c r="W7" s="529"/>
      <c r="X7" s="413" t="str">
        <f t="shared" ref="X7" ca="1" si="15">IF(X6="","",LOOKUP(X6,$B$2:$B$48,$C$2:$C$44))</f>
        <v>Velim "B"</v>
      </c>
      <c r="Y7" s="531"/>
      <c r="Z7" s="533"/>
      <c r="AA7" s="535"/>
      <c r="AC7" s="699">
        <v>8</v>
      </c>
      <c r="AD7" s="580" t="str">
        <f>LOOKUP(AC7,B$2:B$50,C$2:C$50)</f>
        <v>Velký Osek "A"</v>
      </c>
      <c r="AE7" s="593">
        <f>AJ5</f>
        <v>7</v>
      </c>
      <c r="AF7" s="583" t="s">
        <v>47</v>
      </c>
      <c r="AG7" s="582">
        <f>AH5</f>
        <v>4</v>
      </c>
      <c r="AH7" s="604"/>
      <c r="AI7" s="590"/>
      <c r="AJ7" s="591"/>
      <c r="AK7" s="598">
        <f>Y78</f>
        <v>4</v>
      </c>
      <c r="AL7" s="598" t="s">
        <v>47</v>
      </c>
      <c r="AM7" s="651">
        <f>AA78</f>
        <v>9</v>
      </c>
      <c r="AN7" s="596">
        <f>M10</f>
        <v>6</v>
      </c>
      <c r="AO7" s="598" t="s">
        <v>47</v>
      </c>
      <c r="AP7" s="651">
        <f>O10</f>
        <v>5</v>
      </c>
      <c r="AQ7" s="596">
        <f>Y26</f>
        <v>4</v>
      </c>
      <c r="AR7" s="598" t="s">
        <v>47</v>
      </c>
      <c r="AS7" s="651">
        <f>AA26</f>
        <v>14</v>
      </c>
      <c r="AT7" s="596">
        <f>M70</f>
        <v>16</v>
      </c>
      <c r="AU7" s="598" t="s">
        <v>47</v>
      </c>
      <c r="AV7" s="598">
        <f>O70</f>
        <v>5</v>
      </c>
      <c r="AW7" s="596">
        <f>M60</f>
        <v>2</v>
      </c>
      <c r="AX7" s="598" t="s">
        <v>47</v>
      </c>
      <c r="AY7" s="598">
        <f>O60</f>
        <v>13</v>
      </c>
      <c r="AZ7" s="572">
        <f>AE7+AH7+AK7+AN7+AT7+AQ7+AW7</f>
        <v>39</v>
      </c>
      <c r="BA7" s="574" t="s">
        <v>47</v>
      </c>
      <c r="BB7" s="576">
        <f>AG7+AJ7+AM7+AP7+AV7+AS7+AY7</f>
        <v>50</v>
      </c>
      <c r="BC7" s="572">
        <f t="shared" ref="BC7" si="16">IF(AZ7=0,0,AZ7/BB7)</f>
        <v>0.78</v>
      </c>
      <c r="BD7" s="572">
        <f t="shared" ref="BD7" si="17">BG7+BH7+BI7+BJ7+BK7+BL7+BM7+(BC7/100)</f>
        <v>9.0077999999999996</v>
      </c>
      <c r="BE7" s="578">
        <f t="shared" ref="BE7" si="18">IF(BD7=0,"",RANK(BD7,BD$5:BD$18))</f>
        <v>6</v>
      </c>
      <c r="BG7" s="20">
        <f>IF(AE7&gt;AG7,2,IF(AE7=AG7,0,1))</f>
        <v>2</v>
      </c>
      <c r="BH7" s="20">
        <f>IF(AH7&gt;AJ7,2,IF(AH7=AJ7,0,1))</f>
        <v>0</v>
      </c>
      <c r="BI7" s="20">
        <f>IF(AK7&gt;AM7,2,IF(AK7=AM7,0,1))</f>
        <v>1</v>
      </c>
      <c r="BJ7" s="20">
        <f>IF(AN7&gt;AP7,2,IF(AN7=AP7,0,1))</f>
        <v>2</v>
      </c>
      <c r="BK7" s="20">
        <f>IF(AQ7&gt;AS7,2,IF(AQ7=AS7,0,1))</f>
        <v>1</v>
      </c>
      <c r="BL7" s="20">
        <f>IF(AT7&gt;AV7,2,IF(AT7=AV7,0,1))</f>
        <v>2</v>
      </c>
      <c r="BM7" s="20">
        <f>IF(AW7&gt;AY7,2,IF(AW7=AY7,0,1))</f>
        <v>1</v>
      </c>
      <c r="BN7" s="20"/>
      <c r="BP7" s="28"/>
      <c r="BQ7" s="28"/>
      <c r="BR7" s="28"/>
      <c r="BS7" s="28"/>
      <c r="BT7" s="28"/>
      <c r="BU7" s="28"/>
      <c r="BV7" s="28"/>
      <c r="BW7" s="28"/>
      <c r="BY7" s="354"/>
      <c r="BZ7" s="365"/>
      <c r="CA7" s="366"/>
      <c r="CB7" s="367"/>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368"/>
      <c r="DG7" s="368"/>
      <c r="DH7" s="368"/>
      <c r="DI7" s="368"/>
      <c r="DJ7" s="368"/>
      <c r="DK7" s="369"/>
      <c r="DL7" s="369"/>
      <c r="DM7" s="369"/>
      <c r="DN7" s="369"/>
      <c r="DO7" s="369"/>
      <c r="DP7" s="369"/>
      <c r="DQ7" s="357"/>
    </row>
    <row r="8" spans="2:121" ht="22.5" customHeight="1" thickTop="1" x14ac:dyDescent="0.35">
      <c r="B8">
        <v>7</v>
      </c>
      <c r="C8" t="s">
        <v>139</v>
      </c>
      <c r="E8" s="524" t="s">
        <v>57</v>
      </c>
      <c r="F8" s="526">
        <f>F6+F$85</f>
        <v>0.40000000000000008</v>
      </c>
      <c r="G8" s="400">
        <f t="shared" ref="G8" si="19">G6+6</f>
        <v>19</v>
      </c>
      <c r="H8" s="401" t="s">
        <v>45</v>
      </c>
      <c r="I8" s="406" t="s">
        <v>46</v>
      </c>
      <c r="J8" s="421">
        <v>3</v>
      </c>
      <c r="K8" s="528" t="s">
        <v>47</v>
      </c>
      <c r="L8" s="426">
        <v>6</v>
      </c>
      <c r="M8" s="530">
        <v>14</v>
      </c>
      <c r="N8" s="532" t="s">
        <v>47</v>
      </c>
      <c r="O8" s="534">
        <v>3</v>
      </c>
      <c r="Q8" s="524" t="s">
        <v>57</v>
      </c>
      <c r="R8" s="526">
        <f>F6+F$85</f>
        <v>0.40000000000000008</v>
      </c>
      <c r="S8" s="400">
        <f t="shared" ref="S8" si="20">S6+6</f>
        <v>20</v>
      </c>
      <c r="T8" s="401" t="s">
        <v>45</v>
      </c>
      <c r="U8" s="406" t="s">
        <v>46</v>
      </c>
      <c r="V8" s="421">
        <v>11</v>
      </c>
      <c r="W8" s="528" t="s">
        <v>47</v>
      </c>
      <c r="X8" s="426">
        <v>27</v>
      </c>
      <c r="Y8" s="530">
        <v>10</v>
      </c>
      <c r="Z8" s="532" t="s">
        <v>47</v>
      </c>
      <c r="AA8" s="534">
        <v>3</v>
      </c>
      <c r="AC8" s="699"/>
      <c r="AD8" s="580"/>
      <c r="AE8" s="593"/>
      <c r="AF8" s="583"/>
      <c r="AG8" s="582"/>
      <c r="AH8" s="604"/>
      <c r="AI8" s="590"/>
      <c r="AJ8" s="591"/>
      <c r="AK8" s="598"/>
      <c r="AL8" s="598"/>
      <c r="AM8" s="651"/>
      <c r="AN8" s="596"/>
      <c r="AO8" s="598"/>
      <c r="AP8" s="651"/>
      <c r="AQ8" s="596"/>
      <c r="AR8" s="598"/>
      <c r="AS8" s="651"/>
      <c r="AT8" s="596"/>
      <c r="AU8" s="598"/>
      <c r="AV8" s="598"/>
      <c r="AW8" s="596"/>
      <c r="AX8" s="598"/>
      <c r="AY8" s="598"/>
      <c r="AZ8" s="599"/>
      <c r="BA8" s="640"/>
      <c r="BB8" s="641"/>
      <c r="BC8" s="599"/>
      <c r="BD8" s="599"/>
      <c r="BE8" s="600"/>
      <c r="BG8" s="20"/>
      <c r="BH8" s="20"/>
      <c r="BI8" s="20"/>
      <c r="BJ8" s="20"/>
      <c r="BK8" s="20"/>
      <c r="BL8" s="20"/>
      <c r="BM8" s="20"/>
      <c r="BN8" s="20"/>
      <c r="BP8" s="28"/>
      <c r="BQ8" s="28"/>
      <c r="BR8" s="28"/>
      <c r="BS8" s="28"/>
      <c r="BT8" s="28"/>
      <c r="BU8" s="28"/>
      <c r="BV8" s="28"/>
      <c r="BW8" s="28"/>
      <c r="BY8" s="354"/>
      <c r="BZ8" s="398" t="s">
        <v>56</v>
      </c>
      <c r="CA8" s="399">
        <f>DB4</f>
        <v>28</v>
      </c>
      <c r="CB8" s="370" t="s">
        <v>47</v>
      </c>
      <c r="CC8" s="363">
        <v>1</v>
      </c>
      <c r="CD8" s="363">
        <v>2</v>
      </c>
      <c r="CE8" s="363">
        <v>3</v>
      </c>
      <c r="CF8" s="363">
        <v>4</v>
      </c>
      <c r="CG8" s="363">
        <v>5</v>
      </c>
      <c r="CH8" s="363">
        <v>6</v>
      </c>
      <c r="CI8" s="363">
        <v>7</v>
      </c>
      <c r="CJ8" s="363">
        <v>8</v>
      </c>
      <c r="CK8" s="363">
        <v>9</v>
      </c>
      <c r="CL8" s="363">
        <v>10</v>
      </c>
      <c r="CM8" s="363">
        <v>11</v>
      </c>
      <c r="CN8" s="363">
        <v>12</v>
      </c>
      <c r="CO8" s="363">
        <v>13</v>
      </c>
      <c r="CP8" s="363">
        <v>14</v>
      </c>
      <c r="CQ8" s="363">
        <v>15</v>
      </c>
      <c r="CR8" s="363">
        <v>16</v>
      </c>
      <c r="CS8" s="363">
        <v>17</v>
      </c>
      <c r="CT8" s="363">
        <v>18</v>
      </c>
      <c r="CU8" s="363">
        <v>19</v>
      </c>
      <c r="CV8" s="363">
        <v>20</v>
      </c>
      <c r="CW8" s="363">
        <v>21</v>
      </c>
      <c r="CX8" s="363">
        <v>22</v>
      </c>
      <c r="CY8" s="363">
        <v>23</v>
      </c>
      <c r="CZ8" s="363">
        <v>24</v>
      </c>
      <c r="DA8" s="363">
        <v>25</v>
      </c>
      <c r="DB8" s="363">
        <v>26</v>
      </c>
      <c r="DC8" s="363">
        <v>27</v>
      </c>
      <c r="DD8" s="363">
        <v>28</v>
      </c>
      <c r="DE8" s="363">
        <v>29</v>
      </c>
      <c r="DF8" s="363">
        <v>30</v>
      </c>
      <c r="DG8" s="363">
        <v>31</v>
      </c>
      <c r="DH8" s="363">
        <v>32</v>
      </c>
      <c r="DI8" s="363">
        <v>33</v>
      </c>
      <c r="DJ8" s="363">
        <v>34</v>
      </c>
      <c r="DK8" s="364">
        <v>35</v>
      </c>
      <c r="DL8" s="364">
        <v>36</v>
      </c>
      <c r="DM8" s="364">
        <v>37</v>
      </c>
      <c r="DN8" s="364">
        <v>38</v>
      </c>
      <c r="DO8" s="364">
        <v>39</v>
      </c>
      <c r="DP8" s="364">
        <v>40</v>
      </c>
      <c r="DQ8" s="357"/>
    </row>
    <row r="9" spans="2:121" ht="22.5" customHeight="1" thickBot="1" x14ac:dyDescent="0.45">
      <c r="B9">
        <v>8</v>
      </c>
      <c r="C9" t="s">
        <v>196</v>
      </c>
      <c r="E9" s="525"/>
      <c r="F9" s="527"/>
      <c r="G9" s="403" t="s">
        <v>50</v>
      </c>
      <c r="H9" s="404">
        <v>1</v>
      </c>
      <c r="I9" s="407" t="s">
        <v>66</v>
      </c>
      <c r="J9" s="412" t="str">
        <f t="shared" ref="J9" ca="1" si="21">IF(J8="","",LOOKUP(J8,$B$2:$B$48,$C$2:$C$44))</f>
        <v>Lipanská "A"</v>
      </c>
      <c r="K9" s="529"/>
      <c r="L9" s="413" t="str">
        <f t="shared" ref="L9" ca="1" si="22">IF(L8="","",LOOKUP(L8,$B$2:$B$48,$C$2:$C$44))</f>
        <v>Veltruby "A"</v>
      </c>
      <c r="M9" s="531"/>
      <c r="N9" s="533"/>
      <c r="O9" s="535"/>
      <c r="Q9" s="525"/>
      <c r="R9" s="527"/>
      <c r="S9" s="403" t="s">
        <v>50</v>
      </c>
      <c r="T9" s="404">
        <f t="shared" ref="T9" si="23">T7</f>
        <v>2</v>
      </c>
      <c r="U9" s="407" t="s">
        <v>66</v>
      </c>
      <c r="V9" s="412" t="str">
        <f t="shared" ref="V9" ca="1" si="24">IF(V8="","",LOOKUP(V8,$B$2:$B$48,$C$2:$C$44))</f>
        <v>Masarykova "A"</v>
      </c>
      <c r="W9" s="529"/>
      <c r="X9" s="413" t="str">
        <f t="shared" ref="X9" ca="1" si="25">IF(X8="","",LOOKUP(X8,$B$2:$B$48,$C$2:$C$44))</f>
        <v>Týnec n.L. "B"</v>
      </c>
      <c r="Y9" s="531"/>
      <c r="Z9" s="533"/>
      <c r="AA9" s="535"/>
      <c r="AC9" s="699">
        <v>9</v>
      </c>
      <c r="AD9" s="580" t="str">
        <f>LOOKUP(AC9,B$2:B$50,C$2:C$50)</f>
        <v>Mnichovická "A"</v>
      </c>
      <c r="AE9" s="593">
        <f>AM5</f>
        <v>3</v>
      </c>
      <c r="AF9" s="583" t="s">
        <v>47</v>
      </c>
      <c r="AG9" s="582">
        <f>AK5</f>
        <v>4</v>
      </c>
      <c r="AH9" s="584">
        <f>AM7</f>
        <v>9</v>
      </c>
      <c r="AI9" s="583" t="s">
        <v>47</v>
      </c>
      <c r="AJ9" s="603">
        <f>AK7</f>
        <v>4</v>
      </c>
      <c r="AK9" s="569"/>
      <c r="AL9" s="569"/>
      <c r="AM9" s="652"/>
      <c r="AN9" s="596">
        <f>M54</f>
        <v>10</v>
      </c>
      <c r="AO9" s="598" t="s">
        <v>47</v>
      </c>
      <c r="AP9" s="651">
        <f>O54</f>
        <v>8</v>
      </c>
      <c r="AQ9" s="596">
        <f>Y42</f>
        <v>7</v>
      </c>
      <c r="AR9" s="598" t="s">
        <v>47</v>
      </c>
      <c r="AS9" s="651">
        <f>AA42</f>
        <v>4</v>
      </c>
      <c r="AT9" s="596">
        <f>Y32</f>
        <v>17</v>
      </c>
      <c r="AU9" s="598" t="s">
        <v>47</v>
      </c>
      <c r="AV9" s="598">
        <f>AA32</f>
        <v>4</v>
      </c>
      <c r="AW9" s="596">
        <f>Y18</f>
        <v>10</v>
      </c>
      <c r="AX9" s="598" t="s">
        <v>47</v>
      </c>
      <c r="AY9" s="598">
        <f>AA18</f>
        <v>3</v>
      </c>
      <c r="AZ9" s="572">
        <f>AE9+AH9+AK9+AN9+AT9+AQ9+AW9</f>
        <v>56</v>
      </c>
      <c r="BA9" s="574" t="s">
        <v>47</v>
      </c>
      <c r="BB9" s="576">
        <f>AG9+AJ9+AM9+AP9+AV9+AS9+AY9</f>
        <v>27</v>
      </c>
      <c r="BC9" s="572">
        <f t="shared" ref="BC9" si="26">IF(AZ9=0,0,AZ9/BB9)</f>
        <v>2.074074074074074</v>
      </c>
      <c r="BD9" s="572">
        <f t="shared" ref="BD9" si="27">BG9+BH9+BI9+BJ9+BK9+BL9+BM9+(BC9/100)</f>
        <v>11.020740740740742</v>
      </c>
      <c r="BE9" s="578">
        <f t="shared" ref="BE9" si="28">IF(BD9=0,"",RANK(BD9,BD$5:BD$18))</f>
        <v>1</v>
      </c>
      <c r="BG9" s="20">
        <f>IF(AE9&gt;AG9,2,IF(AE9=AG9,0,1))</f>
        <v>1</v>
      </c>
      <c r="BH9" s="20">
        <f>IF(AH9&gt;AJ9,2,IF(AH9=AJ9,0,1))</f>
        <v>2</v>
      </c>
      <c r="BI9" s="20">
        <f>IF(AK9&gt;AM9,2,IF(AK9=AM9,0,1))</f>
        <v>0</v>
      </c>
      <c r="BJ9" s="20">
        <f>IF(AN9&gt;AP9,2,IF(AN9=AP9,0,1))</f>
        <v>2</v>
      </c>
      <c r="BK9" s="20">
        <f>IF(AQ9&gt;AS9,2,IF(AQ9=AS9,0,1))</f>
        <v>2</v>
      </c>
      <c r="BL9" s="20">
        <f>IF(AT9&gt;AV9,2,IF(AT9=AV9,0,1))</f>
        <v>2</v>
      </c>
      <c r="BM9" s="20">
        <f>IF(AW9&gt;AY9,2,IF(AW9=AY9,0,1))</f>
        <v>2</v>
      </c>
      <c r="BN9" s="20"/>
      <c r="BP9" s="28"/>
      <c r="BQ9" s="28"/>
      <c r="BR9" s="28"/>
      <c r="BS9" s="28"/>
      <c r="BT9" s="28"/>
      <c r="BU9" s="28"/>
      <c r="BV9" s="28"/>
      <c r="BW9" s="28"/>
      <c r="BY9" s="371"/>
      <c r="BZ9" s="372"/>
      <c r="CA9" s="372"/>
      <c r="CB9" s="372"/>
      <c r="CC9" s="372"/>
      <c r="CD9" s="372"/>
      <c r="CE9" s="372"/>
      <c r="CF9" s="372"/>
      <c r="CG9" s="372"/>
      <c r="CH9" s="372"/>
      <c r="CI9" s="372"/>
      <c r="CJ9" s="372"/>
      <c r="CK9" s="372"/>
      <c r="CL9" s="372"/>
      <c r="CM9" s="372"/>
      <c r="CN9" s="372"/>
      <c r="CO9" s="372"/>
      <c r="CP9" s="372"/>
      <c r="CQ9" s="372"/>
      <c r="CR9" s="372"/>
      <c r="CS9" s="372"/>
      <c r="CT9" s="372"/>
      <c r="CU9" s="372"/>
      <c r="CV9" s="372"/>
      <c r="CW9" s="372"/>
      <c r="CX9" s="372"/>
      <c r="CY9" s="372"/>
      <c r="CZ9" s="372"/>
      <c r="DA9" s="372"/>
      <c r="DB9" s="372"/>
      <c r="DC9" s="372"/>
      <c r="DD9" s="372"/>
      <c r="DE9" s="372"/>
      <c r="DF9" s="372"/>
      <c r="DG9" s="372"/>
      <c r="DH9" s="372"/>
      <c r="DI9" s="372"/>
      <c r="DJ9" s="372"/>
      <c r="DK9" s="372"/>
      <c r="DL9" s="372"/>
      <c r="DM9" s="372"/>
      <c r="DN9" s="372"/>
      <c r="DO9" s="372"/>
      <c r="DP9" s="372"/>
      <c r="DQ9" s="373"/>
    </row>
    <row r="10" spans="2:121" ht="22.5" customHeight="1" thickTop="1" x14ac:dyDescent="0.35">
      <c r="B10">
        <v>9</v>
      </c>
      <c r="C10" t="s">
        <v>137</v>
      </c>
      <c r="E10" s="524" t="s">
        <v>58</v>
      </c>
      <c r="F10" s="526">
        <f>F8+F$85</f>
        <v>0.40833333333333344</v>
      </c>
      <c r="G10" s="400">
        <f t="shared" ref="G10" si="29">G8+6</f>
        <v>25</v>
      </c>
      <c r="H10" s="401" t="s">
        <v>45</v>
      </c>
      <c r="I10" s="410" t="s">
        <v>46</v>
      </c>
      <c r="J10" s="234">
        <v>8</v>
      </c>
      <c r="K10" s="528" t="s">
        <v>47</v>
      </c>
      <c r="L10" s="235">
        <v>16</v>
      </c>
      <c r="M10" s="530">
        <v>6</v>
      </c>
      <c r="N10" s="532" t="s">
        <v>47</v>
      </c>
      <c r="O10" s="534">
        <v>5</v>
      </c>
      <c r="Q10" s="524" t="s">
        <v>58</v>
      </c>
      <c r="R10" s="526">
        <f>F8+F$85</f>
        <v>0.40833333333333344</v>
      </c>
      <c r="S10" s="400">
        <f t="shared" ref="S10" si="30">S8+6</f>
        <v>26</v>
      </c>
      <c r="T10" s="401" t="s">
        <v>45</v>
      </c>
      <c r="U10" s="410" t="s">
        <v>46</v>
      </c>
      <c r="V10" s="234">
        <v>1</v>
      </c>
      <c r="W10" s="528" t="s">
        <v>47</v>
      </c>
      <c r="X10" s="235">
        <v>17</v>
      </c>
      <c r="Y10" s="530">
        <v>3</v>
      </c>
      <c r="Z10" s="532" t="s">
        <v>47</v>
      </c>
      <c r="AA10" s="534">
        <v>4</v>
      </c>
      <c r="AC10" s="699"/>
      <c r="AD10" s="580"/>
      <c r="AE10" s="593"/>
      <c r="AF10" s="583"/>
      <c r="AG10" s="582"/>
      <c r="AH10" s="584"/>
      <c r="AI10" s="583"/>
      <c r="AJ10" s="603"/>
      <c r="AK10" s="590"/>
      <c r="AL10" s="590"/>
      <c r="AM10" s="591"/>
      <c r="AN10" s="596"/>
      <c r="AO10" s="598"/>
      <c r="AP10" s="651"/>
      <c r="AQ10" s="596"/>
      <c r="AR10" s="598"/>
      <c r="AS10" s="651"/>
      <c r="AT10" s="596"/>
      <c r="AU10" s="598"/>
      <c r="AV10" s="598"/>
      <c r="AW10" s="596"/>
      <c r="AX10" s="598"/>
      <c r="AY10" s="598"/>
      <c r="AZ10" s="599"/>
      <c r="BA10" s="648"/>
      <c r="BB10" s="641"/>
      <c r="BC10" s="599"/>
      <c r="BD10" s="599"/>
      <c r="BE10" s="600"/>
      <c r="BG10" s="20"/>
      <c r="BH10" s="20"/>
      <c r="BI10" s="20"/>
      <c r="BJ10" s="20"/>
      <c r="BK10" s="20"/>
      <c r="BL10" s="20"/>
      <c r="BM10" s="20"/>
      <c r="BN10" s="20"/>
      <c r="BP10" s="28"/>
      <c r="BQ10" s="28"/>
      <c r="BR10" s="28"/>
      <c r="BS10" s="28"/>
      <c r="BT10" s="28"/>
      <c r="BU10" s="28"/>
      <c r="BV10" s="28"/>
      <c r="BW10" s="28"/>
      <c r="BY10" s="517">
        <f t="shared" ref="BY10" si="31">BQ11</f>
        <v>0.38333333333333336</v>
      </c>
      <c r="BZ10" s="518"/>
      <c r="CA10" s="518"/>
      <c r="CB10" s="351"/>
      <c r="CC10" s="351"/>
      <c r="CD10" s="351"/>
      <c r="CE10" s="520" t="str">
        <f t="shared" ref="CE10" si="32">BT11</f>
        <v>skupina</v>
      </c>
      <c r="CF10" s="520"/>
      <c r="CG10" s="520"/>
      <c r="CH10" s="520"/>
      <c r="CI10" s="520"/>
      <c r="CJ10" s="352" t="str">
        <f t="shared" ref="CJ10" si="33">BT12</f>
        <v>D</v>
      </c>
      <c r="CK10" s="351"/>
      <c r="CL10" s="351"/>
      <c r="CM10" s="351"/>
      <c r="CN10" s="351"/>
      <c r="CO10" s="351"/>
      <c r="CP10" s="351"/>
      <c r="CQ10" s="351"/>
      <c r="CR10" s="351"/>
      <c r="CS10" s="351"/>
      <c r="CT10" s="351"/>
      <c r="CU10" s="351"/>
      <c r="CV10" s="351"/>
      <c r="CW10" s="351"/>
      <c r="CX10" s="351"/>
      <c r="CY10" s="351"/>
      <c r="CZ10" s="351"/>
      <c r="DA10" s="351"/>
      <c r="DB10" s="351"/>
      <c r="DC10" s="351"/>
      <c r="DD10" s="351"/>
      <c r="DE10" s="351"/>
      <c r="DF10" s="351"/>
      <c r="DG10" s="351"/>
      <c r="DH10" s="351"/>
      <c r="DI10" s="351"/>
      <c r="DJ10" s="351"/>
      <c r="DK10" s="351"/>
      <c r="DL10" s="351"/>
      <c r="DM10" s="351"/>
      <c r="DN10" s="351"/>
      <c r="DO10" s="351"/>
      <c r="DP10" s="351"/>
      <c r="DQ10" s="353"/>
    </row>
    <row r="11" spans="2:121" ht="22.5" customHeight="1" thickBot="1" x14ac:dyDescent="0.45">
      <c r="B11">
        <v>10</v>
      </c>
      <c r="C11" t="s">
        <v>199</v>
      </c>
      <c r="E11" s="525"/>
      <c r="F11" s="527"/>
      <c r="G11" s="403" t="s">
        <v>50</v>
      </c>
      <c r="H11" s="404">
        <v>1</v>
      </c>
      <c r="I11" s="411" t="s">
        <v>39</v>
      </c>
      <c r="J11" s="412" t="str">
        <f t="shared" ref="J11" ca="1" si="34">IF(J10="","",LOOKUP(J10,$B$2:$B$48,$C$2:$C$44))</f>
        <v>Velký Osek "A"</v>
      </c>
      <c r="K11" s="529"/>
      <c r="L11" s="413" t="str">
        <f t="shared" ref="L11" ca="1" si="35">IF(L10="","",LOOKUP(L10,$B$2:$B$48,$C$2:$C$44))</f>
        <v>Čer. Pečky "B"</v>
      </c>
      <c r="M11" s="531"/>
      <c r="N11" s="533"/>
      <c r="O11" s="535"/>
      <c r="Q11" s="525"/>
      <c r="R11" s="527"/>
      <c r="S11" s="403" t="s">
        <v>50</v>
      </c>
      <c r="T11" s="404">
        <f t="shared" ref="T11" si="36">T9</f>
        <v>2</v>
      </c>
      <c r="U11" s="411" t="s">
        <v>39</v>
      </c>
      <c r="V11" s="412" t="str">
        <f t="shared" ref="V11" ca="1" si="37">IF(V10="","",LOOKUP(V10,$B$2:$B$48,$C$2:$C$44))</f>
        <v>Kmochova "A"</v>
      </c>
      <c r="W11" s="529"/>
      <c r="X11" s="413" t="str">
        <f t="shared" ref="X11" ca="1" si="38">IF(X10="","",LOOKUP(X10,$B$2:$B$48,$C$2:$C$44))</f>
        <v>Veltruby "B"</v>
      </c>
      <c r="Y11" s="531"/>
      <c r="Z11" s="533"/>
      <c r="AA11" s="535"/>
      <c r="AC11" s="699">
        <v>16</v>
      </c>
      <c r="AD11" s="580" t="str">
        <f>LOOKUP(AC11,B$2:B$50,C$2:C$50)</f>
        <v>Čer. Pečky "B"</v>
      </c>
      <c r="AE11" s="593">
        <f>AP5</f>
        <v>2</v>
      </c>
      <c r="AF11" s="583" t="s">
        <v>47</v>
      </c>
      <c r="AG11" s="582">
        <f>AN5</f>
        <v>8</v>
      </c>
      <c r="AH11" s="584">
        <f>AP7</f>
        <v>5</v>
      </c>
      <c r="AI11" s="583" t="s">
        <v>47</v>
      </c>
      <c r="AJ11" s="603">
        <f>AN7</f>
        <v>6</v>
      </c>
      <c r="AK11" s="582">
        <f>AP9</f>
        <v>8</v>
      </c>
      <c r="AL11" s="583" t="s">
        <v>47</v>
      </c>
      <c r="AM11" s="582">
        <f>AN9</f>
        <v>10</v>
      </c>
      <c r="AN11" s="604"/>
      <c r="AO11" s="590"/>
      <c r="AP11" s="591"/>
      <c r="AQ11" s="598">
        <f>Y60</f>
        <v>8</v>
      </c>
      <c r="AR11" s="598" t="s">
        <v>47</v>
      </c>
      <c r="AS11" s="651">
        <f>AA60</f>
        <v>7</v>
      </c>
      <c r="AT11" s="596">
        <f>M18</f>
        <v>12</v>
      </c>
      <c r="AU11" s="598" t="s">
        <v>47</v>
      </c>
      <c r="AV11" s="598">
        <f>O18</f>
        <v>2</v>
      </c>
      <c r="AW11" s="596">
        <f>M62</f>
        <v>8</v>
      </c>
      <c r="AX11" s="598" t="s">
        <v>47</v>
      </c>
      <c r="AY11" s="598">
        <f>O62</f>
        <v>7</v>
      </c>
      <c r="AZ11" s="572">
        <f>AE11+AH11+AK11+AN11+AT11+AQ11+AW11</f>
        <v>43</v>
      </c>
      <c r="BA11" s="574" t="s">
        <v>47</v>
      </c>
      <c r="BB11" s="576">
        <f>AG11+AJ11+AM11+AP11+AV11+AS11+AY11</f>
        <v>40</v>
      </c>
      <c r="BC11" s="572">
        <f t="shared" ref="BC11" si="39">IF(AZ11=0,0,AZ11/BB11)</f>
        <v>1.075</v>
      </c>
      <c r="BD11" s="572">
        <f t="shared" ref="BD11" si="40">BG11+BH11+BI11+BJ11+BK11+BL11+BM11+(BC11/100)</f>
        <v>9.0107499999999998</v>
      </c>
      <c r="BE11" s="578">
        <f t="shared" ref="BE11" si="41">IF(BD11=0,"",RANK(BD11,BD$5:BD$18))</f>
        <v>5</v>
      </c>
      <c r="BG11" s="20">
        <f>IF(AE11&gt;AG11,2,IF(AE11=AG11,0,1))</f>
        <v>1</v>
      </c>
      <c r="BH11" s="20">
        <f>IF(AH11&gt;AJ11,2,IF(AH11=AJ11,0,1))</f>
        <v>1</v>
      </c>
      <c r="BI11" s="20">
        <f>IF(AK11&gt;AM11,2,IF(AK11=AM11,0,1))</f>
        <v>1</v>
      </c>
      <c r="BJ11" s="20">
        <f>IF(AN11&gt;AP11,2,IF(AN11=AP11,0,1))</f>
        <v>0</v>
      </c>
      <c r="BK11" s="20">
        <f>IF(AQ11&gt;AS11,2,IF(AQ11=AS11,0,1))</f>
        <v>2</v>
      </c>
      <c r="BL11" s="20">
        <f>IF(AT11&gt;AV11,2,IF(AT11=AV11,0,1))</f>
        <v>2</v>
      </c>
      <c r="BM11" s="20">
        <f>IF(AW11&gt;AY11,2,IF(AW11=AY11,0,1))</f>
        <v>2</v>
      </c>
      <c r="BN11" s="20"/>
      <c r="BP11" s="28" t="str">
        <f t="shared" ref="BP11:BW12" si="42">E4</f>
        <v>2. KOLO</v>
      </c>
      <c r="BQ11" s="28">
        <f t="shared" si="42"/>
        <v>0.38333333333333336</v>
      </c>
      <c r="BR11" s="28">
        <f t="shared" si="42"/>
        <v>7</v>
      </c>
      <c r="BS11" s="28" t="str">
        <f t="shared" si="42"/>
        <v>HŘIŠTĚ</v>
      </c>
      <c r="BT11" s="28" t="str">
        <f t="shared" si="42"/>
        <v>skupina</v>
      </c>
      <c r="BU11" s="28">
        <f t="shared" si="42"/>
        <v>4</v>
      </c>
      <c r="BV11" s="28" t="str">
        <f t="shared" si="42"/>
        <v>:</v>
      </c>
      <c r="BW11" s="28">
        <f t="shared" si="42"/>
        <v>12</v>
      </c>
      <c r="BY11" s="354"/>
      <c r="BZ11" s="521" t="str">
        <f t="shared" ref="BZ11" si="43">BP11</f>
        <v>2. KOLO</v>
      </c>
      <c r="CA11" s="521"/>
      <c r="CB11" s="521"/>
      <c r="CC11" s="521"/>
      <c r="CD11" s="355"/>
      <c r="CE11" s="355"/>
      <c r="CF11" s="355"/>
      <c r="CG11" s="355"/>
      <c r="CH11" s="355"/>
      <c r="CI11" s="355"/>
      <c r="CJ11" s="355"/>
      <c r="CK11" s="355"/>
      <c r="CL11" s="355"/>
      <c r="CM11" s="355"/>
      <c r="CN11" s="355"/>
      <c r="CO11" s="355"/>
      <c r="CP11" s="355"/>
      <c r="CQ11" s="355"/>
      <c r="CR11" s="355"/>
      <c r="CS11" s="537">
        <f t="shared" ref="CS11" si="44">BR11</f>
        <v>7</v>
      </c>
      <c r="CT11" s="537"/>
      <c r="CU11" s="538" t="s">
        <v>48</v>
      </c>
      <c r="CV11" s="538"/>
      <c r="CW11" s="538"/>
      <c r="CX11" s="355"/>
      <c r="CY11" s="355"/>
      <c r="CZ11" s="355"/>
      <c r="DA11" s="355"/>
      <c r="DB11" s="355"/>
      <c r="DC11" s="355"/>
      <c r="DD11" s="355"/>
      <c r="DE11" s="355"/>
      <c r="DF11" s="355"/>
      <c r="DG11" s="355"/>
      <c r="DH11" s="355"/>
      <c r="DI11" s="355"/>
      <c r="DJ11" s="355"/>
      <c r="DK11" s="356"/>
      <c r="DL11" s="539" t="s">
        <v>49</v>
      </c>
      <c r="DM11" s="539"/>
      <c r="DN11" s="539"/>
      <c r="DO11" s="540">
        <f t="shared" ref="DO11" si="45">BS12</f>
        <v>1</v>
      </c>
      <c r="DP11" s="540"/>
      <c r="DQ11" s="357"/>
    </row>
    <row r="12" spans="2:121" ht="22.5" customHeight="1" thickTop="1" x14ac:dyDescent="0.35">
      <c r="B12">
        <f>B11+1</f>
        <v>11</v>
      </c>
      <c r="C12" t="s">
        <v>141</v>
      </c>
      <c r="E12" s="524" t="s">
        <v>59</v>
      </c>
      <c r="F12" s="526">
        <f>F10+F$85</f>
        <v>0.4166666666666668</v>
      </c>
      <c r="G12" s="400">
        <f t="shared" ref="G12" si="46">G10+6</f>
        <v>31</v>
      </c>
      <c r="H12" s="401" t="s">
        <v>45</v>
      </c>
      <c r="I12" s="402" t="s">
        <v>46</v>
      </c>
      <c r="J12" s="423">
        <v>12</v>
      </c>
      <c r="K12" s="528" t="s">
        <v>47</v>
      </c>
      <c r="L12" s="422">
        <v>20</v>
      </c>
      <c r="M12" s="530">
        <v>8</v>
      </c>
      <c r="N12" s="532" t="s">
        <v>47</v>
      </c>
      <c r="O12" s="534">
        <v>3</v>
      </c>
      <c r="Q12" s="524" t="s">
        <v>59</v>
      </c>
      <c r="R12" s="526">
        <f>F10+F$85</f>
        <v>0.4166666666666668</v>
      </c>
      <c r="S12" s="400">
        <f t="shared" ref="S12" si="47">S10+6</f>
        <v>32</v>
      </c>
      <c r="T12" s="401" t="s">
        <v>45</v>
      </c>
      <c r="U12" s="402" t="s">
        <v>46</v>
      </c>
      <c r="V12" s="423">
        <v>5</v>
      </c>
      <c r="W12" s="528" t="s">
        <v>47</v>
      </c>
      <c r="X12" s="422">
        <v>21</v>
      </c>
      <c r="Y12" s="530">
        <v>8</v>
      </c>
      <c r="Z12" s="532" t="s">
        <v>47</v>
      </c>
      <c r="AA12" s="534">
        <v>4</v>
      </c>
      <c r="AC12" s="699"/>
      <c r="AD12" s="580"/>
      <c r="AE12" s="593"/>
      <c r="AF12" s="583"/>
      <c r="AG12" s="582"/>
      <c r="AH12" s="584"/>
      <c r="AI12" s="583"/>
      <c r="AJ12" s="603"/>
      <c r="AK12" s="582"/>
      <c r="AL12" s="583"/>
      <c r="AM12" s="582"/>
      <c r="AN12" s="604"/>
      <c r="AO12" s="590"/>
      <c r="AP12" s="591"/>
      <c r="AQ12" s="598"/>
      <c r="AR12" s="598"/>
      <c r="AS12" s="651"/>
      <c r="AT12" s="596"/>
      <c r="AU12" s="598"/>
      <c r="AV12" s="598"/>
      <c r="AW12" s="596"/>
      <c r="AX12" s="598"/>
      <c r="AY12" s="598"/>
      <c r="AZ12" s="599"/>
      <c r="BA12" s="648"/>
      <c r="BB12" s="641"/>
      <c r="BC12" s="599"/>
      <c r="BD12" s="599"/>
      <c r="BE12" s="600"/>
      <c r="BG12" s="20"/>
      <c r="BH12" s="20"/>
      <c r="BI12" s="20"/>
      <c r="BJ12" s="20"/>
      <c r="BK12" s="20"/>
      <c r="BL12" s="20"/>
      <c r="BM12" s="20"/>
      <c r="BN12" s="20"/>
      <c r="BP12" s="28">
        <f t="shared" si="42"/>
        <v>0</v>
      </c>
      <c r="BQ12" s="28">
        <f t="shared" si="42"/>
        <v>0</v>
      </c>
      <c r="BR12" s="28" t="str">
        <f t="shared" si="42"/>
        <v>zápas</v>
      </c>
      <c r="BS12" s="28">
        <f t="shared" si="42"/>
        <v>1</v>
      </c>
      <c r="BT12" s="28" t="str">
        <f t="shared" si="42"/>
        <v>D</v>
      </c>
      <c r="BU12" s="28" t="str">
        <f t="shared" ca="1" si="42"/>
        <v>Prokopa Vel. "A"</v>
      </c>
      <c r="BV12" s="28">
        <f t="shared" si="42"/>
        <v>0</v>
      </c>
      <c r="BW12" s="28" t="str">
        <f t="shared" ca="1" si="42"/>
        <v>Velim  "A"</v>
      </c>
      <c r="BY12" s="354"/>
      <c r="BZ12" s="521"/>
      <c r="CA12" s="521"/>
      <c r="CB12" s="521"/>
      <c r="CC12" s="521"/>
      <c r="CD12" s="355"/>
      <c r="CE12" s="355"/>
      <c r="CF12" s="355"/>
      <c r="CG12" s="355"/>
      <c r="CH12" s="355"/>
      <c r="CI12" s="355"/>
      <c r="CJ12" s="355"/>
      <c r="CK12" s="355"/>
      <c r="CL12" s="355"/>
      <c r="CM12" s="355"/>
      <c r="CN12" s="355"/>
      <c r="CO12" s="355"/>
      <c r="CP12" s="355"/>
      <c r="CQ12" s="355"/>
      <c r="CR12" s="355"/>
      <c r="CS12" s="537"/>
      <c r="CT12" s="537"/>
      <c r="CU12" s="538"/>
      <c r="CV12" s="538"/>
      <c r="CW12" s="538"/>
      <c r="CX12" s="355"/>
      <c r="CY12" s="355"/>
      <c r="CZ12" s="355"/>
      <c r="DA12" s="355"/>
      <c r="DB12" s="355"/>
      <c r="DC12" s="355"/>
      <c r="DD12" s="355"/>
      <c r="DE12" s="355"/>
      <c r="DF12" s="355"/>
      <c r="DG12" s="355"/>
      <c r="DH12" s="355"/>
      <c r="DI12" s="355"/>
      <c r="DJ12" s="355"/>
      <c r="DK12" s="356"/>
      <c r="DL12" s="539"/>
      <c r="DM12" s="539"/>
      <c r="DN12" s="539"/>
      <c r="DO12" s="540"/>
      <c r="DP12" s="540"/>
      <c r="DQ12" s="357"/>
    </row>
    <row r="13" spans="2:121" ht="22.5" customHeight="1" thickBot="1" x14ac:dyDescent="0.45">
      <c r="B13">
        <f>B12+1</f>
        <v>12</v>
      </c>
      <c r="C13" t="s">
        <v>201</v>
      </c>
      <c r="E13" s="525"/>
      <c r="F13" s="527"/>
      <c r="G13" s="403" t="s">
        <v>50</v>
      </c>
      <c r="H13" s="404">
        <v>1</v>
      </c>
      <c r="I13" s="405" t="s">
        <v>67</v>
      </c>
      <c r="J13" s="412" t="str">
        <f t="shared" ref="J13" ca="1" si="48">IF(J12="","",LOOKUP(J12,$B$2:$B$48,$C$2:$C$44))</f>
        <v>Velim  "A"</v>
      </c>
      <c r="K13" s="529"/>
      <c r="L13" s="413" t="str">
        <f t="shared" ref="L13" ca="1" si="49">IF(L12="","",LOOKUP(L12,$B$2:$B$48,$C$2:$C$44))</f>
        <v>Masarykova "B"</v>
      </c>
      <c r="M13" s="531"/>
      <c r="N13" s="533"/>
      <c r="O13" s="535"/>
      <c r="Q13" s="525"/>
      <c r="R13" s="527"/>
      <c r="S13" s="403" t="s">
        <v>50</v>
      </c>
      <c r="T13" s="404">
        <f t="shared" ref="T13" si="50">T11</f>
        <v>2</v>
      </c>
      <c r="U13" s="405" t="s">
        <v>67</v>
      </c>
      <c r="V13" s="412" t="str">
        <f t="shared" ref="V13" ca="1" si="51">IF(V12="","",LOOKUP(V12,$B$2:$B$48,$C$2:$C$44))</f>
        <v>Ovčárecká "A"</v>
      </c>
      <c r="W13" s="529"/>
      <c r="X13" s="413" t="str">
        <f t="shared" ref="X13" ca="1" si="52">IF(X12="","",LOOKUP(X12,$B$2:$B$48,$C$2:$C$44))</f>
        <v>Bezručova "B"</v>
      </c>
      <c r="Y13" s="531"/>
      <c r="Z13" s="533"/>
      <c r="AA13" s="535"/>
      <c r="AC13" s="699">
        <v>17</v>
      </c>
      <c r="AD13" s="580" t="str">
        <f>LOOKUP(AC13,B$2:B$50,C$2:C$50)</f>
        <v>Veltruby "B"</v>
      </c>
      <c r="AE13" s="593">
        <f>AS5</f>
        <v>4</v>
      </c>
      <c r="AF13" s="583" t="s">
        <v>47</v>
      </c>
      <c r="AG13" s="582">
        <f>AQ5</f>
        <v>3</v>
      </c>
      <c r="AH13" s="584">
        <f>AS7</f>
        <v>14</v>
      </c>
      <c r="AI13" s="583" t="s">
        <v>47</v>
      </c>
      <c r="AJ13" s="603">
        <f>AQ7</f>
        <v>4</v>
      </c>
      <c r="AK13" s="582">
        <f>AS9</f>
        <v>4</v>
      </c>
      <c r="AL13" s="583" t="s">
        <v>47</v>
      </c>
      <c r="AM13" s="582">
        <f>AQ9</f>
        <v>7</v>
      </c>
      <c r="AN13" s="584">
        <f>AS11</f>
        <v>7</v>
      </c>
      <c r="AO13" s="583" t="s">
        <v>47</v>
      </c>
      <c r="AP13" s="603">
        <f>AQ11</f>
        <v>8</v>
      </c>
      <c r="AQ13" s="650"/>
      <c r="AR13" s="650"/>
      <c r="AS13" s="650"/>
      <c r="AT13" s="595">
        <f>Y62</f>
        <v>12</v>
      </c>
      <c r="AU13" s="597" t="s">
        <v>47</v>
      </c>
      <c r="AV13" s="597">
        <f>AA62</f>
        <v>6</v>
      </c>
      <c r="AW13" s="595">
        <f>Y50</f>
        <v>10</v>
      </c>
      <c r="AX13" s="597" t="s">
        <v>47</v>
      </c>
      <c r="AY13" s="597">
        <f>AA50</f>
        <v>5</v>
      </c>
      <c r="AZ13" s="572">
        <f>AE13+AH13+AK13+AN13+AT13+AQ13+AW13</f>
        <v>51</v>
      </c>
      <c r="BA13" s="640" t="s">
        <v>47</v>
      </c>
      <c r="BB13" s="576">
        <f>AG13+AJ13+AM13+AP13+AV13+AS13+AY13</f>
        <v>33</v>
      </c>
      <c r="BC13" s="572">
        <f t="shared" ref="BC13" si="53">IF(AZ13=0,0,AZ13/BB13)</f>
        <v>1.5454545454545454</v>
      </c>
      <c r="BD13" s="572">
        <f t="shared" ref="BD13" si="54">BG13+BH13+BI13+BJ13+BK13+BL13+BM13+(BC13/100)</f>
        <v>10.015454545454546</v>
      </c>
      <c r="BE13" s="578">
        <f t="shared" ref="BE13" si="55">IF(BD13=0,"",RANK(BD13,BD$5:BD$18))</f>
        <v>2</v>
      </c>
      <c r="BG13" s="20">
        <f>IF(AE13&gt;AG13,2,IF(AE13=AG13,0,1))</f>
        <v>2</v>
      </c>
      <c r="BH13" s="20">
        <f>IF(AH13&gt;AJ13,2,IF(AH13=AJ13,0,1))</f>
        <v>2</v>
      </c>
      <c r="BI13" s="20">
        <f>IF(AK13&gt;AM13,2,IF(AK13=AM13,0,1))</f>
        <v>1</v>
      </c>
      <c r="BJ13" s="20">
        <f>IF(AN13&gt;AP13,2,IF(AN13=AP13,0,1))</f>
        <v>1</v>
      </c>
      <c r="BK13" s="20">
        <f>IF(AQ13&gt;AS13,2,IF(AQ13=AS13,0,1))</f>
        <v>0</v>
      </c>
      <c r="BL13" s="20">
        <f>IF(AT13&gt;AV13,2,IF(AT13=AV13,0,1))</f>
        <v>2</v>
      </c>
      <c r="BM13" s="20">
        <f>IF(AW13&gt;AY13,2,IF(AW13=AY13,0,1))</f>
        <v>2</v>
      </c>
      <c r="BN13" s="20"/>
      <c r="BP13" s="28"/>
      <c r="BQ13" s="28"/>
      <c r="BR13" s="28"/>
      <c r="BS13" s="28"/>
      <c r="BT13" s="28"/>
      <c r="BU13" s="28"/>
      <c r="BV13" s="28"/>
      <c r="BW13" s="28"/>
      <c r="BY13" s="354"/>
      <c r="BZ13" s="358"/>
      <c r="CA13" s="358"/>
      <c r="CB13" s="358"/>
      <c r="CC13" s="358"/>
      <c r="CD13" s="536" t="s">
        <v>52</v>
      </c>
      <c r="CE13" s="536"/>
      <c r="CF13" s="359">
        <f t="shared" ref="CF13" si="56">BU11</f>
        <v>4</v>
      </c>
      <c r="CG13" s="360" t="s">
        <v>53</v>
      </c>
      <c r="CH13" s="522" t="str">
        <f t="shared" ref="CH13" ca="1" si="57">IF(BU12="","",LOOKUP(CF13,$B$2:$B$48,$C$2:$C$44))</f>
        <v>Prokopa Vel. "A"</v>
      </c>
      <c r="CI13" s="522"/>
      <c r="CJ13" s="522"/>
      <c r="CK13" s="522"/>
      <c r="CL13" s="522"/>
      <c r="CM13" s="522"/>
      <c r="CN13" s="522"/>
      <c r="CO13" s="522"/>
      <c r="CP13" s="522"/>
      <c r="CQ13" s="522"/>
      <c r="CR13" s="522"/>
      <c r="CS13" s="522"/>
      <c r="CT13" s="522"/>
      <c r="CU13" s="358"/>
      <c r="CV13" s="358"/>
      <c r="CW13" s="358"/>
      <c r="CX13" s="358"/>
      <c r="CY13" s="358"/>
      <c r="CZ13" s="536" t="s">
        <v>52</v>
      </c>
      <c r="DA13" s="536"/>
      <c r="DB13" s="359">
        <f t="shared" ref="DB13" si="58">BW11</f>
        <v>12</v>
      </c>
      <c r="DC13" s="360" t="s">
        <v>53</v>
      </c>
      <c r="DD13" s="522" t="str">
        <f t="shared" ref="DD13" ca="1" si="59">IF(BW12="","",LOOKUP(DB13,$B$2:$B$48,$C$2:$C$44))</f>
        <v>Velim  "A"</v>
      </c>
      <c r="DE13" s="522"/>
      <c r="DF13" s="522"/>
      <c r="DG13" s="522"/>
      <c r="DH13" s="522"/>
      <c r="DI13" s="522"/>
      <c r="DJ13" s="522"/>
      <c r="DK13" s="522"/>
      <c r="DL13" s="522"/>
      <c r="DM13" s="522"/>
      <c r="DN13" s="522"/>
      <c r="DO13" s="522"/>
      <c r="DP13" s="522"/>
      <c r="DQ13" s="357"/>
    </row>
    <row r="14" spans="2:121" ht="22.5" customHeight="1" thickTop="1" x14ac:dyDescent="0.35">
      <c r="B14">
        <v>13</v>
      </c>
      <c r="C14" t="s">
        <v>198</v>
      </c>
      <c r="E14" s="524" t="s">
        <v>60</v>
      </c>
      <c r="F14" s="526">
        <f>F12+F$85</f>
        <v>0.42500000000000016</v>
      </c>
      <c r="G14" s="400">
        <f t="shared" ref="G14" si="60">G12+6</f>
        <v>37</v>
      </c>
      <c r="H14" s="401" t="s">
        <v>45</v>
      </c>
      <c r="I14" s="408" t="s">
        <v>46</v>
      </c>
      <c r="J14" s="425">
        <v>10</v>
      </c>
      <c r="K14" s="528" t="s">
        <v>47</v>
      </c>
      <c r="L14" s="424">
        <v>18</v>
      </c>
      <c r="M14" s="530">
        <v>9</v>
      </c>
      <c r="N14" s="532" t="s">
        <v>47</v>
      </c>
      <c r="O14" s="534">
        <v>5</v>
      </c>
      <c r="Q14" s="524" t="s">
        <v>60</v>
      </c>
      <c r="R14" s="526">
        <f>F12+F$85</f>
        <v>0.42500000000000016</v>
      </c>
      <c r="S14" s="400">
        <f t="shared" ref="S14" si="61">S12+6</f>
        <v>38</v>
      </c>
      <c r="T14" s="401" t="s">
        <v>45</v>
      </c>
      <c r="U14" s="408" t="s">
        <v>46</v>
      </c>
      <c r="V14" s="425">
        <v>7</v>
      </c>
      <c r="W14" s="528" t="s">
        <v>47</v>
      </c>
      <c r="X14" s="424">
        <v>23</v>
      </c>
      <c r="Y14" s="530">
        <v>2</v>
      </c>
      <c r="Z14" s="532" t="s">
        <v>47</v>
      </c>
      <c r="AA14" s="534">
        <v>7</v>
      </c>
      <c r="AC14" s="699"/>
      <c r="AD14" s="580"/>
      <c r="AE14" s="593"/>
      <c r="AF14" s="583"/>
      <c r="AG14" s="582"/>
      <c r="AH14" s="584"/>
      <c r="AI14" s="583"/>
      <c r="AJ14" s="603"/>
      <c r="AK14" s="582"/>
      <c r="AL14" s="583"/>
      <c r="AM14" s="582"/>
      <c r="AN14" s="584"/>
      <c r="AO14" s="583"/>
      <c r="AP14" s="603"/>
      <c r="AQ14" s="569"/>
      <c r="AR14" s="569"/>
      <c r="AS14" s="569"/>
      <c r="AT14" s="596"/>
      <c r="AU14" s="598"/>
      <c r="AV14" s="598"/>
      <c r="AW14" s="596"/>
      <c r="AX14" s="598"/>
      <c r="AY14" s="598"/>
      <c r="AZ14" s="599"/>
      <c r="BA14" s="648"/>
      <c r="BB14" s="641"/>
      <c r="BC14" s="599"/>
      <c r="BD14" s="599"/>
      <c r="BE14" s="600"/>
      <c r="BG14" s="20"/>
      <c r="BH14" s="20"/>
      <c r="BI14" s="20"/>
      <c r="BJ14" s="20"/>
      <c r="BK14" s="20"/>
      <c r="BL14" s="20"/>
      <c r="BM14" s="20"/>
      <c r="BN14" s="20"/>
      <c r="BP14" s="28"/>
      <c r="BQ14" s="28"/>
      <c r="BR14" s="28"/>
      <c r="BS14" s="28"/>
      <c r="BT14" s="28"/>
      <c r="BU14" s="28"/>
      <c r="BV14" s="28"/>
      <c r="BW14" s="28"/>
      <c r="BY14" s="354"/>
      <c r="BZ14" s="358"/>
      <c r="CA14" s="358"/>
      <c r="CB14" s="358"/>
      <c r="CC14" s="358"/>
      <c r="CD14" s="358"/>
      <c r="CE14" s="358"/>
      <c r="CF14" s="358"/>
      <c r="CG14" s="358"/>
      <c r="CH14" s="358"/>
      <c r="CI14" s="358"/>
      <c r="CJ14" s="358"/>
      <c r="CK14" s="358"/>
      <c r="CL14" s="358"/>
      <c r="CM14" s="358"/>
      <c r="CN14" s="358"/>
      <c r="CO14" s="358"/>
      <c r="CP14" s="358"/>
      <c r="CQ14" s="358"/>
      <c r="CR14" s="358"/>
      <c r="CS14" s="358"/>
      <c r="CT14" s="358"/>
      <c r="CU14" s="358"/>
      <c r="CV14" s="358"/>
      <c r="CW14" s="358"/>
      <c r="CX14" s="358"/>
      <c r="CY14" s="358"/>
      <c r="CZ14" s="358"/>
      <c r="DA14" s="358"/>
      <c r="DB14" s="358"/>
      <c r="DC14" s="358"/>
      <c r="DD14" s="358"/>
      <c r="DE14" s="358"/>
      <c r="DF14" s="358"/>
      <c r="DG14" s="358"/>
      <c r="DH14" s="358"/>
      <c r="DI14" s="358"/>
      <c r="DJ14" s="358"/>
      <c r="DQ14" s="357"/>
    </row>
    <row r="15" spans="2:121" ht="22.5" customHeight="1" thickBot="1" x14ac:dyDescent="0.45">
      <c r="B15">
        <v>14</v>
      </c>
      <c r="C15" t="s">
        <v>154</v>
      </c>
      <c r="E15" s="525"/>
      <c r="F15" s="527"/>
      <c r="G15" s="403" t="s">
        <v>50</v>
      </c>
      <c r="H15" s="404">
        <v>1</v>
      </c>
      <c r="I15" s="409" t="s">
        <v>54</v>
      </c>
      <c r="J15" s="412" t="str">
        <f t="shared" ref="J15" ca="1" si="62">IF(J14="","",LOOKUP(J14,$B$2:$B$48,$C$2:$C$44))</f>
        <v>Čer. Pečky "A"</v>
      </c>
      <c r="K15" s="529"/>
      <c r="L15" s="413" t="str">
        <f t="shared" ref="L15" ca="1" si="63">IF(L14="","",LOOKUP(L14,$B$2:$B$48,$C$2:$C$44))</f>
        <v>Lipanská "B"</v>
      </c>
      <c r="M15" s="531"/>
      <c r="N15" s="533"/>
      <c r="O15" s="535"/>
      <c r="Q15" s="525"/>
      <c r="R15" s="527"/>
      <c r="S15" s="403" t="s">
        <v>50</v>
      </c>
      <c r="T15" s="404">
        <f t="shared" ref="T15" si="64">T13</f>
        <v>2</v>
      </c>
      <c r="U15" s="409" t="s">
        <v>54</v>
      </c>
      <c r="V15" s="412" t="str">
        <f t="shared" ref="V15" ca="1" si="65">IF(V14="","",LOOKUP(V14,$B$2:$B$48,$C$2:$C$44))</f>
        <v>Kmochova "B"</v>
      </c>
      <c r="W15" s="529"/>
      <c r="X15" s="413" t="str">
        <f t="shared" ref="X15" ca="1" si="66">IF(X14="","",LOOKUP(X14,$B$2:$B$48,$C$2:$C$44))</f>
        <v>Ovčárecká "B"</v>
      </c>
      <c r="Y15" s="531"/>
      <c r="Z15" s="533"/>
      <c r="AA15" s="535"/>
      <c r="AC15" s="699">
        <v>24</v>
      </c>
      <c r="AD15" s="580" t="str">
        <f>LOOKUP(AC15,B$2:B$50,C$2:C$50)</f>
        <v>Týnec n.L. "A"</v>
      </c>
      <c r="AE15" s="593">
        <f>AV5</f>
        <v>3</v>
      </c>
      <c r="AF15" s="583" t="s">
        <v>47</v>
      </c>
      <c r="AG15" s="582">
        <f>AT5</f>
        <v>17</v>
      </c>
      <c r="AH15" s="584">
        <f>AV7</f>
        <v>5</v>
      </c>
      <c r="AI15" s="583" t="s">
        <v>47</v>
      </c>
      <c r="AJ15" s="603">
        <f>AT7</f>
        <v>16</v>
      </c>
      <c r="AK15" s="582">
        <f>AV9</f>
        <v>4</v>
      </c>
      <c r="AL15" s="583" t="s">
        <v>47</v>
      </c>
      <c r="AM15" s="582">
        <f>AT9</f>
        <v>17</v>
      </c>
      <c r="AN15" s="584">
        <f>AV11</f>
        <v>2</v>
      </c>
      <c r="AO15" s="583" t="s">
        <v>47</v>
      </c>
      <c r="AP15" s="603">
        <f>AT11</f>
        <v>12</v>
      </c>
      <c r="AQ15" s="582">
        <f>AV13</f>
        <v>6</v>
      </c>
      <c r="AR15" s="583" t="s">
        <v>47</v>
      </c>
      <c r="AS15" s="603">
        <f>AT13</f>
        <v>12</v>
      </c>
      <c r="AT15" s="604"/>
      <c r="AU15" s="590"/>
      <c r="AV15" s="590"/>
      <c r="AW15" s="595">
        <f>M38</f>
        <v>2</v>
      </c>
      <c r="AX15" s="597" t="s">
        <v>47</v>
      </c>
      <c r="AY15" s="597">
        <f>O38</f>
        <v>10</v>
      </c>
      <c r="AZ15" s="572">
        <f>AE15+AH15+AK15+AN15+AT15+AQ15+AW15</f>
        <v>22</v>
      </c>
      <c r="BA15" s="574" t="s">
        <v>47</v>
      </c>
      <c r="BB15" s="576">
        <f>AG15+AJ15+AM15+AP15+AV15+AS15+AY15</f>
        <v>84</v>
      </c>
      <c r="BC15" s="572">
        <f t="shared" ref="BC15" si="67">IF(AZ15=0,0,AZ15/BB15)</f>
        <v>0.26190476190476192</v>
      </c>
      <c r="BD15" s="572">
        <f t="shared" ref="BD15" si="68">BG15+BH15+BI15+BJ15+BK15+BL15+BM15+(BC15/100)</f>
        <v>6.0026190476190475</v>
      </c>
      <c r="BE15" s="578">
        <f t="shared" ref="BE15" si="69">IF(BD15=0,"",RANK(BD15,BD$5:BD$18))</f>
        <v>7</v>
      </c>
      <c r="BG15" s="20">
        <f>IF(AE15&gt;AG15,2,IF(AE15=AG15,0,1))</f>
        <v>1</v>
      </c>
      <c r="BH15" s="20">
        <f>IF(AH15&gt;AJ15,2,IF(AH15=AJ15,0,1))</f>
        <v>1</v>
      </c>
      <c r="BI15" s="20">
        <f>IF(AK15&gt;AM15,2,IF(AK15=AM15,0,1))</f>
        <v>1</v>
      </c>
      <c r="BJ15" s="20">
        <f>IF(AN15&gt;AP15,2,IF(AN15=AP15,0,1))</f>
        <v>1</v>
      </c>
      <c r="BK15" s="20">
        <f>IF(AQ15&gt;AS15,2,IF(AQ15=AS15,0,1))</f>
        <v>1</v>
      </c>
      <c r="BL15" s="20">
        <f>IF(AT15&gt;AV15,2,IF(AT15=AV15,0,1))</f>
        <v>0</v>
      </c>
      <c r="BM15" s="20">
        <f>IF(AW15&gt;AY15,2,IF(AW15=AY15,0,1))</f>
        <v>1</v>
      </c>
      <c r="BN15" s="20"/>
      <c r="BP15" s="28"/>
      <c r="BQ15" s="28"/>
      <c r="BR15" s="28"/>
      <c r="BS15" s="28"/>
      <c r="BT15" s="28"/>
      <c r="BU15" s="28"/>
      <c r="BV15" s="28"/>
      <c r="BW15" s="28"/>
      <c r="BY15" s="354"/>
      <c r="BZ15" s="396" t="s">
        <v>56</v>
      </c>
      <c r="CA15" s="397">
        <f t="shared" ref="CA15" si="70">CF13</f>
        <v>4</v>
      </c>
      <c r="CB15" s="362" t="s">
        <v>47</v>
      </c>
      <c r="CC15" s="363">
        <v>1</v>
      </c>
      <c r="CD15" s="363">
        <v>2</v>
      </c>
      <c r="CE15" s="363">
        <v>3</v>
      </c>
      <c r="CF15" s="363">
        <v>4</v>
      </c>
      <c r="CG15" s="363">
        <v>5</v>
      </c>
      <c r="CH15" s="363">
        <v>6</v>
      </c>
      <c r="CI15" s="363">
        <v>7</v>
      </c>
      <c r="CJ15" s="363">
        <v>8</v>
      </c>
      <c r="CK15" s="363">
        <v>9</v>
      </c>
      <c r="CL15" s="363">
        <v>10</v>
      </c>
      <c r="CM15" s="363">
        <v>11</v>
      </c>
      <c r="CN15" s="363">
        <v>12</v>
      </c>
      <c r="CO15" s="363">
        <v>13</v>
      </c>
      <c r="CP15" s="363">
        <v>14</v>
      </c>
      <c r="CQ15" s="363">
        <v>15</v>
      </c>
      <c r="CR15" s="363">
        <v>16</v>
      </c>
      <c r="CS15" s="363">
        <v>17</v>
      </c>
      <c r="CT15" s="363">
        <v>18</v>
      </c>
      <c r="CU15" s="363">
        <v>19</v>
      </c>
      <c r="CV15" s="363">
        <v>20</v>
      </c>
      <c r="CW15" s="363">
        <v>21</v>
      </c>
      <c r="CX15" s="363">
        <v>22</v>
      </c>
      <c r="CY15" s="363">
        <v>23</v>
      </c>
      <c r="CZ15" s="363">
        <v>24</v>
      </c>
      <c r="DA15" s="363">
        <v>25</v>
      </c>
      <c r="DB15" s="363">
        <v>26</v>
      </c>
      <c r="DC15" s="363">
        <v>27</v>
      </c>
      <c r="DD15" s="363">
        <v>28</v>
      </c>
      <c r="DE15" s="363">
        <v>29</v>
      </c>
      <c r="DF15" s="363">
        <v>30</v>
      </c>
      <c r="DG15" s="363">
        <v>31</v>
      </c>
      <c r="DH15" s="363">
        <v>32</v>
      </c>
      <c r="DI15" s="363">
        <v>33</v>
      </c>
      <c r="DJ15" s="363">
        <v>34</v>
      </c>
      <c r="DK15" s="364">
        <v>35</v>
      </c>
      <c r="DL15" s="364">
        <v>36</v>
      </c>
      <c r="DM15" s="364">
        <v>37</v>
      </c>
      <c r="DN15" s="364">
        <v>38</v>
      </c>
      <c r="DO15" s="364">
        <v>39</v>
      </c>
      <c r="DP15" s="364">
        <v>40</v>
      </c>
      <c r="DQ15" s="357"/>
    </row>
    <row r="16" spans="2:121" ht="22.5" customHeight="1" thickTop="1" x14ac:dyDescent="0.35">
      <c r="B16">
        <v>15</v>
      </c>
      <c r="C16" t="s">
        <v>186</v>
      </c>
      <c r="E16" s="524" t="s">
        <v>61</v>
      </c>
      <c r="F16" s="526">
        <f>F14+F$85</f>
        <v>0.43333333333333351</v>
      </c>
      <c r="G16" s="400">
        <f t="shared" ref="G16" si="71">G14+6</f>
        <v>43</v>
      </c>
      <c r="H16" s="401" t="s">
        <v>45</v>
      </c>
      <c r="I16" s="406" t="s">
        <v>46</v>
      </c>
      <c r="J16" s="421">
        <v>3</v>
      </c>
      <c r="K16" s="528" t="s">
        <v>47</v>
      </c>
      <c r="L16" s="426">
        <v>13</v>
      </c>
      <c r="M16" s="530">
        <v>9</v>
      </c>
      <c r="N16" s="532" t="s">
        <v>47</v>
      </c>
      <c r="O16" s="534">
        <v>3</v>
      </c>
      <c r="Q16" s="524" t="s">
        <v>61</v>
      </c>
      <c r="R16" s="526">
        <f>F14+F$85</f>
        <v>0.43333333333333351</v>
      </c>
      <c r="S16" s="400">
        <f t="shared" ref="S16" si="72">S14+6</f>
        <v>44</v>
      </c>
      <c r="T16" s="401" t="s">
        <v>45</v>
      </c>
      <c r="U16" s="406" t="s">
        <v>46</v>
      </c>
      <c r="V16" s="421">
        <v>11</v>
      </c>
      <c r="W16" s="528" t="s">
        <v>47</v>
      </c>
      <c r="X16" s="426">
        <v>22</v>
      </c>
      <c r="Y16" s="530">
        <v>7</v>
      </c>
      <c r="Z16" s="532" t="s">
        <v>47</v>
      </c>
      <c r="AA16" s="534">
        <v>6</v>
      </c>
      <c r="AC16" s="699"/>
      <c r="AD16" s="580"/>
      <c r="AE16" s="593"/>
      <c r="AF16" s="583"/>
      <c r="AG16" s="582"/>
      <c r="AH16" s="584"/>
      <c r="AI16" s="583"/>
      <c r="AJ16" s="603"/>
      <c r="AK16" s="582"/>
      <c r="AL16" s="583"/>
      <c r="AM16" s="582"/>
      <c r="AN16" s="584"/>
      <c r="AO16" s="583"/>
      <c r="AP16" s="603"/>
      <c r="AQ16" s="582"/>
      <c r="AR16" s="583"/>
      <c r="AS16" s="603"/>
      <c r="AT16" s="604"/>
      <c r="AU16" s="590"/>
      <c r="AV16" s="590"/>
      <c r="AW16" s="596"/>
      <c r="AX16" s="598"/>
      <c r="AY16" s="598"/>
      <c r="AZ16" s="599"/>
      <c r="BA16" s="648"/>
      <c r="BB16" s="641"/>
      <c r="BC16" s="599"/>
      <c r="BD16" s="599"/>
      <c r="BE16" s="600"/>
      <c r="BG16" s="20"/>
      <c r="BH16" s="20"/>
      <c r="BI16" s="20"/>
      <c r="BJ16" s="20"/>
      <c r="BK16" s="20"/>
      <c r="BL16" s="20"/>
      <c r="BM16" s="20"/>
      <c r="BN16" s="20"/>
      <c r="BP16" s="28"/>
      <c r="BQ16" s="28"/>
      <c r="BR16" s="28"/>
      <c r="BS16" s="28"/>
      <c r="BT16" s="28"/>
      <c r="BU16" s="28"/>
      <c r="BV16" s="28"/>
      <c r="BW16" s="28"/>
      <c r="BY16" s="354"/>
      <c r="BZ16" s="365"/>
      <c r="CA16" s="366"/>
      <c r="CB16" s="367"/>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368"/>
      <c r="DG16" s="368"/>
      <c r="DH16" s="368"/>
      <c r="DI16" s="368"/>
      <c r="DJ16" s="368"/>
      <c r="DK16" s="369"/>
      <c r="DL16" s="369"/>
      <c r="DM16" s="369"/>
      <c r="DN16" s="369"/>
      <c r="DO16" s="369"/>
      <c r="DP16" s="369"/>
      <c r="DQ16" s="357"/>
    </row>
    <row r="17" spans="2:121" ht="22.5" customHeight="1" thickBot="1" x14ac:dyDescent="0.45">
      <c r="B17">
        <v>16</v>
      </c>
      <c r="C17" t="s">
        <v>200</v>
      </c>
      <c r="E17" s="525"/>
      <c r="F17" s="527"/>
      <c r="G17" s="403" t="s">
        <v>50</v>
      </c>
      <c r="H17" s="404">
        <v>1</v>
      </c>
      <c r="I17" s="407" t="s">
        <v>66</v>
      </c>
      <c r="J17" s="412" t="str">
        <f t="shared" ref="J17" ca="1" si="73">IF(J16="","",LOOKUP(J16,$B$2:$B$48,$C$2:$C$44))</f>
        <v>Lipanská "A"</v>
      </c>
      <c r="K17" s="529"/>
      <c r="L17" s="413" t="str">
        <f t="shared" ref="L17" ca="1" si="74">IF(L16="","",LOOKUP(L16,$B$2:$B$48,$C$2:$C$44))</f>
        <v>Prokopa Vel."B"</v>
      </c>
      <c r="M17" s="531"/>
      <c r="N17" s="533"/>
      <c r="O17" s="535"/>
      <c r="Q17" s="525"/>
      <c r="R17" s="527"/>
      <c r="S17" s="403" t="s">
        <v>50</v>
      </c>
      <c r="T17" s="404">
        <f t="shared" ref="T17" si="75">T15</f>
        <v>2</v>
      </c>
      <c r="U17" s="407" t="s">
        <v>66</v>
      </c>
      <c r="V17" s="412" t="str">
        <f t="shared" ref="V17" ca="1" si="76">IF(V16="","",LOOKUP(V16,$B$2:$B$48,$C$2:$C$44))</f>
        <v>Masarykova "A"</v>
      </c>
      <c r="W17" s="529"/>
      <c r="X17" s="413" t="str">
        <f t="shared" ref="X17" ca="1" si="77">IF(X16="","",LOOKUP(X16,$B$2:$B$48,$C$2:$C$44))</f>
        <v>Mnichovická "B"</v>
      </c>
      <c r="Y17" s="531"/>
      <c r="Z17" s="533"/>
      <c r="AA17" s="535"/>
      <c r="AC17" s="689">
        <v>25</v>
      </c>
      <c r="AD17" s="646" t="str">
        <f>LOOKUP(AC17,B$2:B$50,C$2:C$50)</f>
        <v>Býchory "B"</v>
      </c>
      <c r="AE17" s="558">
        <f>AY5</f>
        <v>5</v>
      </c>
      <c r="AF17" s="560" t="s">
        <v>47</v>
      </c>
      <c r="AG17" s="562">
        <f>AW5</f>
        <v>3</v>
      </c>
      <c r="AH17" s="564">
        <f>AY7</f>
        <v>13</v>
      </c>
      <c r="AI17" s="560" t="s">
        <v>47</v>
      </c>
      <c r="AJ17" s="566">
        <f>AW7</f>
        <v>2</v>
      </c>
      <c r="AK17" s="562">
        <f>AY9</f>
        <v>3</v>
      </c>
      <c r="AL17" s="560" t="s">
        <v>47</v>
      </c>
      <c r="AM17" s="562">
        <f>AW9</f>
        <v>10</v>
      </c>
      <c r="AN17" s="564">
        <f>AY11</f>
        <v>7</v>
      </c>
      <c r="AO17" s="560" t="s">
        <v>47</v>
      </c>
      <c r="AP17" s="566">
        <f>AW11</f>
        <v>8</v>
      </c>
      <c r="AQ17" s="562">
        <f>AY13</f>
        <v>5</v>
      </c>
      <c r="AR17" s="560" t="s">
        <v>47</v>
      </c>
      <c r="AS17" s="566">
        <f>AW13</f>
        <v>10</v>
      </c>
      <c r="AT17" s="562">
        <f>AY15</f>
        <v>10</v>
      </c>
      <c r="AU17" s="560" t="s">
        <v>47</v>
      </c>
      <c r="AV17" s="566">
        <f>AW15</f>
        <v>2</v>
      </c>
      <c r="AW17" s="568"/>
      <c r="AX17" s="569"/>
      <c r="AY17" s="569"/>
      <c r="AZ17" s="611">
        <f>AE17+AH17+AK17+AN17+AT17+AQ17+AW17</f>
        <v>43</v>
      </c>
      <c r="BA17" s="640" t="s">
        <v>47</v>
      </c>
      <c r="BB17" s="618">
        <f>AG17+AJ17+AM17+AP17+AV17+AS17+AY17</f>
        <v>35</v>
      </c>
      <c r="BC17" s="611">
        <f t="shared" ref="BC17" si="78">IF(AZ17=0,0,AZ17/BB17)</f>
        <v>1.2285714285714286</v>
      </c>
      <c r="BD17" s="611">
        <f t="shared" ref="BD17" si="79">BG17+BH17+BI17+BJ17+BK17+BL17+BM17+(BC17/100)</f>
        <v>9.0122857142857136</v>
      </c>
      <c r="BE17" s="601">
        <f t="shared" ref="BE17" si="80">IF(BD17=0,"",RANK(BD17,BD$5:BD$18))</f>
        <v>4</v>
      </c>
      <c r="BG17" s="20">
        <f>IF(AE17&gt;AG17,2,IF(AE17=AG17,0,1))</f>
        <v>2</v>
      </c>
      <c r="BH17" s="20">
        <f>IF(AH17&gt;AJ17,2,IF(AH17=AJ17,0,1))</f>
        <v>2</v>
      </c>
      <c r="BI17" s="20">
        <f>IF(AK17&gt;AM17,2,IF(AK17=AM17,0,1))</f>
        <v>1</v>
      </c>
      <c r="BJ17" s="20">
        <f>IF(AN17&gt;AP17,2,IF(AN17=AP17,0,1))</f>
        <v>1</v>
      </c>
      <c r="BK17" s="20">
        <f>IF(AQ17&gt;AS17,2,IF(AQ17=AS17,0,1))</f>
        <v>1</v>
      </c>
      <c r="BL17" s="20">
        <f>IF(AT17&gt;AV17,2,IF(AT17=AV17,0,1))</f>
        <v>2</v>
      </c>
      <c r="BM17" s="20">
        <f>IF(AW17&gt;AY17,2,IF(AW17=AY17,0,1))</f>
        <v>0</v>
      </c>
      <c r="BN17" s="20"/>
      <c r="BP17" s="28"/>
      <c r="BQ17" s="28"/>
      <c r="BR17" s="28"/>
      <c r="BS17" s="28"/>
      <c r="BT17" s="28"/>
      <c r="BU17" s="28"/>
      <c r="BV17" s="28"/>
      <c r="BW17" s="28"/>
      <c r="BY17" s="354"/>
      <c r="BZ17" s="398" t="s">
        <v>56</v>
      </c>
      <c r="CA17" s="399">
        <f t="shared" ref="CA17" si="81">DB13</f>
        <v>12</v>
      </c>
      <c r="CB17" s="370" t="s">
        <v>47</v>
      </c>
      <c r="CC17" s="363">
        <v>1</v>
      </c>
      <c r="CD17" s="363">
        <v>2</v>
      </c>
      <c r="CE17" s="363">
        <v>3</v>
      </c>
      <c r="CF17" s="363">
        <v>4</v>
      </c>
      <c r="CG17" s="363">
        <v>5</v>
      </c>
      <c r="CH17" s="363">
        <v>6</v>
      </c>
      <c r="CI17" s="363">
        <v>7</v>
      </c>
      <c r="CJ17" s="363">
        <v>8</v>
      </c>
      <c r="CK17" s="363">
        <v>9</v>
      </c>
      <c r="CL17" s="363">
        <v>10</v>
      </c>
      <c r="CM17" s="363">
        <v>11</v>
      </c>
      <c r="CN17" s="363">
        <v>12</v>
      </c>
      <c r="CO17" s="363">
        <v>13</v>
      </c>
      <c r="CP17" s="363">
        <v>14</v>
      </c>
      <c r="CQ17" s="363">
        <v>15</v>
      </c>
      <c r="CR17" s="363">
        <v>16</v>
      </c>
      <c r="CS17" s="363">
        <v>17</v>
      </c>
      <c r="CT17" s="363">
        <v>18</v>
      </c>
      <c r="CU17" s="363">
        <v>19</v>
      </c>
      <c r="CV17" s="363">
        <v>20</v>
      </c>
      <c r="CW17" s="363">
        <v>21</v>
      </c>
      <c r="CX17" s="363">
        <v>22</v>
      </c>
      <c r="CY17" s="363">
        <v>23</v>
      </c>
      <c r="CZ17" s="363">
        <v>24</v>
      </c>
      <c r="DA17" s="363">
        <v>25</v>
      </c>
      <c r="DB17" s="363">
        <v>26</v>
      </c>
      <c r="DC17" s="363">
        <v>27</v>
      </c>
      <c r="DD17" s="363">
        <v>28</v>
      </c>
      <c r="DE17" s="363">
        <v>29</v>
      </c>
      <c r="DF17" s="363">
        <v>30</v>
      </c>
      <c r="DG17" s="363">
        <v>31</v>
      </c>
      <c r="DH17" s="363">
        <v>32</v>
      </c>
      <c r="DI17" s="363">
        <v>33</v>
      </c>
      <c r="DJ17" s="363">
        <v>34</v>
      </c>
      <c r="DK17" s="364">
        <v>35</v>
      </c>
      <c r="DL17" s="364">
        <v>36</v>
      </c>
      <c r="DM17" s="364">
        <v>37</v>
      </c>
      <c r="DN17" s="364">
        <v>38</v>
      </c>
      <c r="DO17" s="364">
        <v>39</v>
      </c>
      <c r="DP17" s="364">
        <v>40</v>
      </c>
      <c r="DQ17" s="357"/>
    </row>
    <row r="18" spans="2:121" ht="22.5" customHeight="1" thickTop="1" thickBot="1" x14ac:dyDescent="0.4">
      <c r="B18">
        <v>17</v>
      </c>
      <c r="C18" t="s">
        <v>157</v>
      </c>
      <c r="E18" s="524" t="s">
        <v>62</v>
      </c>
      <c r="F18" s="526">
        <f>F16+F$85</f>
        <v>0.44166666666666687</v>
      </c>
      <c r="G18" s="400">
        <f t="shared" ref="G18" si="82">G16+6</f>
        <v>49</v>
      </c>
      <c r="H18" s="401" t="s">
        <v>45</v>
      </c>
      <c r="I18" s="410" t="s">
        <v>46</v>
      </c>
      <c r="J18" s="234">
        <v>16</v>
      </c>
      <c r="K18" s="528" t="s">
        <v>47</v>
      </c>
      <c r="L18" s="235">
        <v>24</v>
      </c>
      <c r="M18" s="530">
        <v>12</v>
      </c>
      <c r="N18" s="532" t="s">
        <v>47</v>
      </c>
      <c r="O18" s="534">
        <v>2</v>
      </c>
      <c r="Q18" s="524" t="s">
        <v>62</v>
      </c>
      <c r="R18" s="526">
        <f>F16+F$85</f>
        <v>0.44166666666666687</v>
      </c>
      <c r="S18" s="400">
        <f t="shared" ref="S18" si="83">S16+6</f>
        <v>50</v>
      </c>
      <c r="T18" s="401" t="s">
        <v>45</v>
      </c>
      <c r="U18" s="410" t="s">
        <v>46</v>
      </c>
      <c r="V18" s="234">
        <v>9</v>
      </c>
      <c r="W18" s="528" t="s">
        <v>47</v>
      </c>
      <c r="X18" s="235">
        <v>25</v>
      </c>
      <c r="Y18" s="530">
        <v>10</v>
      </c>
      <c r="Z18" s="532" t="s">
        <v>47</v>
      </c>
      <c r="AA18" s="534">
        <v>3</v>
      </c>
      <c r="AC18" s="690"/>
      <c r="AD18" s="581"/>
      <c r="AE18" s="559"/>
      <c r="AF18" s="561"/>
      <c r="AG18" s="563"/>
      <c r="AH18" s="565"/>
      <c r="AI18" s="561"/>
      <c r="AJ18" s="567"/>
      <c r="AK18" s="563"/>
      <c r="AL18" s="561"/>
      <c r="AM18" s="563"/>
      <c r="AN18" s="565"/>
      <c r="AO18" s="561"/>
      <c r="AP18" s="567"/>
      <c r="AQ18" s="563"/>
      <c r="AR18" s="561"/>
      <c r="AS18" s="567"/>
      <c r="AT18" s="563"/>
      <c r="AU18" s="561"/>
      <c r="AV18" s="567"/>
      <c r="AW18" s="570"/>
      <c r="AX18" s="571"/>
      <c r="AY18" s="571"/>
      <c r="AZ18" s="573"/>
      <c r="BA18" s="575"/>
      <c r="BB18" s="577"/>
      <c r="BC18" s="573"/>
      <c r="BD18" s="573"/>
      <c r="BE18" s="579"/>
      <c r="BG18" s="20"/>
      <c r="BH18" s="20"/>
      <c r="BI18" s="20"/>
      <c r="BJ18" s="20"/>
      <c r="BK18" s="20"/>
      <c r="BL18" s="20"/>
      <c r="BM18" s="20"/>
      <c r="BN18" s="20"/>
      <c r="BP18" s="28"/>
      <c r="BQ18" s="28"/>
      <c r="BR18" s="28"/>
      <c r="BS18" s="28"/>
      <c r="BT18" s="28"/>
      <c r="BU18" s="28"/>
      <c r="BV18" s="28"/>
      <c r="BW18" s="28"/>
      <c r="BY18" s="371"/>
      <c r="BZ18" s="372"/>
      <c r="CA18" s="372"/>
      <c r="CB18" s="372"/>
      <c r="CC18" s="372"/>
      <c r="CD18" s="372"/>
      <c r="CE18" s="372"/>
      <c r="CF18" s="372"/>
      <c r="CG18" s="372"/>
      <c r="CH18" s="372"/>
      <c r="CI18" s="372"/>
      <c r="CJ18" s="372"/>
      <c r="CK18" s="372"/>
      <c r="CL18" s="372"/>
      <c r="CM18" s="372"/>
      <c r="CN18" s="372"/>
      <c r="CO18" s="372"/>
      <c r="CP18" s="372"/>
      <c r="CQ18" s="372"/>
      <c r="CR18" s="372"/>
      <c r="CS18" s="372"/>
      <c r="CT18" s="372"/>
      <c r="CU18" s="372"/>
      <c r="CV18" s="372"/>
      <c r="CW18" s="372"/>
      <c r="CX18" s="372"/>
      <c r="CY18" s="372"/>
      <c r="CZ18" s="372"/>
      <c r="DA18" s="372"/>
      <c r="DB18" s="372"/>
      <c r="DC18" s="372"/>
      <c r="DD18" s="372"/>
      <c r="DE18" s="372"/>
      <c r="DF18" s="372"/>
      <c r="DG18" s="372"/>
      <c r="DH18" s="372"/>
      <c r="DI18" s="372"/>
      <c r="DJ18" s="372"/>
      <c r="DK18" s="372"/>
      <c r="DL18" s="372"/>
      <c r="DM18" s="372"/>
      <c r="DN18" s="372"/>
      <c r="DO18" s="372"/>
      <c r="DP18" s="372"/>
      <c r="DQ18" s="373"/>
    </row>
    <row r="19" spans="2:121" ht="22.5" customHeight="1" thickTop="1" thickBot="1" x14ac:dyDescent="0.45">
      <c r="B19">
        <v>18</v>
      </c>
      <c r="C19" t="s">
        <v>145</v>
      </c>
      <c r="E19" s="525"/>
      <c r="F19" s="527"/>
      <c r="G19" s="403" t="s">
        <v>50</v>
      </c>
      <c r="H19" s="404">
        <v>1</v>
      </c>
      <c r="I19" s="411" t="s">
        <v>39</v>
      </c>
      <c r="J19" s="412" t="str">
        <f t="shared" ref="J19" ca="1" si="84">IF(J18="","",LOOKUP(J18,$B$2:$B$48,$C$2:$C$44))</f>
        <v>Čer. Pečky "B"</v>
      </c>
      <c r="K19" s="529"/>
      <c r="L19" s="413" t="str">
        <f t="shared" ref="L19" ca="1" si="85">IF(L18="","",LOOKUP(L18,$B$2:$B$48,$C$2:$C$44))</f>
        <v>Týnec n.L. "A"</v>
      </c>
      <c r="M19" s="531"/>
      <c r="N19" s="533"/>
      <c r="O19" s="535"/>
      <c r="Q19" s="525"/>
      <c r="R19" s="527"/>
      <c r="S19" s="403" t="s">
        <v>50</v>
      </c>
      <c r="T19" s="404">
        <f t="shared" ref="T19" si="86">T17</f>
        <v>2</v>
      </c>
      <c r="U19" s="411" t="s">
        <v>39</v>
      </c>
      <c r="V19" s="412" t="str">
        <f t="shared" ref="V19" ca="1" si="87">IF(V18="","",LOOKUP(V18,$B$2:$B$48,$C$2:$C$44))</f>
        <v>Mnichovická "A"</v>
      </c>
      <c r="W19" s="529"/>
      <c r="X19" s="413" t="str">
        <f t="shared" ref="X19" ca="1" si="88">IF(X18="","",LOOKUP(X18,$B$2:$B$48,$C$2:$C$44))</f>
        <v>Býchory "B"</v>
      </c>
      <c r="Y19" s="531"/>
      <c r="Z19" s="533"/>
      <c r="AA19" s="535"/>
      <c r="BP19" s="28"/>
      <c r="BQ19" s="28"/>
      <c r="BR19" s="28"/>
      <c r="BS19" s="28"/>
      <c r="BT19" s="28"/>
      <c r="BU19" s="28"/>
      <c r="BV19" s="28"/>
      <c r="BW19" s="28"/>
      <c r="BY19" s="517">
        <f t="shared" ref="BY19" si="89">BQ20</f>
        <v>0.39166666666666672</v>
      </c>
      <c r="BZ19" s="518"/>
      <c r="CA19" s="518"/>
      <c r="CB19" s="351"/>
      <c r="CC19" s="351"/>
      <c r="CD19" s="351"/>
      <c r="CE19" s="520" t="str">
        <f t="shared" ref="CE19" si="90">BT20</f>
        <v>skupina</v>
      </c>
      <c r="CF19" s="520"/>
      <c r="CG19" s="520"/>
      <c r="CH19" s="520"/>
      <c r="CI19" s="520"/>
      <c r="CJ19" s="352" t="str">
        <f t="shared" ref="CJ19" si="91">BT21</f>
        <v>B</v>
      </c>
      <c r="CK19" s="351"/>
      <c r="CL19" s="351"/>
      <c r="CM19" s="351"/>
      <c r="CN19" s="351"/>
      <c r="CO19" s="351"/>
      <c r="CP19" s="351"/>
      <c r="CQ19" s="351"/>
      <c r="CR19" s="351"/>
      <c r="CS19" s="351"/>
      <c r="CT19" s="351"/>
      <c r="CU19" s="351"/>
      <c r="CV19" s="351"/>
      <c r="CW19" s="351"/>
      <c r="CX19" s="351"/>
      <c r="CY19" s="351"/>
      <c r="CZ19" s="351"/>
      <c r="DA19" s="351"/>
      <c r="DB19" s="351"/>
      <c r="DC19" s="351"/>
      <c r="DD19" s="351"/>
      <c r="DE19" s="351"/>
      <c r="DF19" s="351"/>
      <c r="DG19" s="351"/>
      <c r="DH19" s="351"/>
      <c r="DI19" s="351"/>
      <c r="DJ19" s="351"/>
      <c r="DK19" s="351"/>
      <c r="DL19" s="351"/>
      <c r="DM19" s="351"/>
      <c r="DN19" s="351"/>
      <c r="DO19" s="351"/>
      <c r="DP19" s="351"/>
      <c r="DQ19" s="353"/>
    </row>
    <row r="20" spans="2:121" ht="22.5" customHeight="1" thickTop="1" x14ac:dyDescent="0.35">
      <c r="B20">
        <v>19</v>
      </c>
      <c r="C20" s="499"/>
      <c r="E20" s="524" t="s">
        <v>63</v>
      </c>
      <c r="F20" s="526">
        <f>F18+F$85</f>
        <v>0.45000000000000023</v>
      </c>
      <c r="G20" s="400">
        <f t="shared" ref="G20" si="92">G18+6</f>
        <v>55</v>
      </c>
      <c r="H20" s="401" t="s">
        <v>45</v>
      </c>
      <c r="I20" s="402" t="s">
        <v>46</v>
      </c>
      <c r="J20" s="423">
        <v>20</v>
      </c>
      <c r="K20" s="528" t="s">
        <v>47</v>
      </c>
      <c r="L20" s="422">
        <v>28</v>
      </c>
      <c r="M20" s="530">
        <v>7</v>
      </c>
      <c r="N20" s="532" t="s">
        <v>47</v>
      </c>
      <c r="O20" s="534">
        <v>17</v>
      </c>
      <c r="Q20" s="524" t="s">
        <v>63</v>
      </c>
      <c r="R20" s="526">
        <f>F18+F$85</f>
        <v>0.45000000000000023</v>
      </c>
      <c r="S20" s="400">
        <f t="shared" ref="S20" si="93">S18+6</f>
        <v>56</v>
      </c>
      <c r="T20" s="401" t="s">
        <v>45</v>
      </c>
      <c r="U20" s="402" t="s">
        <v>46</v>
      </c>
      <c r="V20" s="423">
        <v>4</v>
      </c>
      <c r="W20" s="528" t="s">
        <v>47</v>
      </c>
      <c r="X20" s="422">
        <v>14</v>
      </c>
      <c r="Y20" s="530">
        <v>2</v>
      </c>
      <c r="Z20" s="532" t="s">
        <v>47</v>
      </c>
      <c r="AA20" s="534">
        <v>1</v>
      </c>
      <c r="AC20" s="691" t="s">
        <v>54</v>
      </c>
      <c r="AD20" s="692"/>
      <c r="AE20" s="697">
        <f>AC23</f>
        <v>2</v>
      </c>
      <c r="AF20" s="642"/>
      <c r="AG20" s="698"/>
      <c r="AH20" s="643">
        <f>AC25</f>
        <v>7</v>
      </c>
      <c r="AI20" s="642"/>
      <c r="AJ20" s="698"/>
      <c r="AK20" s="643">
        <f>AC27</f>
        <v>10</v>
      </c>
      <c r="AL20" s="642"/>
      <c r="AM20" s="642"/>
      <c r="AN20" s="643">
        <f>AC29</f>
        <v>15</v>
      </c>
      <c r="AO20" s="642"/>
      <c r="AP20" s="698"/>
      <c r="AQ20" s="642">
        <f>AC31</f>
        <v>18</v>
      </c>
      <c r="AR20" s="642"/>
      <c r="AS20" s="642"/>
      <c r="AT20" s="643">
        <f>AC33</f>
        <v>23</v>
      </c>
      <c r="AU20" s="642"/>
      <c r="AV20" s="642"/>
      <c r="AW20" s="643">
        <f>AC35</f>
        <v>26</v>
      </c>
      <c r="AX20" s="642"/>
      <c r="AY20" s="642"/>
      <c r="AZ20" s="624" t="s">
        <v>40</v>
      </c>
      <c r="BA20" s="625"/>
      <c r="BB20" s="626"/>
      <c r="BC20" s="633" t="s">
        <v>41</v>
      </c>
      <c r="BD20" s="636" t="s">
        <v>42</v>
      </c>
      <c r="BE20" s="619" t="s">
        <v>43</v>
      </c>
      <c r="BP20" s="28" t="str">
        <f t="shared" ref="BP20:BW21" si="94">E6</f>
        <v>3. KOLO</v>
      </c>
      <c r="BQ20" s="28">
        <f t="shared" si="94"/>
        <v>0.39166666666666672</v>
      </c>
      <c r="BR20" s="28">
        <f t="shared" si="94"/>
        <v>13</v>
      </c>
      <c r="BS20" s="28" t="str">
        <f t="shared" si="94"/>
        <v>HŘIŠTĚ</v>
      </c>
      <c r="BT20" s="28" t="str">
        <f t="shared" si="94"/>
        <v>skupina</v>
      </c>
      <c r="BU20" s="28">
        <f t="shared" si="94"/>
        <v>2</v>
      </c>
      <c r="BV20" s="28" t="str">
        <f t="shared" si="94"/>
        <v>:</v>
      </c>
      <c r="BW20" s="28">
        <f t="shared" si="94"/>
        <v>10</v>
      </c>
      <c r="BY20" s="354"/>
      <c r="BZ20" s="521" t="str">
        <f t="shared" ref="BZ20" si="95">BP20</f>
        <v>3. KOLO</v>
      </c>
      <c r="CA20" s="521"/>
      <c r="CB20" s="521"/>
      <c r="CC20" s="521"/>
      <c r="CD20" s="355"/>
      <c r="CE20" s="355"/>
      <c r="CF20" s="355"/>
      <c r="CG20" s="355"/>
      <c r="CH20" s="355"/>
      <c r="CI20" s="355"/>
      <c r="CJ20" s="355"/>
      <c r="CK20" s="355"/>
      <c r="CL20" s="355"/>
      <c r="CM20" s="355"/>
      <c r="CN20" s="355"/>
      <c r="CO20" s="355"/>
      <c r="CP20" s="355"/>
      <c r="CQ20" s="355"/>
      <c r="CR20" s="355"/>
      <c r="CS20" s="537">
        <f t="shared" ref="CS20" si="96">BR20</f>
        <v>13</v>
      </c>
      <c r="CT20" s="537"/>
      <c r="CU20" s="538" t="s">
        <v>48</v>
      </c>
      <c r="CV20" s="538"/>
      <c r="CW20" s="538"/>
      <c r="CX20" s="355"/>
      <c r="CY20" s="355"/>
      <c r="CZ20" s="355"/>
      <c r="DA20" s="355"/>
      <c r="DB20" s="355"/>
      <c r="DC20" s="355"/>
      <c r="DD20" s="355"/>
      <c r="DE20" s="355"/>
      <c r="DF20" s="355"/>
      <c r="DG20" s="355"/>
      <c r="DH20" s="355"/>
      <c r="DI20" s="355"/>
      <c r="DJ20" s="355"/>
      <c r="DK20" s="356"/>
      <c r="DL20" s="539" t="s">
        <v>49</v>
      </c>
      <c r="DM20" s="539"/>
      <c r="DN20" s="539"/>
      <c r="DO20" s="540">
        <f t="shared" ref="DO20" si="97">BS21</f>
        <v>1</v>
      </c>
      <c r="DP20" s="540"/>
      <c r="DQ20" s="357"/>
    </row>
    <row r="21" spans="2:121" ht="22.5" customHeight="1" thickBot="1" x14ac:dyDescent="0.45">
      <c r="B21">
        <v>20</v>
      </c>
      <c r="C21" t="s">
        <v>144</v>
      </c>
      <c r="E21" s="525"/>
      <c r="F21" s="527"/>
      <c r="G21" s="403" t="s">
        <v>50</v>
      </c>
      <c r="H21" s="404">
        <v>1</v>
      </c>
      <c r="I21" s="405" t="s">
        <v>67</v>
      </c>
      <c r="J21" s="412" t="str">
        <f t="shared" ref="J21" ca="1" si="98">IF(J20="","",LOOKUP(J20,$B$2:$B$48,$C$2:$C$44))</f>
        <v>Masarykova "B"</v>
      </c>
      <c r="K21" s="529"/>
      <c r="L21" s="413" t="str">
        <f t="shared" ref="L21" ca="1" si="99">IF(L20="","",LOOKUP(L20,$B$2:$B$48,$C$2:$C$44))</f>
        <v>Velký Osek "B"</v>
      </c>
      <c r="M21" s="531"/>
      <c r="N21" s="533"/>
      <c r="O21" s="535"/>
      <c r="Q21" s="525"/>
      <c r="R21" s="527"/>
      <c r="S21" s="403" t="s">
        <v>50</v>
      </c>
      <c r="T21" s="404">
        <f t="shared" ref="T21" si="100">T19</f>
        <v>2</v>
      </c>
      <c r="U21" s="405" t="s">
        <v>67</v>
      </c>
      <c r="V21" s="412" t="str">
        <f t="shared" ref="V21" ca="1" si="101">IF(V20="","",LOOKUP(V20,$B$2:$B$48,$C$2:$C$44))</f>
        <v>Prokopa Vel. "A"</v>
      </c>
      <c r="W21" s="529"/>
      <c r="X21" s="413" t="str">
        <f t="shared" ref="X21" ca="1" si="102">IF(X20="","",LOOKUP(X20,$B$2:$B$48,$C$2:$C$44))</f>
        <v>Býchory "A"</v>
      </c>
      <c r="Y21" s="531"/>
      <c r="Z21" s="533"/>
      <c r="AA21" s="535"/>
      <c r="AC21" s="693"/>
      <c r="AD21" s="694"/>
      <c r="AE21" s="664" t="str">
        <f>AD23</f>
        <v>Pečky</v>
      </c>
      <c r="AF21" s="614"/>
      <c r="AG21" s="665"/>
      <c r="AH21" s="613" t="str">
        <f>AD25</f>
        <v>Kmochova "B"</v>
      </c>
      <c r="AI21" s="614"/>
      <c r="AJ21" s="665"/>
      <c r="AK21" s="613" t="str">
        <f>AD27</f>
        <v>Čer. Pečky "A"</v>
      </c>
      <c r="AL21" s="614"/>
      <c r="AM21" s="665"/>
      <c r="AN21" s="613" t="str">
        <f>AD29</f>
        <v>Bezručova "A"</v>
      </c>
      <c r="AO21" s="614"/>
      <c r="AP21" s="665"/>
      <c r="AQ21" s="613" t="str">
        <f>AD31</f>
        <v>Lipanská "B"</v>
      </c>
      <c r="AR21" s="614"/>
      <c r="AS21" s="665"/>
      <c r="AT21" s="613" t="str">
        <f>AD33</f>
        <v>Ovčárecká "B"</v>
      </c>
      <c r="AU21" s="614"/>
      <c r="AV21" s="614"/>
      <c r="AW21" s="613" t="str">
        <f>AD35</f>
        <v>Velim "B"</v>
      </c>
      <c r="AX21" s="614"/>
      <c r="AY21" s="614"/>
      <c r="AZ21" s="627"/>
      <c r="BA21" s="628"/>
      <c r="BB21" s="629"/>
      <c r="BC21" s="634"/>
      <c r="BD21" s="637"/>
      <c r="BE21" s="620"/>
      <c r="BP21" s="28">
        <f t="shared" si="94"/>
        <v>0</v>
      </c>
      <c r="BQ21" s="28">
        <f t="shared" si="94"/>
        <v>0</v>
      </c>
      <c r="BR21" s="28" t="str">
        <f t="shared" si="94"/>
        <v>zápas</v>
      </c>
      <c r="BS21" s="28">
        <f t="shared" si="94"/>
        <v>1</v>
      </c>
      <c r="BT21" s="28" t="str">
        <f t="shared" si="94"/>
        <v>B</v>
      </c>
      <c r="BU21" s="28" t="str">
        <f t="shared" ca="1" si="94"/>
        <v>Pečky</v>
      </c>
      <c r="BV21" s="28">
        <f t="shared" si="94"/>
        <v>0</v>
      </c>
      <c r="BW21" s="28" t="str">
        <f t="shared" ca="1" si="94"/>
        <v>Čer. Pečky "A"</v>
      </c>
      <c r="BY21" s="354"/>
      <c r="BZ21" s="521"/>
      <c r="CA21" s="521"/>
      <c r="CB21" s="521"/>
      <c r="CC21" s="521"/>
      <c r="CD21" s="355"/>
      <c r="CE21" s="355"/>
      <c r="CF21" s="355"/>
      <c r="CG21" s="355"/>
      <c r="CH21" s="355"/>
      <c r="CI21" s="355"/>
      <c r="CJ21" s="355"/>
      <c r="CK21" s="355"/>
      <c r="CL21" s="355"/>
      <c r="CM21" s="355"/>
      <c r="CN21" s="355"/>
      <c r="CO21" s="355"/>
      <c r="CP21" s="355"/>
      <c r="CQ21" s="355"/>
      <c r="CR21" s="355"/>
      <c r="CS21" s="537"/>
      <c r="CT21" s="537"/>
      <c r="CU21" s="538"/>
      <c r="CV21" s="538"/>
      <c r="CW21" s="538"/>
      <c r="CX21" s="355"/>
      <c r="CY21" s="355"/>
      <c r="CZ21" s="355"/>
      <c r="DA21" s="355"/>
      <c r="DB21" s="355"/>
      <c r="DC21" s="355"/>
      <c r="DD21" s="355"/>
      <c r="DE21" s="355"/>
      <c r="DF21" s="355"/>
      <c r="DG21" s="355"/>
      <c r="DH21" s="355"/>
      <c r="DI21" s="355"/>
      <c r="DJ21" s="355"/>
      <c r="DK21" s="356"/>
      <c r="DL21" s="539"/>
      <c r="DM21" s="539"/>
      <c r="DN21" s="539"/>
      <c r="DO21" s="540"/>
      <c r="DP21" s="540"/>
      <c r="DQ21" s="357"/>
    </row>
    <row r="22" spans="2:121" ht="22.5" customHeight="1" thickTop="1" thickBot="1" x14ac:dyDescent="0.4">
      <c r="B22">
        <v>21</v>
      </c>
      <c r="C22" t="s">
        <v>187</v>
      </c>
      <c r="E22" s="524" t="s">
        <v>170</v>
      </c>
      <c r="F22" s="526">
        <f>F20+F$85</f>
        <v>0.45833333333333359</v>
      </c>
      <c r="G22" s="400">
        <f t="shared" ref="G22" si="103">G20+6</f>
        <v>61</v>
      </c>
      <c r="H22" s="401" t="s">
        <v>45</v>
      </c>
      <c r="I22" s="408" t="s">
        <v>46</v>
      </c>
      <c r="J22" s="425">
        <v>18</v>
      </c>
      <c r="K22" s="528" t="s">
        <v>47</v>
      </c>
      <c r="L22" s="424">
        <v>26</v>
      </c>
      <c r="M22" s="530">
        <v>4</v>
      </c>
      <c r="N22" s="532" t="s">
        <v>47</v>
      </c>
      <c r="O22" s="534">
        <v>10</v>
      </c>
      <c r="Q22" s="524" t="s">
        <v>170</v>
      </c>
      <c r="R22" s="526">
        <f>F20+F$85</f>
        <v>0.45833333333333359</v>
      </c>
      <c r="S22" s="400">
        <f t="shared" ref="S22" si="104">S20+6</f>
        <v>62</v>
      </c>
      <c r="T22" s="401" t="s">
        <v>45</v>
      </c>
      <c r="U22" s="408" t="s">
        <v>46</v>
      </c>
      <c r="V22" s="425">
        <v>2</v>
      </c>
      <c r="W22" s="528" t="s">
        <v>47</v>
      </c>
      <c r="X22" s="424">
        <v>15</v>
      </c>
      <c r="Y22" s="530">
        <v>6</v>
      </c>
      <c r="Z22" s="532" t="s">
        <v>47</v>
      </c>
      <c r="AA22" s="534">
        <v>7</v>
      </c>
      <c r="AC22" s="695"/>
      <c r="AD22" s="696"/>
      <c r="AE22" s="666"/>
      <c r="AF22" s="616"/>
      <c r="AG22" s="667"/>
      <c r="AH22" s="615"/>
      <c r="AI22" s="616"/>
      <c r="AJ22" s="667"/>
      <c r="AK22" s="615"/>
      <c r="AL22" s="616"/>
      <c r="AM22" s="667"/>
      <c r="AN22" s="615"/>
      <c r="AO22" s="616"/>
      <c r="AP22" s="667"/>
      <c r="AQ22" s="615"/>
      <c r="AR22" s="616"/>
      <c r="AS22" s="667"/>
      <c r="AT22" s="615"/>
      <c r="AU22" s="616"/>
      <c r="AV22" s="616"/>
      <c r="AW22" s="615"/>
      <c r="AX22" s="616"/>
      <c r="AY22" s="616"/>
      <c r="AZ22" s="630"/>
      <c r="BA22" s="631"/>
      <c r="BB22" s="632"/>
      <c r="BC22" s="635"/>
      <c r="BD22" s="638"/>
      <c r="BE22" s="621"/>
      <c r="BP22" s="28"/>
      <c r="BQ22" s="28"/>
      <c r="BR22" s="28"/>
      <c r="BS22" s="28"/>
      <c r="BT22" s="28"/>
      <c r="BU22" s="28"/>
      <c r="BV22" s="28"/>
      <c r="BW22" s="28"/>
      <c r="BY22" s="354"/>
      <c r="BZ22" s="358"/>
      <c r="CA22" s="358"/>
      <c r="CB22" s="358"/>
      <c r="CC22" s="358"/>
      <c r="CD22" s="536" t="s">
        <v>52</v>
      </c>
      <c r="CE22" s="536"/>
      <c r="CF22" s="359">
        <f t="shared" ref="CF22" si="105">BU20</f>
        <v>2</v>
      </c>
      <c r="CG22" s="360" t="s">
        <v>53</v>
      </c>
      <c r="CH22" s="522" t="str">
        <f t="shared" ref="CH22" ca="1" si="106">IF(BU21="","",LOOKUP(CF22,$B$2:$B$48,$C$2:$C$44))</f>
        <v>Pečky</v>
      </c>
      <c r="CI22" s="522"/>
      <c r="CJ22" s="522"/>
      <c r="CK22" s="522"/>
      <c r="CL22" s="522"/>
      <c r="CM22" s="522"/>
      <c r="CN22" s="522"/>
      <c r="CO22" s="522"/>
      <c r="CP22" s="522"/>
      <c r="CQ22" s="522"/>
      <c r="CR22" s="522"/>
      <c r="CS22" s="522"/>
      <c r="CT22" s="522"/>
      <c r="CU22" s="358"/>
      <c r="CV22" s="358"/>
      <c r="CW22" s="358"/>
      <c r="CX22" s="358"/>
      <c r="CY22" s="358"/>
      <c r="CZ22" s="536" t="s">
        <v>52</v>
      </c>
      <c r="DA22" s="536"/>
      <c r="DB22" s="359">
        <f t="shared" ref="DB22" si="107">BW20</f>
        <v>10</v>
      </c>
      <c r="DC22" s="360" t="s">
        <v>53</v>
      </c>
      <c r="DD22" s="522" t="str">
        <f t="shared" ref="DD22" ca="1" si="108">IF(BW21="","",LOOKUP(DB22,$B$2:$B$48,$C$2:$C$44))</f>
        <v>Čer. Pečky "A"</v>
      </c>
      <c r="DE22" s="522"/>
      <c r="DF22" s="522"/>
      <c r="DG22" s="522"/>
      <c r="DH22" s="522"/>
      <c r="DI22" s="522"/>
      <c r="DJ22" s="522"/>
      <c r="DK22" s="522"/>
      <c r="DL22" s="522"/>
      <c r="DM22" s="522"/>
      <c r="DN22" s="522"/>
      <c r="DO22" s="522"/>
      <c r="DP22" s="522"/>
      <c r="DQ22" s="357"/>
    </row>
    <row r="23" spans="2:121" ht="22.5" customHeight="1" thickTop="1" thickBot="1" x14ac:dyDescent="0.45">
      <c r="B23">
        <v>22</v>
      </c>
      <c r="C23" t="s">
        <v>140</v>
      </c>
      <c r="E23" s="525"/>
      <c r="F23" s="527"/>
      <c r="G23" s="403" t="s">
        <v>50</v>
      </c>
      <c r="H23" s="404">
        <v>1</v>
      </c>
      <c r="I23" s="409" t="s">
        <v>54</v>
      </c>
      <c r="J23" s="412" t="str">
        <f t="shared" ref="J23" ca="1" si="109">IF(J22="","",LOOKUP(J22,$B$2:$B$48,$C$2:$C$44))</f>
        <v>Lipanská "B"</v>
      </c>
      <c r="K23" s="529"/>
      <c r="L23" s="413" t="str">
        <f t="shared" ref="L23" ca="1" si="110">IF(L22="","",LOOKUP(L22,$B$2:$B$48,$C$2:$C$44))</f>
        <v>Velim "B"</v>
      </c>
      <c r="M23" s="531"/>
      <c r="N23" s="533"/>
      <c r="O23" s="535"/>
      <c r="Q23" s="525"/>
      <c r="R23" s="527"/>
      <c r="S23" s="403" t="s">
        <v>50</v>
      </c>
      <c r="T23" s="404">
        <f t="shared" ref="T23" si="111">T21</f>
        <v>2</v>
      </c>
      <c r="U23" s="409" t="s">
        <v>54</v>
      </c>
      <c r="V23" s="412" t="str">
        <f t="shared" ref="V23" ca="1" si="112">IF(V22="","",LOOKUP(V22,$B$2:$B$48,$C$2:$C$44))</f>
        <v>Pečky</v>
      </c>
      <c r="W23" s="529"/>
      <c r="X23" s="413" t="str">
        <f t="shared" ref="X23" ca="1" si="113">IF(X22="","",LOOKUP(X22,$B$2:$B$48,$C$2:$C$44))</f>
        <v>Bezručova "A"</v>
      </c>
      <c r="Y23" s="531"/>
      <c r="Z23" s="533"/>
      <c r="AA23" s="535"/>
      <c r="AC23" s="688">
        <v>2</v>
      </c>
      <c r="AD23" s="585" t="str">
        <f>LOOKUP(AC23,B$2:B$50,C$2:C$50)</f>
        <v>Pečky</v>
      </c>
      <c r="AE23" s="586"/>
      <c r="AF23" s="587"/>
      <c r="AG23" s="588"/>
      <c r="AH23" s="606">
        <f>Y74</f>
        <v>6</v>
      </c>
      <c r="AI23" s="608" t="s">
        <v>47</v>
      </c>
      <c r="AJ23" s="662">
        <f>AA74</f>
        <v>8</v>
      </c>
      <c r="AK23" s="606">
        <f>M6</f>
        <v>6</v>
      </c>
      <c r="AL23" s="608" t="s">
        <v>47</v>
      </c>
      <c r="AM23" s="662">
        <f>O6</f>
        <v>9</v>
      </c>
      <c r="AN23" s="606">
        <f>Y22</f>
        <v>6</v>
      </c>
      <c r="AO23" s="608" t="s">
        <v>47</v>
      </c>
      <c r="AP23" s="662">
        <f>AA22</f>
        <v>7</v>
      </c>
      <c r="AQ23" s="606">
        <f>M66</f>
        <v>8</v>
      </c>
      <c r="AR23" s="608" t="s">
        <v>47</v>
      </c>
      <c r="AS23" s="662">
        <f>O66</f>
        <v>5</v>
      </c>
      <c r="AT23" s="606">
        <f>Y54</f>
        <v>4</v>
      </c>
      <c r="AU23" s="608" t="s">
        <v>47</v>
      </c>
      <c r="AV23" s="608">
        <f>AA54</f>
        <v>9</v>
      </c>
      <c r="AW23" s="606">
        <f>M42</f>
        <v>4</v>
      </c>
      <c r="AX23" s="608" t="s">
        <v>47</v>
      </c>
      <c r="AY23" s="608">
        <f>O42</f>
        <v>10</v>
      </c>
      <c r="AZ23" s="610">
        <f>AE23+AH23+AK23+AN23+AT23+AQ23+AW23</f>
        <v>34</v>
      </c>
      <c r="BA23" s="639" t="s">
        <v>47</v>
      </c>
      <c r="BB23" s="617">
        <f>AG23+AJ23+AM23+AP23+AV23+AS23+AY23</f>
        <v>48</v>
      </c>
      <c r="BC23" s="610">
        <f>IF(AZ23=0,0,AZ23/BB23)</f>
        <v>0.70833333333333337</v>
      </c>
      <c r="BD23" s="610">
        <f>BG23+BH23+BI23+BJ23+BK23+BL23+BM23+(BC23/100)</f>
        <v>7.0070833333333331</v>
      </c>
      <c r="BE23" s="612">
        <f>IF(BD23=0,"",RANK(BD23,BD$23:BD$36))</f>
        <v>6</v>
      </c>
      <c r="BG23" s="20">
        <f>IF(AE23&gt;AG23,2,IF(AE23=AG23,0,1))</f>
        <v>0</v>
      </c>
      <c r="BH23" s="20">
        <f>IF(AH23&gt;AJ23,2,IF(AH23=AJ23,0,1))</f>
        <v>1</v>
      </c>
      <c r="BI23" s="20">
        <f>IF(AK23&gt;AM23,2,IF(AK23=AM23,0,1))</f>
        <v>1</v>
      </c>
      <c r="BJ23" s="20">
        <f>IF(AN23&gt;AP23,2,IF(AN23=AP23,0,1))</f>
        <v>1</v>
      </c>
      <c r="BK23" s="20">
        <f>IF(AQ23&gt;AS23,2,IF(AQ23=AS23,0,1))</f>
        <v>2</v>
      </c>
      <c r="BL23" s="20">
        <f>IF(AT23&gt;AV23,2,IF(AT23=AV23,0,1))</f>
        <v>1</v>
      </c>
      <c r="BM23" s="20">
        <f>IF(AW23&gt;AY23,2,IF(AW23=AY23,0,1))</f>
        <v>1</v>
      </c>
      <c r="BN23" s="20"/>
      <c r="BP23" s="28"/>
      <c r="BQ23" s="28"/>
      <c r="BR23" s="28"/>
      <c r="BS23" s="28"/>
      <c r="BT23" s="28"/>
      <c r="BU23" s="28"/>
      <c r="BV23" s="28"/>
      <c r="BW23" s="28"/>
      <c r="BY23" s="354"/>
      <c r="BZ23" s="358"/>
      <c r="CA23" s="358"/>
      <c r="CB23" s="358"/>
      <c r="CC23" s="358"/>
      <c r="CD23" s="358"/>
      <c r="CE23" s="358"/>
      <c r="CF23" s="358"/>
      <c r="CG23" s="358"/>
      <c r="CH23" s="358"/>
      <c r="CI23" s="358"/>
      <c r="CJ23" s="358"/>
      <c r="CK23" s="358"/>
      <c r="CL23" s="358"/>
      <c r="CM23" s="358"/>
      <c r="CN23" s="358"/>
      <c r="CO23" s="358"/>
      <c r="CP23" s="358"/>
      <c r="CQ23" s="358"/>
      <c r="CR23" s="358"/>
      <c r="CS23" s="358"/>
      <c r="CT23" s="358"/>
      <c r="CU23" s="358"/>
      <c r="CV23" s="358"/>
      <c r="CW23" s="358"/>
      <c r="CX23" s="358"/>
      <c r="CY23" s="358"/>
      <c r="CZ23" s="358"/>
      <c r="DA23" s="358"/>
      <c r="DB23" s="358"/>
      <c r="DC23" s="358"/>
      <c r="DD23" s="358"/>
      <c r="DE23" s="358"/>
      <c r="DF23" s="358"/>
      <c r="DG23" s="358"/>
      <c r="DH23" s="358"/>
      <c r="DI23" s="358"/>
      <c r="DJ23" s="358"/>
      <c r="DQ23" s="357"/>
    </row>
    <row r="24" spans="2:121" ht="22.5" customHeight="1" thickTop="1" x14ac:dyDescent="0.35">
      <c r="B24">
        <v>23</v>
      </c>
      <c r="C24" t="s">
        <v>143</v>
      </c>
      <c r="E24" s="524" t="s">
        <v>171</v>
      </c>
      <c r="F24" s="526">
        <f>F22+F$85</f>
        <v>0.46666666666666695</v>
      </c>
      <c r="G24" s="400">
        <f t="shared" ref="G24" si="114">G22+6</f>
        <v>67</v>
      </c>
      <c r="H24" s="401" t="s">
        <v>45</v>
      </c>
      <c r="I24" s="406" t="s">
        <v>46</v>
      </c>
      <c r="J24" s="421">
        <v>3</v>
      </c>
      <c r="K24" s="528" t="s">
        <v>47</v>
      </c>
      <c r="L24" s="426">
        <v>27</v>
      </c>
      <c r="M24" s="530">
        <v>18</v>
      </c>
      <c r="N24" s="532" t="s">
        <v>47</v>
      </c>
      <c r="O24" s="534">
        <v>3</v>
      </c>
      <c r="Q24" s="524" t="s">
        <v>171</v>
      </c>
      <c r="R24" s="526">
        <f>F22+F$85</f>
        <v>0.46666666666666695</v>
      </c>
      <c r="S24" s="400">
        <f t="shared" ref="S24" si="115">S22+6</f>
        <v>68</v>
      </c>
      <c r="T24" s="401" t="s">
        <v>45</v>
      </c>
      <c r="U24" s="406" t="s">
        <v>46</v>
      </c>
      <c r="V24" s="421">
        <v>6</v>
      </c>
      <c r="W24" s="528" t="s">
        <v>47</v>
      </c>
      <c r="X24" s="426">
        <v>22</v>
      </c>
      <c r="Y24" s="530">
        <v>5</v>
      </c>
      <c r="Z24" s="532" t="s">
        <v>47</v>
      </c>
      <c r="AA24" s="534">
        <v>19</v>
      </c>
      <c r="AC24" s="647"/>
      <c r="AD24" s="580"/>
      <c r="AE24" s="589"/>
      <c r="AF24" s="590"/>
      <c r="AG24" s="591"/>
      <c r="AH24" s="596"/>
      <c r="AI24" s="598"/>
      <c r="AJ24" s="651"/>
      <c r="AK24" s="607"/>
      <c r="AL24" s="609"/>
      <c r="AM24" s="663"/>
      <c r="AN24" s="607"/>
      <c r="AO24" s="609"/>
      <c r="AP24" s="663"/>
      <c r="AQ24" s="607"/>
      <c r="AR24" s="609"/>
      <c r="AS24" s="663"/>
      <c r="AT24" s="607"/>
      <c r="AU24" s="609"/>
      <c r="AV24" s="609"/>
      <c r="AW24" s="607"/>
      <c r="AX24" s="609"/>
      <c r="AY24" s="609"/>
      <c r="AZ24" s="611"/>
      <c r="BA24" s="640"/>
      <c r="BB24" s="618"/>
      <c r="BC24" s="611"/>
      <c r="BD24" s="611"/>
      <c r="BE24" s="600"/>
      <c r="BG24" s="20"/>
      <c r="BH24" s="20"/>
      <c r="BI24" s="20"/>
      <c r="BJ24" s="20"/>
      <c r="BK24" s="20"/>
      <c r="BL24" s="20"/>
      <c r="BM24" s="20"/>
      <c r="BN24" s="20"/>
      <c r="BP24" s="28"/>
      <c r="BQ24" s="28"/>
      <c r="BR24" s="28"/>
      <c r="BS24" s="28"/>
      <c r="BT24" s="28"/>
      <c r="BU24" s="28"/>
      <c r="BV24" s="28"/>
      <c r="BW24" s="28"/>
      <c r="BY24" s="354"/>
      <c r="BZ24" s="396" t="s">
        <v>56</v>
      </c>
      <c r="CA24" s="397">
        <f t="shared" ref="CA24" si="116">CF22</f>
        <v>2</v>
      </c>
      <c r="CB24" s="362" t="s">
        <v>47</v>
      </c>
      <c r="CC24" s="363">
        <v>1</v>
      </c>
      <c r="CD24" s="363">
        <v>2</v>
      </c>
      <c r="CE24" s="363">
        <v>3</v>
      </c>
      <c r="CF24" s="363">
        <v>4</v>
      </c>
      <c r="CG24" s="363">
        <v>5</v>
      </c>
      <c r="CH24" s="363">
        <v>6</v>
      </c>
      <c r="CI24" s="363">
        <v>7</v>
      </c>
      <c r="CJ24" s="363">
        <v>8</v>
      </c>
      <c r="CK24" s="363">
        <v>9</v>
      </c>
      <c r="CL24" s="363">
        <v>10</v>
      </c>
      <c r="CM24" s="363">
        <v>11</v>
      </c>
      <c r="CN24" s="363">
        <v>12</v>
      </c>
      <c r="CO24" s="363">
        <v>13</v>
      </c>
      <c r="CP24" s="363">
        <v>14</v>
      </c>
      <c r="CQ24" s="363">
        <v>15</v>
      </c>
      <c r="CR24" s="363">
        <v>16</v>
      </c>
      <c r="CS24" s="363">
        <v>17</v>
      </c>
      <c r="CT24" s="363">
        <v>18</v>
      </c>
      <c r="CU24" s="363">
        <v>19</v>
      </c>
      <c r="CV24" s="363">
        <v>20</v>
      </c>
      <c r="CW24" s="363">
        <v>21</v>
      </c>
      <c r="CX24" s="363">
        <v>22</v>
      </c>
      <c r="CY24" s="363">
        <v>23</v>
      </c>
      <c r="CZ24" s="363">
        <v>24</v>
      </c>
      <c r="DA24" s="363">
        <v>25</v>
      </c>
      <c r="DB24" s="363">
        <v>26</v>
      </c>
      <c r="DC24" s="363">
        <v>27</v>
      </c>
      <c r="DD24" s="363">
        <v>28</v>
      </c>
      <c r="DE24" s="363">
        <v>29</v>
      </c>
      <c r="DF24" s="363">
        <v>30</v>
      </c>
      <c r="DG24" s="363">
        <v>31</v>
      </c>
      <c r="DH24" s="363">
        <v>32</v>
      </c>
      <c r="DI24" s="363">
        <v>33</v>
      </c>
      <c r="DJ24" s="363">
        <v>34</v>
      </c>
      <c r="DK24" s="364">
        <v>35</v>
      </c>
      <c r="DL24" s="364">
        <v>36</v>
      </c>
      <c r="DM24" s="364">
        <v>37</v>
      </c>
      <c r="DN24" s="364">
        <v>38</v>
      </c>
      <c r="DO24" s="364">
        <v>39</v>
      </c>
      <c r="DP24" s="364">
        <v>40</v>
      </c>
      <c r="DQ24" s="357"/>
    </row>
    <row r="25" spans="2:121" ht="22.5" customHeight="1" thickBot="1" x14ac:dyDescent="0.45">
      <c r="B25">
        <v>24</v>
      </c>
      <c r="C25" t="s">
        <v>167</v>
      </c>
      <c r="E25" s="525"/>
      <c r="F25" s="527"/>
      <c r="G25" s="403" t="s">
        <v>50</v>
      </c>
      <c r="H25" s="404">
        <v>1</v>
      </c>
      <c r="I25" s="407" t="s">
        <v>66</v>
      </c>
      <c r="J25" s="412" t="str">
        <f t="shared" ref="J25" ca="1" si="117">IF(J24="","",LOOKUP(J24,$B$2:$B$48,$C$2:$C$44))</f>
        <v>Lipanská "A"</v>
      </c>
      <c r="K25" s="529"/>
      <c r="L25" s="413" t="str">
        <f t="shared" ref="L25" ca="1" si="118">IF(L24="","",LOOKUP(L24,$B$2:$B$48,$C$2:$C$44))</f>
        <v>Týnec n.L. "B"</v>
      </c>
      <c r="M25" s="531"/>
      <c r="N25" s="533"/>
      <c r="O25" s="535"/>
      <c r="Q25" s="525"/>
      <c r="R25" s="527"/>
      <c r="S25" s="403" t="s">
        <v>50</v>
      </c>
      <c r="T25" s="404">
        <f t="shared" ref="T25" si="119">T23</f>
        <v>2</v>
      </c>
      <c r="U25" s="407" t="s">
        <v>66</v>
      </c>
      <c r="V25" s="412" t="str">
        <f t="shared" ref="V25" ca="1" si="120">IF(V24="","",LOOKUP(V24,$B$2:$B$48,$C$2:$C$44))</f>
        <v>Veltruby "A"</v>
      </c>
      <c r="W25" s="529"/>
      <c r="X25" s="413" t="str">
        <f t="shared" ref="X25" ca="1" si="121">IF(X24="","",LOOKUP(X24,$B$2:$B$48,$C$2:$C$44))</f>
        <v>Mnichovická "B"</v>
      </c>
      <c r="Y25" s="531"/>
      <c r="Z25" s="533"/>
      <c r="AA25" s="535"/>
      <c r="AC25" s="647">
        <v>7</v>
      </c>
      <c r="AD25" s="580" t="str">
        <f>LOOKUP(AC25,B$2:B$50,C$2:C$50)</f>
        <v>Kmochova "B"</v>
      </c>
      <c r="AE25" s="593">
        <f>AJ23</f>
        <v>8</v>
      </c>
      <c r="AF25" s="583" t="s">
        <v>47</v>
      </c>
      <c r="AG25" s="582">
        <f>AH23</f>
        <v>6</v>
      </c>
      <c r="AH25" s="604"/>
      <c r="AI25" s="590"/>
      <c r="AJ25" s="591"/>
      <c r="AK25" s="598">
        <f>M50</f>
        <v>3</v>
      </c>
      <c r="AL25" s="598" t="s">
        <v>47</v>
      </c>
      <c r="AM25" s="651">
        <f>O50</f>
        <v>7</v>
      </c>
      <c r="AN25" s="596">
        <f>Y38</f>
        <v>3</v>
      </c>
      <c r="AO25" s="598" t="s">
        <v>47</v>
      </c>
      <c r="AP25" s="651">
        <f>AA38</f>
        <v>14</v>
      </c>
      <c r="AQ25" s="596">
        <f>M82</f>
        <v>5</v>
      </c>
      <c r="AR25" s="598" t="s">
        <v>47</v>
      </c>
      <c r="AS25" s="651">
        <f>O82</f>
        <v>6</v>
      </c>
      <c r="AT25" s="596">
        <f>Y14</f>
        <v>2</v>
      </c>
      <c r="AU25" s="598" t="s">
        <v>47</v>
      </c>
      <c r="AV25" s="598">
        <f>AA14</f>
        <v>7</v>
      </c>
      <c r="AW25" s="596">
        <f>Y30</f>
        <v>1</v>
      </c>
      <c r="AX25" s="598" t="s">
        <v>47</v>
      </c>
      <c r="AY25" s="598">
        <f>AA30</f>
        <v>12</v>
      </c>
      <c r="AZ25" s="572">
        <f>AE25+AH25+AK25+AN25+AT25+AQ25+AW25</f>
        <v>22</v>
      </c>
      <c r="BA25" s="574" t="s">
        <v>47</v>
      </c>
      <c r="BB25" s="576">
        <f>AG25+AJ25+AM25+AP25+AV25+AS25+AY25</f>
        <v>52</v>
      </c>
      <c r="BC25" s="572">
        <f t="shared" ref="BC25" si="122">IF(AZ25=0,0,AZ25/BB25)</f>
        <v>0.42307692307692307</v>
      </c>
      <c r="BD25" s="572">
        <f t="shared" ref="BD25" si="123">BG25+BH25+BI25+BJ25+BK25+BL25+BM25+(BC25/100)</f>
        <v>7.0042307692307695</v>
      </c>
      <c r="BE25" s="578">
        <f t="shared" ref="BE25" si="124">IF(BD25=0,"",RANK(BD25,BD$23:BD$36))</f>
        <v>7</v>
      </c>
      <c r="BG25" s="20">
        <f>IF(AE25&gt;AG25,2,IF(AE25=AG25,0,1))</f>
        <v>2</v>
      </c>
      <c r="BH25" s="20">
        <f>IF(AH25&gt;AJ25,2,IF(AH25=AJ25,0,1))</f>
        <v>0</v>
      </c>
      <c r="BI25" s="20">
        <f>IF(AK25&gt;AM25,2,IF(AK25=AM25,0,1))</f>
        <v>1</v>
      </c>
      <c r="BJ25" s="20">
        <f>IF(AN25&gt;AP25,2,IF(AN25=AP25,0,1))</f>
        <v>1</v>
      </c>
      <c r="BK25" s="20">
        <f>IF(AQ25&gt;AS25,2,IF(AQ25=AS25,0,1))</f>
        <v>1</v>
      </c>
      <c r="BL25" s="20">
        <f>IF(AT25&gt;AV25,2,IF(AT25=AV25,0,1))</f>
        <v>1</v>
      </c>
      <c r="BM25" s="20">
        <f>IF(AW25&gt;AY25,2,IF(AW25=AY25,0,1))</f>
        <v>1</v>
      </c>
      <c r="BN25" s="20"/>
      <c r="BP25" s="28"/>
      <c r="BQ25" s="28"/>
      <c r="BR25" s="28"/>
      <c r="BS25" s="28"/>
      <c r="BT25" s="28"/>
      <c r="BU25" s="28"/>
      <c r="BV25" s="28"/>
      <c r="BW25" s="28"/>
      <c r="BY25" s="354"/>
      <c r="BZ25" s="365"/>
      <c r="CA25" s="366"/>
      <c r="CB25" s="367"/>
      <c r="CC25" s="368"/>
      <c r="CD25" s="368"/>
      <c r="CE25" s="368"/>
      <c r="CF25" s="368"/>
      <c r="CG25" s="368"/>
      <c r="CH25" s="368"/>
      <c r="CI25" s="368"/>
      <c r="CJ25" s="368"/>
      <c r="CK25" s="368"/>
      <c r="CL25" s="368"/>
      <c r="CM25" s="368"/>
      <c r="CN25" s="368"/>
      <c r="CO25" s="368"/>
      <c r="CP25" s="368"/>
      <c r="CQ25" s="368"/>
      <c r="CR25" s="368"/>
      <c r="CS25" s="368"/>
      <c r="CT25" s="368"/>
      <c r="CU25" s="368"/>
      <c r="CV25" s="368"/>
      <c r="CW25" s="368"/>
      <c r="CX25" s="368"/>
      <c r="CY25" s="368"/>
      <c r="CZ25" s="368"/>
      <c r="DA25" s="368"/>
      <c r="DB25" s="368"/>
      <c r="DC25" s="368"/>
      <c r="DD25" s="368"/>
      <c r="DE25" s="368"/>
      <c r="DF25" s="368"/>
      <c r="DG25" s="368"/>
      <c r="DH25" s="368"/>
      <c r="DI25" s="368"/>
      <c r="DJ25" s="368"/>
      <c r="DK25" s="369"/>
      <c r="DL25" s="369"/>
      <c r="DM25" s="369"/>
      <c r="DN25" s="369"/>
      <c r="DO25" s="369"/>
      <c r="DP25" s="369"/>
      <c r="DQ25" s="357"/>
    </row>
    <row r="26" spans="2:121" ht="22.5" customHeight="1" thickTop="1" x14ac:dyDescent="0.35">
      <c r="B26">
        <v>25</v>
      </c>
      <c r="C26" t="s">
        <v>155</v>
      </c>
      <c r="E26" s="524" t="s">
        <v>172</v>
      </c>
      <c r="F26" s="526">
        <f>F24+F$85</f>
        <v>0.47500000000000031</v>
      </c>
      <c r="G26" s="400">
        <f t="shared" ref="G26" si="125">G24+6</f>
        <v>73</v>
      </c>
      <c r="H26" s="401" t="s">
        <v>45</v>
      </c>
      <c r="I26" s="410" t="s">
        <v>46</v>
      </c>
      <c r="J26" s="234">
        <v>1</v>
      </c>
      <c r="K26" s="528" t="s">
        <v>47</v>
      </c>
      <c r="L26" s="235">
        <v>24</v>
      </c>
      <c r="M26" s="530">
        <v>17</v>
      </c>
      <c r="N26" s="532" t="s">
        <v>47</v>
      </c>
      <c r="O26" s="534">
        <v>3</v>
      </c>
      <c r="Q26" s="524" t="s">
        <v>172</v>
      </c>
      <c r="R26" s="526">
        <f>F24+F$85</f>
        <v>0.47500000000000031</v>
      </c>
      <c r="S26" s="400">
        <f t="shared" ref="S26" si="126">S24+6</f>
        <v>74</v>
      </c>
      <c r="T26" s="401" t="s">
        <v>45</v>
      </c>
      <c r="U26" s="410" t="s">
        <v>46</v>
      </c>
      <c r="V26" s="234">
        <v>8</v>
      </c>
      <c r="W26" s="528" t="s">
        <v>47</v>
      </c>
      <c r="X26" s="235">
        <v>17</v>
      </c>
      <c r="Y26" s="530">
        <v>4</v>
      </c>
      <c r="Z26" s="532" t="s">
        <v>47</v>
      </c>
      <c r="AA26" s="534">
        <v>14</v>
      </c>
      <c r="AC26" s="647"/>
      <c r="AD26" s="580"/>
      <c r="AE26" s="593"/>
      <c r="AF26" s="583"/>
      <c r="AG26" s="582"/>
      <c r="AH26" s="604"/>
      <c r="AI26" s="590"/>
      <c r="AJ26" s="591"/>
      <c r="AK26" s="598"/>
      <c r="AL26" s="598"/>
      <c r="AM26" s="651"/>
      <c r="AN26" s="596"/>
      <c r="AO26" s="598"/>
      <c r="AP26" s="651"/>
      <c r="AQ26" s="596"/>
      <c r="AR26" s="598"/>
      <c r="AS26" s="651"/>
      <c r="AT26" s="596"/>
      <c r="AU26" s="598"/>
      <c r="AV26" s="598"/>
      <c r="AW26" s="596"/>
      <c r="AX26" s="598"/>
      <c r="AY26" s="598"/>
      <c r="AZ26" s="599"/>
      <c r="BA26" s="640"/>
      <c r="BB26" s="641"/>
      <c r="BC26" s="599"/>
      <c r="BD26" s="599"/>
      <c r="BE26" s="600"/>
      <c r="BG26" s="20"/>
      <c r="BH26" s="20"/>
      <c r="BI26" s="20"/>
      <c r="BJ26" s="20"/>
      <c r="BK26" s="20"/>
      <c r="BL26" s="20"/>
      <c r="BM26" s="20"/>
      <c r="BN26" s="20"/>
      <c r="BP26" s="28"/>
      <c r="BQ26" s="28"/>
      <c r="BR26" s="28"/>
      <c r="BS26" s="28"/>
      <c r="BT26" s="28"/>
      <c r="BU26" s="28"/>
      <c r="BV26" s="28"/>
      <c r="BW26" s="28"/>
      <c r="BY26" s="354"/>
      <c r="BZ26" s="398" t="s">
        <v>56</v>
      </c>
      <c r="CA26" s="399">
        <f t="shared" ref="CA26" si="127">DB22</f>
        <v>10</v>
      </c>
      <c r="CB26" s="370" t="s">
        <v>47</v>
      </c>
      <c r="CC26" s="363">
        <v>1</v>
      </c>
      <c r="CD26" s="363">
        <v>2</v>
      </c>
      <c r="CE26" s="363">
        <v>3</v>
      </c>
      <c r="CF26" s="363">
        <v>4</v>
      </c>
      <c r="CG26" s="363">
        <v>5</v>
      </c>
      <c r="CH26" s="363">
        <v>6</v>
      </c>
      <c r="CI26" s="363">
        <v>7</v>
      </c>
      <c r="CJ26" s="363">
        <v>8</v>
      </c>
      <c r="CK26" s="363">
        <v>9</v>
      </c>
      <c r="CL26" s="363">
        <v>10</v>
      </c>
      <c r="CM26" s="363">
        <v>11</v>
      </c>
      <c r="CN26" s="363">
        <v>12</v>
      </c>
      <c r="CO26" s="363">
        <v>13</v>
      </c>
      <c r="CP26" s="363">
        <v>14</v>
      </c>
      <c r="CQ26" s="363">
        <v>15</v>
      </c>
      <c r="CR26" s="363">
        <v>16</v>
      </c>
      <c r="CS26" s="363">
        <v>17</v>
      </c>
      <c r="CT26" s="363">
        <v>18</v>
      </c>
      <c r="CU26" s="363">
        <v>19</v>
      </c>
      <c r="CV26" s="363">
        <v>20</v>
      </c>
      <c r="CW26" s="363">
        <v>21</v>
      </c>
      <c r="CX26" s="363">
        <v>22</v>
      </c>
      <c r="CY26" s="363">
        <v>23</v>
      </c>
      <c r="CZ26" s="363">
        <v>24</v>
      </c>
      <c r="DA26" s="363">
        <v>25</v>
      </c>
      <c r="DB26" s="363">
        <v>26</v>
      </c>
      <c r="DC26" s="363">
        <v>27</v>
      </c>
      <c r="DD26" s="363">
        <v>28</v>
      </c>
      <c r="DE26" s="363">
        <v>29</v>
      </c>
      <c r="DF26" s="363">
        <v>30</v>
      </c>
      <c r="DG26" s="363">
        <v>31</v>
      </c>
      <c r="DH26" s="363">
        <v>32</v>
      </c>
      <c r="DI26" s="363">
        <v>33</v>
      </c>
      <c r="DJ26" s="363">
        <v>34</v>
      </c>
      <c r="DK26" s="364">
        <v>35</v>
      </c>
      <c r="DL26" s="364">
        <v>36</v>
      </c>
      <c r="DM26" s="364">
        <v>37</v>
      </c>
      <c r="DN26" s="364">
        <v>38</v>
      </c>
      <c r="DO26" s="364">
        <v>39</v>
      </c>
      <c r="DP26" s="364">
        <v>40</v>
      </c>
      <c r="DQ26" s="357"/>
    </row>
    <row r="27" spans="2:121" ht="22.5" customHeight="1" thickBot="1" x14ac:dyDescent="0.45">
      <c r="B27">
        <v>26</v>
      </c>
      <c r="C27" t="s">
        <v>169</v>
      </c>
      <c r="E27" s="525"/>
      <c r="F27" s="527"/>
      <c r="G27" s="403" t="s">
        <v>50</v>
      </c>
      <c r="H27" s="404">
        <v>1</v>
      </c>
      <c r="I27" s="411" t="s">
        <v>39</v>
      </c>
      <c r="J27" s="412" t="str">
        <f t="shared" ref="J27" ca="1" si="128">IF(J26="","",LOOKUP(J26,$B$2:$B$48,$C$2:$C$44))</f>
        <v>Kmochova "A"</v>
      </c>
      <c r="K27" s="529"/>
      <c r="L27" s="413" t="str">
        <f t="shared" ref="L27" ca="1" si="129">IF(L26="","",LOOKUP(L26,$B$2:$B$48,$C$2:$C$44))</f>
        <v>Týnec n.L. "A"</v>
      </c>
      <c r="M27" s="531"/>
      <c r="N27" s="533"/>
      <c r="O27" s="535"/>
      <c r="Q27" s="525"/>
      <c r="R27" s="527"/>
      <c r="S27" s="403" t="s">
        <v>50</v>
      </c>
      <c r="T27" s="404">
        <f t="shared" ref="T27" si="130">T25</f>
        <v>2</v>
      </c>
      <c r="U27" s="411" t="s">
        <v>39</v>
      </c>
      <c r="V27" s="412" t="str">
        <f t="shared" ref="V27" ca="1" si="131">IF(V26="","",LOOKUP(V26,$B$2:$B$48,$C$2:$C$44))</f>
        <v>Velký Osek "A"</v>
      </c>
      <c r="W27" s="529"/>
      <c r="X27" s="413" t="str">
        <f t="shared" ref="X27" ca="1" si="132">IF(X26="","",LOOKUP(X26,$B$2:$B$48,$C$2:$C$44))</f>
        <v>Veltruby "B"</v>
      </c>
      <c r="Y27" s="531"/>
      <c r="Z27" s="533"/>
      <c r="AA27" s="535"/>
      <c r="AC27" s="647">
        <v>10</v>
      </c>
      <c r="AD27" s="580" t="str">
        <f>LOOKUP(AC27,B$2:B$50,C$2:C$50)</f>
        <v>Čer. Pečky "A"</v>
      </c>
      <c r="AE27" s="593">
        <f>AM23</f>
        <v>9</v>
      </c>
      <c r="AF27" s="583" t="s">
        <v>47</v>
      </c>
      <c r="AG27" s="582">
        <f>AK23</f>
        <v>6</v>
      </c>
      <c r="AH27" s="584">
        <f>AM25</f>
        <v>7</v>
      </c>
      <c r="AI27" s="583" t="s">
        <v>47</v>
      </c>
      <c r="AJ27" s="603">
        <f>AK25</f>
        <v>3</v>
      </c>
      <c r="AK27" s="569"/>
      <c r="AL27" s="569"/>
      <c r="AM27" s="652"/>
      <c r="AN27" s="596">
        <f>Y82</f>
        <v>9</v>
      </c>
      <c r="AO27" s="598" t="s">
        <v>47</v>
      </c>
      <c r="AP27" s="651">
        <f>AA82</f>
        <v>6</v>
      </c>
      <c r="AQ27" s="596">
        <f>M14</f>
        <v>9</v>
      </c>
      <c r="AR27" s="598" t="s">
        <v>47</v>
      </c>
      <c r="AS27" s="651">
        <f>O14</f>
        <v>5</v>
      </c>
      <c r="AT27" s="596">
        <f>M58</f>
        <v>10</v>
      </c>
      <c r="AU27" s="598" t="s">
        <v>47</v>
      </c>
      <c r="AV27" s="598">
        <f>O58</f>
        <v>2</v>
      </c>
      <c r="AW27" s="596">
        <f>M74</f>
        <v>8</v>
      </c>
      <c r="AX27" s="598" t="s">
        <v>47</v>
      </c>
      <c r="AY27" s="598">
        <f>O74</f>
        <v>5</v>
      </c>
      <c r="AZ27" s="572">
        <f>AE27+AH27+AK27+AN27+AT27+AQ27+AW27</f>
        <v>52</v>
      </c>
      <c r="BA27" s="574" t="s">
        <v>47</v>
      </c>
      <c r="BB27" s="576">
        <f>AG27+AJ27+AM27+AP27+AV27+AS27+AY27</f>
        <v>27</v>
      </c>
      <c r="BC27" s="572">
        <f t="shared" ref="BC27" si="133">IF(AZ27=0,0,AZ27/BB27)</f>
        <v>1.9259259259259258</v>
      </c>
      <c r="BD27" s="572">
        <f t="shared" ref="BD27" si="134">BG27+BH27+BI27+BJ27+BK27+BL27+BM27+(BC27/100)</f>
        <v>12.019259259259259</v>
      </c>
      <c r="BE27" s="578">
        <f t="shared" ref="BE27" si="135">IF(BD27=0,"",RANK(BD27,BD$23:BD$36))</f>
        <v>1</v>
      </c>
      <c r="BG27" s="20">
        <f>IF(AE27&gt;AG27,2,IF(AE27=AG27,0,1))</f>
        <v>2</v>
      </c>
      <c r="BH27" s="20">
        <f>IF(AH27&gt;AJ27,2,IF(AH27=AJ27,0,1))</f>
        <v>2</v>
      </c>
      <c r="BI27" s="20">
        <f>IF(AK27&gt;AM27,2,IF(AK27=AM27,0,1))</f>
        <v>0</v>
      </c>
      <c r="BJ27" s="20">
        <f>IF(AN27&gt;AP27,2,IF(AN27=AP27,0,1))</f>
        <v>2</v>
      </c>
      <c r="BK27" s="20">
        <f>IF(AQ27&gt;AS27,2,IF(AQ27=AS27,0,1))</f>
        <v>2</v>
      </c>
      <c r="BL27" s="20">
        <f>IF(AT27&gt;AV27,2,IF(AT27=AV27,0,1))</f>
        <v>2</v>
      </c>
      <c r="BM27" s="20">
        <f>IF(AW27&gt;AY27,2,IF(AW27=AY27,0,1))</f>
        <v>2</v>
      </c>
      <c r="BN27" s="20"/>
      <c r="BP27" s="28"/>
      <c r="BQ27" s="28"/>
      <c r="BR27" s="28"/>
      <c r="BS27" s="28"/>
      <c r="BT27" s="28"/>
      <c r="BU27" s="28"/>
      <c r="BV27" s="28"/>
      <c r="BW27" s="28"/>
      <c r="BY27" s="371"/>
      <c r="BZ27" s="372"/>
      <c r="CA27" s="372"/>
      <c r="CB27" s="372"/>
      <c r="CC27" s="372"/>
      <c r="CD27" s="372"/>
      <c r="CE27" s="372"/>
      <c r="CF27" s="372"/>
      <c r="CG27" s="372"/>
      <c r="CH27" s="372"/>
      <c r="CI27" s="372"/>
      <c r="CJ27" s="372"/>
      <c r="CK27" s="372"/>
      <c r="CL27" s="372"/>
      <c r="CM27" s="372"/>
      <c r="CN27" s="372"/>
      <c r="CO27" s="372"/>
      <c r="CP27" s="372"/>
      <c r="CQ27" s="372"/>
      <c r="CR27" s="372"/>
      <c r="CS27" s="372"/>
      <c r="CT27" s="372"/>
      <c r="CU27" s="372"/>
      <c r="CV27" s="372"/>
      <c r="CW27" s="372"/>
      <c r="CX27" s="372"/>
      <c r="CY27" s="372"/>
      <c r="CZ27" s="372"/>
      <c r="DA27" s="372"/>
      <c r="DB27" s="372"/>
      <c r="DC27" s="372"/>
      <c r="DD27" s="372"/>
      <c r="DE27" s="372"/>
      <c r="DF27" s="372"/>
      <c r="DG27" s="372"/>
      <c r="DH27" s="372"/>
      <c r="DI27" s="372"/>
      <c r="DJ27" s="372"/>
      <c r="DK27" s="372"/>
      <c r="DL27" s="372"/>
      <c r="DM27" s="372"/>
      <c r="DN27" s="372"/>
      <c r="DO27" s="372"/>
      <c r="DP27" s="372"/>
      <c r="DQ27" s="373"/>
    </row>
    <row r="28" spans="2:121" ht="22.5" customHeight="1" thickTop="1" x14ac:dyDescent="0.3">
      <c r="B28">
        <v>27</v>
      </c>
      <c r="C28" t="s">
        <v>168</v>
      </c>
      <c r="E28" s="557" t="s">
        <v>208</v>
      </c>
      <c r="F28" s="557"/>
      <c r="G28" s="557"/>
      <c r="H28" s="557"/>
      <c r="I28" s="557"/>
      <c r="J28" s="557"/>
      <c r="K28" s="557"/>
      <c r="L28" s="414">
        <v>0.5</v>
      </c>
      <c r="M28" s="415"/>
      <c r="N28" s="415"/>
      <c r="O28" s="415"/>
      <c r="P28" s="416"/>
      <c r="Q28" s="417"/>
      <c r="R28" s="417"/>
      <c r="S28" s="417"/>
      <c r="T28" s="417"/>
      <c r="U28" s="417"/>
      <c r="V28" s="418"/>
      <c r="W28" s="419"/>
      <c r="X28" s="418"/>
      <c r="Y28" s="415"/>
      <c r="Z28" s="415"/>
      <c r="AA28" s="415"/>
      <c r="AC28" s="647"/>
      <c r="AD28" s="580"/>
      <c r="AE28" s="593"/>
      <c r="AF28" s="583"/>
      <c r="AG28" s="582"/>
      <c r="AH28" s="584"/>
      <c r="AI28" s="583"/>
      <c r="AJ28" s="603"/>
      <c r="AK28" s="590"/>
      <c r="AL28" s="590"/>
      <c r="AM28" s="591"/>
      <c r="AN28" s="596"/>
      <c r="AO28" s="598"/>
      <c r="AP28" s="651"/>
      <c r="AQ28" s="596"/>
      <c r="AR28" s="598"/>
      <c r="AS28" s="651"/>
      <c r="AT28" s="596"/>
      <c r="AU28" s="598"/>
      <c r="AV28" s="598"/>
      <c r="AW28" s="596"/>
      <c r="AX28" s="598"/>
      <c r="AY28" s="598"/>
      <c r="AZ28" s="599"/>
      <c r="BA28" s="648"/>
      <c r="BB28" s="641"/>
      <c r="BC28" s="599"/>
      <c r="BD28" s="599"/>
      <c r="BE28" s="600"/>
      <c r="BG28" s="20"/>
      <c r="BH28" s="20"/>
      <c r="BI28" s="20"/>
      <c r="BJ28" s="20"/>
      <c r="BK28" s="20"/>
      <c r="BL28" s="20"/>
      <c r="BM28" s="20"/>
      <c r="BN28" s="20"/>
      <c r="BP28" s="28"/>
      <c r="BQ28" s="28"/>
      <c r="BR28" s="28"/>
      <c r="BS28" s="28"/>
      <c r="BT28" s="28"/>
      <c r="BU28" s="28"/>
      <c r="BV28" s="28"/>
      <c r="BW28" s="28"/>
      <c r="BY28" s="517">
        <f t="shared" ref="BY28" si="136">BQ29</f>
        <v>0.40000000000000008</v>
      </c>
      <c r="BZ28" s="518"/>
      <c r="CA28" s="518"/>
      <c r="CB28" s="351"/>
      <c r="CC28" s="351"/>
      <c r="CD28" s="351"/>
      <c r="CE28" s="520" t="str">
        <f t="shared" ref="CE28" si="137">BT29</f>
        <v>skupina</v>
      </c>
      <c r="CF28" s="520"/>
      <c r="CG28" s="520"/>
      <c r="CH28" s="520"/>
      <c r="CI28" s="520"/>
      <c r="CJ28" s="352" t="str">
        <f t="shared" ref="CJ28" si="138">BT30</f>
        <v>C</v>
      </c>
      <c r="CK28" s="351"/>
      <c r="CL28" s="351"/>
      <c r="CM28" s="351"/>
      <c r="CN28" s="351"/>
      <c r="CO28" s="351"/>
      <c r="CP28" s="351"/>
      <c r="CQ28" s="351"/>
      <c r="CR28" s="351"/>
      <c r="CS28" s="351"/>
      <c r="CT28" s="351"/>
      <c r="CU28" s="351"/>
      <c r="CV28" s="351"/>
      <c r="CW28" s="351"/>
      <c r="CX28" s="351"/>
      <c r="CY28" s="351"/>
      <c r="CZ28" s="351"/>
      <c r="DA28" s="351"/>
      <c r="DB28" s="351"/>
      <c r="DC28" s="351"/>
      <c r="DD28" s="351"/>
      <c r="DE28" s="351"/>
      <c r="DF28" s="351"/>
      <c r="DG28" s="351"/>
      <c r="DH28" s="351"/>
      <c r="DI28" s="351"/>
      <c r="DJ28" s="351"/>
      <c r="DK28" s="351"/>
      <c r="DL28" s="351"/>
      <c r="DM28" s="351"/>
      <c r="DN28" s="351"/>
      <c r="DO28" s="351"/>
      <c r="DP28" s="351"/>
      <c r="DQ28" s="353"/>
    </row>
    <row r="29" spans="2:121" ht="22.5" customHeight="1" thickBot="1" x14ac:dyDescent="0.35">
      <c r="B29">
        <v>28</v>
      </c>
      <c r="C29" t="s">
        <v>197</v>
      </c>
      <c r="E29" s="594" t="s">
        <v>64</v>
      </c>
      <c r="F29" s="594"/>
      <c r="G29" s="594"/>
      <c r="H29" s="594"/>
      <c r="I29" s="594"/>
      <c r="J29" s="594"/>
      <c r="K29" s="594"/>
      <c r="L29" s="594"/>
      <c r="M29" s="594"/>
      <c r="N29" s="594"/>
      <c r="O29" s="594"/>
      <c r="Q29" s="594" t="s">
        <v>65</v>
      </c>
      <c r="R29" s="594"/>
      <c r="S29" s="594"/>
      <c r="T29" s="594"/>
      <c r="U29" s="594"/>
      <c r="V29" s="594"/>
      <c r="W29" s="594"/>
      <c r="X29" s="594"/>
      <c r="Y29" s="594"/>
      <c r="Z29" s="594"/>
      <c r="AA29" s="594"/>
      <c r="AC29" s="647">
        <v>15</v>
      </c>
      <c r="AD29" s="580" t="str">
        <f>LOOKUP(AC29,B$2:B$50,C$2:C$50)</f>
        <v>Bezručova "A"</v>
      </c>
      <c r="AE29" s="593">
        <f>AP23</f>
        <v>7</v>
      </c>
      <c r="AF29" s="583" t="s">
        <v>47</v>
      </c>
      <c r="AG29" s="582">
        <f>AN23</f>
        <v>6</v>
      </c>
      <c r="AH29" s="584">
        <f>AP25</f>
        <v>14</v>
      </c>
      <c r="AI29" s="583" t="s">
        <v>47</v>
      </c>
      <c r="AJ29" s="603">
        <f>AN25</f>
        <v>3</v>
      </c>
      <c r="AK29" s="582">
        <f>AP27</f>
        <v>6</v>
      </c>
      <c r="AL29" s="583" t="s">
        <v>47</v>
      </c>
      <c r="AM29" s="582">
        <f>AN27</f>
        <v>9</v>
      </c>
      <c r="AN29" s="604"/>
      <c r="AO29" s="590"/>
      <c r="AP29" s="591"/>
      <c r="AQ29" s="598">
        <f>Y58</f>
        <v>9</v>
      </c>
      <c r="AR29" s="598" t="s">
        <v>47</v>
      </c>
      <c r="AS29" s="651">
        <f>AA58</f>
        <v>6</v>
      </c>
      <c r="AT29" s="596">
        <f>Y46</f>
        <v>6</v>
      </c>
      <c r="AU29" s="598" t="s">
        <v>47</v>
      </c>
      <c r="AV29" s="598">
        <f>AA46</f>
        <v>8</v>
      </c>
      <c r="AW29" s="596">
        <f>Y6</f>
        <v>10</v>
      </c>
      <c r="AX29" s="598" t="s">
        <v>47</v>
      </c>
      <c r="AY29" s="598">
        <f>AA6</f>
        <v>1</v>
      </c>
      <c r="AZ29" s="572">
        <f>AE29+AH29+AK29+AN29+AT29+AQ29+AW29</f>
        <v>52</v>
      </c>
      <c r="BA29" s="574" t="s">
        <v>47</v>
      </c>
      <c r="BB29" s="576">
        <f>AG29+AJ29+AM29+AP29+AV29+AS29+AY29</f>
        <v>33</v>
      </c>
      <c r="BC29" s="572">
        <f t="shared" ref="BC29" si="139">IF(AZ29=0,0,AZ29/BB29)</f>
        <v>1.5757575757575757</v>
      </c>
      <c r="BD29" s="572">
        <f t="shared" ref="BD29" si="140">BG29+BH29+BI29+BJ29+BK29+BL29+BM29+(BC29/100)</f>
        <v>10.015757575757576</v>
      </c>
      <c r="BE29" s="578">
        <f t="shared" ref="BE29" si="141">IF(BD29=0,"",RANK(BD29,BD$23:BD$36))</f>
        <v>2</v>
      </c>
      <c r="BG29" s="20">
        <f>IF(AE29&gt;AG29,2,IF(AE29=AG29,0,1))</f>
        <v>2</v>
      </c>
      <c r="BH29" s="20">
        <f>IF(AH29&gt;AJ29,2,IF(AH29=AJ29,0,1))</f>
        <v>2</v>
      </c>
      <c r="BI29" s="20">
        <f>IF(AK29&gt;AM29,2,IF(AK29=AM29,0,1))</f>
        <v>1</v>
      </c>
      <c r="BJ29" s="20">
        <f>IF(AN29&gt;AP29,2,IF(AN29=AP29,0,1))</f>
        <v>0</v>
      </c>
      <c r="BK29" s="20">
        <f>IF(AQ29&gt;AS29,2,IF(AQ29=AS29,0,1))</f>
        <v>2</v>
      </c>
      <c r="BL29" s="20">
        <f>IF(AT29&gt;AV29,2,IF(AT29=AV29,0,1))</f>
        <v>1</v>
      </c>
      <c r="BM29" s="20">
        <f>IF(AW29&gt;AY29,2,IF(AW29=AY29,0,1))</f>
        <v>2</v>
      </c>
      <c r="BN29" s="20"/>
      <c r="BP29" s="28" t="str">
        <f t="shared" ref="BP29:BW30" si="142">E8</f>
        <v>4. KOLO</v>
      </c>
      <c r="BQ29" s="28">
        <f t="shared" si="142"/>
        <v>0.40000000000000008</v>
      </c>
      <c r="BR29" s="28">
        <f t="shared" si="142"/>
        <v>19</v>
      </c>
      <c r="BS29" s="28" t="str">
        <f t="shared" si="142"/>
        <v>HŘIŠTĚ</v>
      </c>
      <c r="BT29" s="28" t="str">
        <f t="shared" si="142"/>
        <v>skupina</v>
      </c>
      <c r="BU29" s="28">
        <f t="shared" si="142"/>
        <v>3</v>
      </c>
      <c r="BV29" s="28" t="str">
        <f t="shared" si="142"/>
        <v>:</v>
      </c>
      <c r="BW29" s="28">
        <f t="shared" si="142"/>
        <v>6</v>
      </c>
      <c r="BY29" s="354"/>
      <c r="BZ29" s="521" t="str">
        <f t="shared" ref="BZ29" si="143">BP29</f>
        <v>4. KOLO</v>
      </c>
      <c r="CA29" s="521"/>
      <c r="CB29" s="521"/>
      <c r="CC29" s="521"/>
      <c r="CD29" s="355"/>
      <c r="CE29" s="355"/>
      <c r="CF29" s="355"/>
      <c r="CG29" s="355"/>
      <c r="CH29" s="355"/>
      <c r="CI29" s="355"/>
      <c r="CJ29" s="355"/>
      <c r="CK29" s="355"/>
      <c r="CL29" s="355"/>
      <c r="CM29" s="355"/>
      <c r="CN29" s="355"/>
      <c r="CO29" s="355"/>
      <c r="CP29" s="355"/>
      <c r="CQ29" s="355"/>
      <c r="CR29" s="355"/>
      <c r="CS29" s="537">
        <f t="shared" ref="CS29" si="144">BR29</f>
        <v>19</v>
      </c>
      <c r="CT29" s="537"/>
      <c r="CU29" s="538" t="s">
        <v>48</v>
      </c>
      <c r="CV29" s="538"/>
      <c r="CW29" s="538"/>
      <c r="CX29" s="355"/>
      <c r="CY29" s="355"/>
      <c r="CZ29" s="355"/>
      <c r="DA29" s="355"/>
      <c r="DB29" s="355"/>
      <c r="DC29" s="355"/>
      <c r="DD29" s="355"/>
      <c r="DE29" s="355"/>
      <c r="DF29" s="355"/>
      <c r="DG29" s="355"/>
      <c r="DH29" s="355"/>
      <c r="DI29" s="355"/>
      <c r="DJ29" s="355"/>
      <c r="DK29" s="356"/>
      <c r="DL29" s="539" t="s">
        <v>49</v>
      </c>
      <c r="DM29" s="539"/>
      <c r="DN29" s="539"/>
      <c r="DO29" s="540">
        <f t="shared" ref="DO29" si="145">BS30</f>
        <v>1</v>
      </c>
      <c r="DP29" s="540"/>
      <c r="DQ29" s="357"/>
    </row>
    <row r="30" spans="2:121" ht="22.5" customHeight="1" thickTop="1" x14ac:dyDescent="0.35">
      <c r="B30">
        <v>29</v>
      </c>
      <c r="C30" s="499"/>
      <c r="E30" s="524" t="s">
        <v>44</v>
      </c>
      <c r="F30" s="526">
        <f>F2</f>
        <v>0.375</v>
      </c>
      <c r="G30" s="400">
        <v>3</v>
      </c>
      <c r="H30" s="401" t="s">
        <v>45</v>
      </c>
      <c r="I30" s="402" t="s">
        <v>46</v>
      </c>
      <c r="J30" s="423">
        <v>14</v>
      </c>
      <c r="K30" s="528" t="s">
        <v>47</v>
      </c>
      <c r="L30" s="422">
        <v>20</v>
      </c>
      <c r="M30" s="530">
        <v>8</v>
      </c>
      <c r="N30" s="532" t="s">
        <v>47</v>
      </c>
      <c r="O30" s="534">
        <v>4</v>
      </c>
      <c r="Q30" s="524" t="s">
        <v>44</v>
      </c>
      <c r="R30" s="526">
        <f t="shared" ref="R30" si="146">F30</f>
        <v>0.375</v>
      </c>
      <c r="S30" s="400">
        <v>4</v>
      </c>
      <c r="T30" s="401" t="s">
        <v>45</v>
      </c>
      <c r="U30" s="408" t="s">
        <v>46</v>
      </c>
      <c r="V30" s="425">
        <v>7</v>
      </c>
      <c r="W30" s="528" t="s">
        <v>47</v>
      </c>
      <c r="X30" s="424">
        <v>26</v>
      </c>
      <c r="Y30" s="530">
        <v>1</v>
      </c>
      <c r="Z30" s="532" t="s">
        <v>47</v>
      </c>
      <c r="AA30" s="534">
        <v>12</v>
      </c>
      <c r="AC30" s="647"/>
      <c r="AD30" s="580"/>
      <c r="AE30" s="593"/>
      <c r="AF30" s="583"/>
      <c r="AG30" s="582"/>
      <c r="AH30" s="584"/>
      <c r="AI30" s="583"/>
      <c r="AJ30" s="603"/>
      <c r="AK30" s="582"/>
      <c r="AL30" s="583"/>
      <c r="AM30" s="582"/>
      <c r="AN30" s="604"/>
      <c r="AO30" s="590"/>
      <c r="AP30" s="591"/>
      <c r="AQ30" s="598"/>
      <c r="AR30" s="598"/>
      <c r="AS30" s="651"/>
      <c r="AT30" s="596"/>
      <c r="AU30" s="598"/>
      <c r="AV30" s="598"/>
      <c r="AW30" s="596"/>
      <c r="AX30" s="598"/>
      <c r="AY30" s="598"/>
      <c r="AZ30" s="599"/>
      <c r="BA30" s="648"/>
      <c r="BB30" s="641"/>
      <c r="BC30" s="599"/>
      <c r="BD30" s="599"/>
      <c r="BE30" s="600"/>
      <c r="BG30" s="20"/>
      <c r="BH30" s="20"/>
      <c r="BI30" s="20"/>
      <c r="BJ30" s="20"/>
      <c r="BK30" s="20"/>
      <c r="BL30" s="20"/>
      <c r="BM30" s="20"/>
      <c r="BN30" s="20"/>
      <c r="BP30" s="28">
        <f t="shared" si="142"/>
        <v>0</v>
      </c>
      <c r="BQ30" s="28">
        <f t="shared" si="142"/>
        <v>0</v>
      </c>
      <c r="BR30" s="28" t="str">
        <f t="shared" si="142"/>
        <v>zápas</v>
      </c>
      <c r="BS30" s="28">
        <f t="shared" si="142"/>
        <v>1</v>
      </c>
      <c r="BT30" s="28" t="str">
        <f t="shared" si="142"/>
        <v>C</v>
      </c>
      <c r="BU30" s="28" t="str">
        <f t="shared" ca="1" si="142"/>
        <v>Lipanská "A"</v>
      </c>
      <c r="BV30" s="28">
        <f t="shared" si="142"/>
        <v>0</v>
      </c>
      <c r="BW30" s="28" t="str">
        <f t="shared" ca="1" si="142"/>
        <v>Veltruby "A"</v>
      </c>
      <c r="BY30" s="354"/>
      <c r="BZ30" s="521"/>
      <c r="CA30" s="521"/>
      <c r="CB30" s="521"/>
      <c r="CC30" s="521"/>
      <c r="CD30" s="355"/>
      <c r="CE30" s="355"/>
      <c r="CF30" s="355"/>
      <c r="CG30" s="355"/>
      <c r="CH30" s="355"/>
      <c r="CI30" s="355"/>
      <c r="CJ30" s="355"/>
      <c r="CK30" s="355"/>
      <c r="CL30" s="355"/>
      <c r="CM30" s="355"/>
      <c r="CN30" s="355"/>
      <c r="CO30" s="355"/>
      <c r="CP30" s="355"/>
      <c r="CQ30" s="355"/>
      <c r="CR30" s="355"/>
      <c r="CS30" s="537"/>
      <c r="CT30" s="537"/>
      <c r="CU30" s="538"/>
      <c r="CV30" s="538"/>
      <c r="CW30" s="538"/>
      <c r="CX30" s="355"/>
      <c r="CY30" s="355"/>
      <c r="CZ30" s="355"/>
      <c r="DA30" s="355"/>
      <c r="DB30" s="355"/>
      <c r="DC30" s="355"/>
      <c r="DD30" s="355"/>
      <c r="DE30" s="355"/>
      <c r="DF30" s="355"/>
      <c r="DG30" s="355"/>
      <c r="DH30" s="355"/>
      <c r="DI30" s="355"/>
      <c r="DJ30" s="355"/>
      <c r="DK30" s="356"/>
      <c r="DL30" s="539"/>
      <c r="DM30" s="539"/>
      <c r="DN30" s="539"/>
      <c r="DO30" s="540"/>
      <c r="DP30" s="540"/>
      <c r="DQ30" s="357"/>
    </row>
    <row r="31" spans="2:121" ht="22.5" customHeight="1" thickBot="1" x14ac:dyDescent="0.45">
      <c r="E31" s="525"/>
      <c r="F31" s="527"/>
      <c r="G31" s="403" t="s">
        <v>50</v>
      </c>
      <c r="H31" s="404">
        <v>3</v>
      </c>
      <c r="I31" s="405" t="s">
        <v>67</v>
      </c>
      <c r="J31" s="412" t="str">
        <f t="shared" ref="J31:J55" ca="1" si="147">IF(J30="","",LOOKUP(J30,$B$2:$B$48,$C$2:$C$44))</f>
        <v>Býchory "A"</v>
      </c>
      <c r="K31" s="529"/>
      <c r="L31" s="413" t="str">
        <f t="shared" ref="L31:L55" ca="1" si="148">IF(L30="","",LOOKUP(L30,$B$2:$B$48,$C$2:$C$44))</f>
        <v>Masarykova "B"</v>
      </c>
      <c r="M31" s="531"/>
      <c r="N31" s="533"/>
      <c r="O31" s="535"/>
      <c r="Q31" s="525"/>
      <c r="R31" s="527"/>
      <c r="S31" s="403" t="s">
        <v>50</v>
      </c>
      <c r="T31" s="404">
        <v>4</v>
      </c>
      <c r="U31" s="409" t="s">
        <v>54</v>
      </c>
      <c r="V31" s="412" t="str">
        <f t="shared" ref="V31:V55" ca="1" si="149">IF(V30="","",LOOKUP(V30,$B$2:$B$48,$C$2:$C$44))</f>
        <v>Kmochova "B"</v>
      </c>
      <c r="W31" s="529"/>
      <c r="X31" s="413" t="str">
        <f t="shared" ref="X31:X55" ca="1" si="150">IF(X30="","",LOOKUP(X30,$B$2:$B$48,$C$2:$C$44))</f>
        <v>Velim "B"</v>
      </c>
      <c r="Y31" s="531"/>
      <c r="Z31" s="533"/>
      <c r="AA31" s="535"/>
      <c r="AC31" s="647">
        <v>18</v>
      </c>
      <c r="AD31" s="580" t="str">
        <f>LOOKUP(AC31,B$2:B$50,C$2:C$50)</f>
        <v>Lipanská "B"</v>
      </c>
      <c r="AE31" s="593">
        <f>AS23</f>
        <v>5</v>
      </c>
      <c r="AF31" s="583" t="s">
        <v>47</v>
      </c>
      <c r="AG31" s="582">
        <f>AQ23</f>
        <v>8</v>
      </c>
      <c r="AH31" s="584">
        <f>AS25</f>
        <v>6</v>
      </c>
      <c r="AI31" s="583" t="s">
        <v>47</v>
      </c>
      <c r="AJ31" s="603">
        <f>AQ25</f>
        <v>5</v>
      </c>
      <c r="AK31" s="582">
        <f>AS27</f>
        <v>5</v>
      </c>
      <c r="AL31" s="583" t="s">
        <v>47</v>
      </c>
      <c r="AM31" s="582">
        <f>AQ27</f>
        <v>9</v>
      </c>
      <c r="AN31" s="584">
        <f>AS29</f>
        <v>6</v>
      </c>
      <c r="AO31" s="583" t="s">
        <v>47</v>
      </c>
      <c r="AP31" s="603">
        <f>AQ29</f>
        <v>9</v>
      </c>
      <c r="AQ31" s="650"/>
      <c r="AR31" s="650"/>
      <c r="AS31" s="650"/>
      <c r="AT31" s="595">
        <f>M34</f>
        <v>8</v>
      </c>
      <c r="AU31" s="597" t="s">
        <v>47</v>
      </c>
      <c r="AV31" s="597">
        <f>O34</f>
        <v>7</v>
      </c>
      <c r="AW31" s="595">
        <f>M22</f>
        <v>4</v>
      </c>
      <c r="AX31" s="597" t="s">
        <v>47</v>
      </c>
      <c r="AY31" s="597">
        <f>O22</f>
        <v>10</v>
      </c>
      <c r="AZ31" s="572">
        <f>AE31+AH31+AK31+AN31+AT31+AQ31+AW31</f>
        <v>34</v>
      </c>
      <c r="BA31" s="640" t="s">
        <v>47</v>
      </c>
      <c r="BB31" s="576">
        <f>AG31+AJ31+AM31+AP31+AV31+AS31+AY31</f>
        <v>48</v>
      </c>
      <c r="BC31" s="572">
        <f t="shared" ref="BC31" si="151">IF(AZ31=0,0,AZ31/BB31)</f>
        <v>0.70833333333333337</v>
      </c>
      <c r="BD31" s="572">
        <f t="shared" ref="BD31" si="152">BG31+BH31+BI31+BJ31+BK31+BL31+BM31+(BC31/100)</f>
        <v>8.007083333333334</v>
      </c>
      <c r="BE31" s="578">
        <f t="shared" ref="BE31" si="153">IF(BD31=0,"",RANK(BD31,BD$23:BD$36))</f>
        <v>5</v>
      </c>
      <c r="BG31" s="20">
        <f>IF(AE31&gt;AG31,2,IF(AE31=AG31,0,1))</f>
        <v>1</v>
      </c>
      <c r="BH31" s="20">
        <f>IF(AH31&gt;AJ31,2,IF(AH31=AJ31,0,1))</f>
        <v>2</v>
      </c>
      <c r="BI31" s="20">
        <f>IF(AK31&gt;AM31,2,IF(AK31=AM31,0,1))</f>
        <v>1</v>
      </c>
      <c r="BJ31" s="20">
        <f>IF(AN31&gt;AP31,2,IF(AN31=AP31,0,1))</f>
        <v>1</v>
      </c>
      <c r="BK31" s="20">
        <f>IF(AQ31&gt;AS31,2,IF(AQ31=AS31,0,1))</f>
        <v>0</v>
      </c>
      <c r="BL31" s="20">
        <f>IF(AT31&gt;AV31,2,IF(AT31=AV31,0,1))</f>
        <v>2</v>
      </c>
      <c r="BM31" s="20">
        <f>IF(AW31&gt;AY31,2,IF(AW31=AY31,0,1))</f>
        <v>1</v>
      </c>
      <c r="BN31" s="20"/>
      <c r="BP31" s="28"/>
      <c r="BQ31" s="28"/>
      <c r="BR31" s="28"/>
      <c r="BS31" s="28"/>
      <c r="BT31" s="28"/>
      <c r="BU31" s="28"/>
      <c r="BV31" s="28"/>
      <c r="BW31" s="28"/>
      <c r="BY31" s="354"/>
      <c r="BZ31" s="358"/>
      <c r="CA31" s="358"/>
      <c r="CB31" s="358"/>
      <c r="CC31" s="358"/>
      <c r="CD31" s="536" t="s">
        <v>52</v>
      </c>
      <c r="CE31" s="536"/>
      <c r="CF31" s="359">
        <f t="shared" ref="CF31" si="154">BU29</f>
        <v>3</v>
      </c>
      <c r="CG31" s="360" t="s">
        <v>53</v>
      </c>
      <c r="CH31" s="522" t="str">
        <f t="shared" ref="CH31" ca="1" si="155">IF(BU30="","",LOOKUP(CF31,$B$2:$B$48,$C$2:$C$44))</f>
        <v>Lipanská "A"</v>
      </c>
      <c r="CI31" s="522"/>
      <c r="CJ31" s="522"/>
      <c r="CK31" s="522"/>
      <c r="CL31" s="522"/>
      <c r="CM31" s="522"/>
      <c r="CN31" s="522"/>
      <c r="CO31" s="522"/>
      <c r="CP31" s="522"/>
      <c r="CQ31" s="522"/>
      <c r="CR31" s="522"/>
      <c r="CS31" s="522"/>
      <c r="CT31" s="522"/>
      <c r="CU31" s="358"/>
      <c r="CV31" s="358"/>
      <c r="CW31" s="358"/>
      <c r="CX31" s="358"/>
      <c r="CY31" s="358"/>
      <c r="CZ31" s="536" t="s">
        <v>52</v>
      </c>
      <c r="DA31" s="536"/>
      <c r="DB31" s="359">
        <f t="shared" ref="DB31" si="156">BW29</f>
        <v>6</v>
      </c>
      <c r="DC31" s="360" t="s">
        <v>53</v>
      </c>
      <c r="DD31" s="522" t="str">
        <f t="shared" ref="DD31" ca="1" si="157">IF(BW30="","",LOOKUP(DB31,$B$2:$B$48,$C$2:$C$44))</f>
        <v>Veltruby "A"</v>
      </c>
      <c r="DE31" s="522"/>
      <c r="DF31" s="522"/>
      <c r="DG31" s="522"/>
      <c r="DH31" s="522"/>
      <c r="DI31" s="522"/>
      <c r="DJ31" s="522"/>
      <c r="DK31" s="522"/>
      <c r="DL31" s="522"/>
      <c r="DM31" s="522"/>
      <c r="DN31" s="522"/>
      <c r="DO31" s="522"/>
      <c r="DP31" s="522"/>
      <c r="DQ31" s="357"/>
    </row>
    <row r="32" spans="2:121" ht="22.5" customHeight="1" thickTop="1" x14ac:dyDescent="0.35">
      <c r="E32" s="524" t="s">
        <v>51</v>
      </c>
      <c r="F32" s="526">
        <f>F4</f>
        <v>0.38333333333333336</v>
      </c>
      <c r="G32" s="400">
        <f t="shared" ref="G32" si="158">G30+6</f>
        <v>9</v>
      </c>
      <c r="H32" s="401" t="s">
        <v>45</v>
      </c>
      <c r="I32" s="402" t="s">
        <v>46</v>
      </c>
      <c r="J32" s="423">
        <v>20</v>
      </c>
      <c r="K32" s="528" t="s">
        <v>47</v>
      </c>
      <c r="L32" s="422">
        <v>21</v>
      </c>
      <c r="M32" s="530">
        <v>5</v>
      </c>
      <c r="N32" s="532" t="s">
        <v>47</v>
      </c>
      <c r="O32" s="534">
        <v>10</v>
      </c>
      <c r="Q32" s="524" t="s">
        <v>51</v>
      </c>
      <c r="R32" s="526">
        <f>F30+F$85</f>
        <v>0.38333333333333336</v>
      </c>
      <c r="S32" s="400">
        <f t="shared" ref="S32" si="159">S30+6</f>
        <v>10</v>
      </c>
      <c r="T32" s="401" t="s">
        <v>45</v>
      </c>
      <c r="U32" s="410" t="s">
        <v>46</v>
      </c>
      <c r="V32" s="234">
        <v>9</v>
      </c>
      <c r="W32" s="528" t="s">
        <v>47</v>
      </c>
      <c r="X32" s="235">
        <v>24</v>
      </c>
      <c r="Y32" s="530">
        <v>17</v>
      </c>
      <c r="Z32" s="532" t="s">
        <v>47</v>
      </c>
      <c r="AA32" s="534">
        <v>4</v>
      </c>
      <c r="AC32" s="647"/>
      <c r="AD32" s="580"/>
      <c r="AE32" s="593"/>
      <c r="AF32" s="583"/>
      <c r="AG32" s="582"/>
      <c r="AH32" s="584"/>
      <c r="AI32" s="583"/>
      <c r="AJ32" s="603"/>
      <c r="AK32" s="582"/>
      <c r="AL32" s="583"/>
      <c r="AM32" s="582"/>
      <c r="AN32" s="584"/>
      <c r="AO32" s="583"/>
      <c r="AP32" s="603"/>
      <c r="AQ32" s="569"/>
      <c r="AR32" s="569"/>
      <c r="AS32" s="569"/>
      <c r="AT32" s="596"/>
      <c r="AU32" s="598"/>
      <c r="AV32" s="598"/>
      <c r="AW32" s="596"/>
      <c r="AX32" s="598"/>
      <c r="AY32" s="598"/>
      <c r="AZ32" s="599"/>
      <c r="BA32" s="648"/>
      <c r="BB32" s="641"/>
      <c r="BC32" s="599"/>
      <c r="BD32" s="599"/>
      <c r="BE32" s="600"/>
      <c r="BG32" s="20"/>
      <c r="BH32" s="20"/>
      <c r="BI32" s="20"/>
      <c r="BJ32" s="20"/>
      <c r="BK32" s="20"/>
      <c r="BL32" s="20"/>
      <c r="BM32" s="20"/>
      <c r="BN32" s="20"/>
      <c r="BP32" s="28"/>
      <c r="BQ32" s="28"/>
      <c r="BR32" s="28"/>
      <c r="BS32" s="28"/>
      <c r="BT32" s="28"/>
      <c r="BU32" s="28"/>
      <c r="BV32" s="28"/>
      <c r="BW32" s="28"/>
      <c r="BY32" s="354"/>
      <c r="BZ32" s="358"/>
      <c r="CA32" s="358"/>
      <c r="CB32" s="358"/>
      <c r="CC32" s="358"/>
      <c r="CD32" s="358"/>
      <c r="CE32" s="358"/>
      <c r="CF32" s="358"/>
      <c r="CG32" s="358"/>
      <c r="CH32" s="358"/>
      <c r="CI32" s="358"/>
      <c r="CJ32" s="358"/>
      <c r="CK32" s="358"/>
      <c r="CL32" s="358"/>
      <c r="CM32" s="358"/>
      <c r="CN32" s="358"/>
      <c r="CO32" s="358"/>
      <c r="CP32" s="358"/>
      <c r="CQ32" s="358"/>
      <c r="CR32" s="358"/>
      <c r="CS32" s="358"/>
      <c r="CT32" s="358"/>
      <c r="CU32" s="358"/>
      <c r="CV32" s="358"/>
      <c r="CW32" s="358"/>
      <c r="CX32" s="358"/>
      <c r="CY32" s="358"/>
      <c r="CZ32" s="358"/>
      <c r="DA32" s="358"/>
      <c r="DB32" s="358"/>
      <c r="DC32" s="358"/>
      <c r="DD32" s="358"/>
      <c r="DE32" s="358"/>
      <c r="DF32" s="358"/>
      <c r="DG32" s="358"/>
      <c r="DH32" s="358"/>
      <c r="DI32" s="358"/>
      <c r="DJ32" s="358"/>
      <c r="DQ32" s="357"/>
    </row>
    <row r="33" spans="2:121" ht="22.5" customHeight="1" thickBot="1" x14ac:dyDescent="0.45">
      <c r="E33" s="525"/>
      <c r="F33" s="527"/>
      <c r="G33" s="403" t="s">
        <v>50</v>
      </c>
      <c r="H33" s="404">
        <f t="shared" ref="H33" si="160">H31</f>
        <v>3</v>
      </c>
      <c r="I33" s="405" t="s">
        <v>67</v>
      </c>
      <c r="J33" s="412" t="str">
        <f t="shared" ca="1" si="147"/>
        <v>Masarykova "B"</v>
      </c>
      <c r="K33" s="529"/>
      <c r="L33" s="413" t="str">
        <f t="shared" ca="1" si="148"/>
        <v>Bezručova "B"</v>
      </c>
      <c r="M33" s="531"/>
      <c r="N33" s="533"/>
      <c r="O33" s="535"/>
      <c r="Q33" s="525"/>
      <c r="R33" s="527"/>
      <c r="S33" s="403" t="s">
        <v>50</v>
      </c>
      <c r="T33" s="404">
        <f t="shared" ref="T33" si="161">T31</f>
        <v>4</v>
      </c>
      <c r="U33" s="411" t="s">
        <v>39</v>
      </c>
      <c r="V33" s="412" t="str">
        <f t="shared" ca="1" si="149"/>
        <v>Mnichovická "A"</v>
      </c>
      <c r="W33" s="529"/>
      <c r="X33" s="413" t="str">
        <f t="shared" ca="1" si="150"/>
        <v>Týnec n.L. "A"</v>
      </c>
      <c r="Y33" s="531"/>
      <c r="Z33" s="533"/>
      <c r="AA33" s="535"/>
      <c r="AC33" s="647">
        <v>23</v>
      </c>
      <c r="AD33" s="580" t="str">
        <f>LOOKUP(AC33,B$2:B$50,C$2:C$50)</f>
        <v>Ovčárecká "B"</v>
      </c>
      <c r="AE33" s="593">
        <f>AV23</f>
        <v>9</v>
      </c>
      <c r="AF33" s="583" t="s">
        <v>47</v>
      </c>
      <c r="AG33" s="582">
        <f>AT23</f>
        <v>4</v>
      </c>
      <c r="AH33" s="584">
        <f>AV25</f>
        <v>7</v>
      </c>
      <c r="AI33" s="583" t="s">
        <v>47</v>
      </c>
      <c r="AJ33" s="603">
        <f>AT25</f>
        <v>2</v>
      </c>
      <c r="AK33" s="582">
        <f>AV27</f>
        <v>2</v>
      </c>
      <c r="AL33" s="583" t="s">
        <v>47</v>
      </c>
      <c r="AM33" s="582">
        <f>AT27</f>
        <v>10</v>
      </c>
      <c r="AN33" s="584">
        <f>AV29</f>
        <v>8</v>
      </c>
      <c r="AO33" s="583" t="s">
        <v>47</v>
      </c>
      <c r="AP33" s="603">
        <f>AT29</f>
        <v>6</v>
      </c>
      <c r="AQ33" s="582">
        <f>AV31</f>
        <v>7</v>
      </c>
      <c r="AR33" s="583" t="s">
        <v>47</v>
      </c>
      <c r="AS33" s="603">
        <f>AT31</f>
        <v>8</v>
      </c>
      <c r="AT33" s="604"/>
      <c r="AU33" s="590"/>
      <c r="AV33" s="590"/>
      <c r="AW33" s="595">
        <f>Y66</f>
        <v>6</v>
      </c>
      <c r="AX33" s="597" t="s">
        <v>47</v>
      </c>
      <c r="AY33" s="597">
        <f>AA66</f>
        <v>7</v>
      </c>
      <c r="AZ33" s="572">
        <f>AE33+AH33+AK33+AN33+AT33+AQ33+AW33</f>
        <v>39</v>
      </c>
      <c r="BA33" s="574" t="s">
        <v>47</v>
      </c>
      <c r="BB33" s="576">
        <f>AG33+AJ33+AM33+AP33+AV33+AS33+AY33</f>
        <v>37</v>
      </c>
      <c r="BC33" s="572">
        <f t="shared" ref="BC33" si="162">IF(AZ33=0,0,AZ33/BB33)</f>
        <v>1.0540540540540539</v>
      </c>
      <c r="BD33" s="572">
        <f t="shared" ref="BD33" si="163">BG33+BH33+BI33+BJ33+BK33+BL33+BM33+(BC33/100)</f>
        <v>9.010540540540541</v>
      </c>
      <c r="BE33" s="578">
        <f t="shared" ref="BE33" si="164">IF(BD33=0,"",RANK(BD33,BD$23:BD$36))</f>
        <v>4</v>
      </c>
      <c r="BG33" s="20">
        <f>IF(AE33&gt;AG33,2,IF(AE33=AG33,0,1))</f>
        <v>2</v>
      </c>
      <c r="BH33" s="20">
        <f>IF(AH33&gt;AJ33,2,IF(AH33=AJ33,0,1))</f>
        <v>2</v>
      </c>
      <c r="BI33" s="20">
        <f>IF(AK33&gt;AM33,2,IF(AK33=AM33,0,1))</f>
        <v>1</v>
      </c>
      <c r="BJ33" s="20">
        <f>IF(AN33&gt;AP33,2,IF(AN33=AP33,0,1))</f>
        <v>2</v>
      </c>
      <c r="BK33" s="20">
        <f>IF(AQ33&gt;AS33,2,IF(AQ33=AS33,0,1))</f>
        <v>1</v>
      </c>
      <c r="BL33" s="20">
        <f>IF(AT33&gt;AV33,2,IF(AT33=AV33,0,1))</f>
        <v>0</v>
      </c>
      <c r="BM33" s="20">
        <f>IF(AW33&gt;AY33,2,IF(AW33=AY33,0,1))</f>
        <v>1</v>
      </c>
      <c r="BN33" s="20"/>
      <c r="BP33" s="28"/>
      <c r="BQ33" s="28"/>
      <c r="BR33" s="28"/>
      <c r="BS33" s="28"/>
      <c r="BT33" s="28"/>
      <c r="BU33" s="28"/>
      <c r="BV33" s="28"/>
      <c r="BW33" s="28"/>
      <c r="BY33" s="354"/>
      <c r="BZ33" s="396" t="s">
        <v>56</v>
      </c>
      <c r="CA33" s="397">
        <f t="shared" ref="CA33" si="165">CF31</f>
        <v>3</v>
      </c>
      <c r="CB33" s="362" t="s">
        <v>47</v>
      </c>
      <c r="CC33" s="363">
        <v>1</v>
      </c>
      <c r="CD33" s="363">
        <v>2</v>
      </c>
      <c r="CE33" s="363">
        <v>3</v>
      </c>
      <c r="CF33" s="363">
        <v>4</v>
      </c>
      <c r="CG33" s="363">
        <v>5</v>
      </c>
      <c r="CH33" s="363">
        <v>6</v>
      </c>
      <c r="CI33" s="363">
        <v>7</v>
      </c>
      <c r="CJ33" s="363">
        <v>8</v>
      </c>
      <c r="CK33" s="363">
        <v>9</v>
      </c>
      <c r="CL33" s="363">
        <v>10</v>
      </c>
      <c r="CM33" s="363">
        <v>11</v>
      </c>
      <c r="CN33" s="363">
        <v>12</v>
      </c>
      <c r="CO33" s="363">
        <v>13</v>
      </c>
      <c r="CP33" s="363">
        <v>14</v>
      </c>
      <c r="CQ33" s="363">
        <v>15</v>
      </c>
      <c r="CR33" s="363">
        <v>16</v>
      </c>
      <c r="CS33" s="363">
        <v>17</v>
      </c>
      <c r="CT33" s="363">
        <v>18</v>
      </c>
      <c r="CU33" s="363">
        <v>19</v>
      </c>
      <c r="CV33" s="363">
        <v>20</v>
      </c>
      <c r="CW33" s="363">
        <v>21</v>
      </c>
      <c r="CX33" s="363">
        <v>22</v>
      </c>
      <c r="CY33" s="363">
        <v>23</v>
      </c>
      <c r="CZ33" s="363">
        <v>24</v>
      </c>
      <c r="DA33" s="363">
        <v>25</v>
      </c>
      <c r="DB33" s="363">
        <v>26</v>
      </c>
      <c r="DC33" s="363">
        <v>27</v>
      </c>
      <c r="DD33" s="363">
        <v>28</v>
      </c>
      <c r="DE33" s="363">
        <v>29</v>
      </c>
      <c r="DF33" s="363">
        <v>30</v>
      </c>
      <c r="DG33" s="363">
        <v>31</v>
      </c>
      <c r="DH33" s="363">
        <v>32</v>
      </c>
      <c r="DI33" s="363">
        <v>33</v>
      </c>
      <c r="DJ33" s="363">
        <v>34</v>
      </c>
      <c r="DK33" s="364">
        <v>35</v>
      </c>
      <c r="DL33" s="364">
        <v>36</v>
      </c>
      <c r="DM33" s="364">
        <v>37</v>
      </c>
      <c r="DN33" s="364">
        <v>38</v>
      </c>
      <c r="DO33" s="364">
        <v>39</v>
      </c>
      <c r="DP33" s="364">
        <v>40</v>
      </c>
      <c r="DQ33" s="357"/>
    </row>
    <row r="34" spans="2:121" ht="22.5" customHeight="1" thickTop="1" x14ac:dyDescent="0.35">
      <c r="E34" s="524" t="s">
        <v>55</v>
      </c>
      <c r="F34" s="526">
        <f>F6</f>
        <v>0.39166666666666672</v>
      </c>
      <c r="G34" s="400">
        <f t="shared" ref="G34" si="166">G32+6</f>
        <v>15</v>
      </c>
      <c r="H34" s="401" t="s">
        <v>45</v>
      </c>
      <c r="I34" s="408" t="s">
        <v>46</v>
      </c>
      <c r="J34" s="425">
        <v>18</v>
      </c>
      <c r="K34" s="528" t="s">
        <v>47</v>
      </c>
      <c r="L34" s="424">
        <v>23</v>
      </c>
      <c r="M34" s="530">
        <v>8</v>
      </c>
      <c r="N34" s="532" t="s">
        <v>47</v>
      </c>
      <c r="O34" s="534">
        <v>7</v>
      </c>
      <c r="Q34" s="524" t="s">
        <v>55</v>
      </c>
      <c r="R34" s="526">
        <f>F32+F$85</f>
        <v>0.39166666666666672</v>
      </c>
      <c r="S34" s="400">
        <f t="shared" ref="S34" si="167">S32+6</f>
        <v>16</v>
      </c>
      <c r="T34" s="401" t="s">
        <v>45</v>
      </c>
      <c r="U34" s="410" t="s">
        <v>46</v>
      </c>
      <c r="V34" s="234">
        <v>1</v>
      </c>
      <c r="W34" s="528" t="s">
        <v>47</v>
      </c>
      <c r="X34" s="235">
        <v>9</v>
      </c>
      <c r="Y34" s="530">
        <v>4</v>
      </c>
      <c r="Z34" s="532" t="s">
        <v>47</v>
      </c>
      <c r="AA34" s="534">
        <v>3</v>
      </c>
      <c r="AC34" s="647"/>
      <c r="AD34" s="580"/>
      <c r="AE34" s="593"/>
      <c r="AF34" s="583"/>
      <c r="AG34" s="582"/>
      <c r="AH34" s="584"/>
      <c r="AI34" s="583"/>
      <c r="AJ34" s="603"/>
      <c r="AK34" s="582"/>
      <c r="AL34" s="583"/>
      <c r="AM34" s="582"/>
      <c r="AN34" s="584"/>
      <c r="AO34" s="583"/>
      <c r="AP34" s="603"/>
      <c r="AQ34" s="582"/>
      <c r="AR34" s="583"/>
      <c r="AS34" s="603"/>
      <c r="AT34" s="604"/>
      <c r="AU34" s="590"/>
      <c r="AV34" s="590"/>
      <c r="AW34" s="596"/>
      <c r="AX34" s="598"/>
      <c r="AY34" s="598"/>
      <c r="AZ34" s="599"/>
      <c r="BA34" s="648"/>
      <c r="BB34" s="641"/>
      <c r="BC34" s="599"/>
      <c r="BD34" s="599"/>
      <c r="BE34" s="600"/>
      <c r="BG34" s="20"/>
      <c r="BH34" s="20"/>
      <c r="BI34" s="20"/>
      <c r="BJ34" s="20"/>
      <c r="BK34" s="20"/>
      <c r="BL34" s="20"/>
      <c r="BM34" s="20"/>
      <c r="BN34" s="20"/>
      <c r="BP34" s="28"/>
      <c r="BQ34" s="28"/>
      <c r="BR34" s="28"/>
      <c r="BS34" s="28"/>
      <c r="BT34" s="28"/>
      <c r="BU34" s="28"/>
      <c r="BV34" s="28"/>
      <c r="BW34" s="28"/>
      <c r="BY34" s="354"/>
      <c r="BZ34" s="365"/>
      <c r="CA34" s="366"/>
      <c r="CB34" s="367"/>
      <c r="CC34" s="368"/>
      <c r="CD34" s="368"/>
      <c r="CE34" s="368"/>
      <c r="CF34" s="368"/>
      <c r="CG34" s="368"/>
      <c r="CH34" s="368"/>
      <c r="CI34" s="368"/>
      <c r="CJ34" s="368"/>
      <c r="CK34" s="368"/>
      <c r="CL34" s="368"/>
      <c r="CM34" s="368"/>
      <c r="CN34" s="368"/>
      <c r="CO34" s="368"/>
      <c r="CP34" s="368"/>
      <c r="CQ34" s="368"/>
      <c r="CR34" s="368"/>
      <c r="CS34" s="368"/>
      <c r="CT34" s="368"/>
      <c r="CU34" s="368"/>
      <c r="CV34" s="368"/>
      <c r="CW34" s="368"/>
      <c r="CX34" s="368"/>
      <c r="CY34" s="368"/>
      <c r="CZ34" s="368"/>
      <c r="DA34" s="368"/>
      <c r="DB34" s="368"/>
      <c r="DC34" s="368"/>
      <c r="DD34" s="368"/>
      <c r="DE34" s="368"/>
      <c r="DF34" s="368"/>
      <c r="DG34" s="368"/>
      <c r="DH34" s="368"/>
      <c r="DI34" s="368"/>
      <c r="DJ34" s="368"/>
      <c r="DK34" s="369"/>
      <c r="DL34" s="369"/>
      <c r="DM34" s="369"/>
      <c r="DN34" s="369"/>
      <c r="DO34" s="369"/>
      <c r="DP34" s="369"/>
      <c r="DQ34" s="357"/>
    </row>
    <row r="35" spans="2:121" ht="22.5" customHeight="1" thickBot="1" x14ac:dyDescent="0.45">
      <c r="E35" s="525"/>
      <c r="F35" s="527"/>
      <c r="G35" s="403" t="s">
        <v>50</v>
      </c>
      <c r="H35" s="404">
        <f t="shared" ref="H35" si="168">H33</f>
        <v>3</v>
      </c>
      <c r="I35" s="409" t="s">
        <v>54</v>
      </c>
      <c r="J35" s="412" t="str">
        <f t="shared" ca="1" si="147"/>
        <v>Lipanská "B"</v>
      </c>
      <c r="K35" s="529"/>
      <c r="L35" s="413" t="str">
        <f t="shared" ca="1" si="148"/>
        <v>Ovčárecká "B"</v>
      </c>
      <c r="M35" s="531"/>
      <c r="N35" s="533"/>
      <c r="O35" s="535"/>
      <c r="Q35" s="525"/>
      <c r="R35" s="527"/>
      <c r="S35" s="403" t="s">
        <v>50</v>
      </c>
      <c r="T35" s="404">
        <f t="shared" ref="T35" si="169">T33</f>
        <v>4</v>
      </c>
      <c r="U35" s="411" t="s">
        <v>39</v>
      </c>
      <c r="V35" s="412" t="str">
        <f t="shared" ca="1" si="149"/>
        <v>Kmochova "A"</v>
      </c>
      <c r="W35" s="529"/>
      <c r="X35" s="413" t="str">
        <f t="shared" ca="1" si="150"/>
        <v>Mnichovická "A"</v>
      </c>
      <c r="Y35" s="531"/>
      <c r="Z35" s="533"/>
      <c r="AA35" s="535"/>
      <c r="AC35" s="644">
        <v>26</v>
      </c>
      <c r="AD35" s="646" t="str">
        <f>LOOKUP(AC35,B$2:B$50,C$2:C$50)</f>
        <v>Velim "B"</v>
      </c>
      <c r="AE35" s="558">
        <f>AY23</f>
        <v>10</v>
      </c>
      <c r="AF35" s="560" t="s">
        <v>47</v>
      </c>
      <c r="AG35" s="562">
        <f>AW23</f>
        <v>4</v>
      </c>
      <c r="AH35" s="564">
        <f>AY25</f>
        <v>12</v>
      </c>
      <c r="AI35" s="560" t="s">
        <v>47</v>
      </c>
      <c r="AJ35" s="566">
        <f>AW25</f>
        <v>1</v>
      </c>
      <c r="AK35" s="562">
        <f>AY27</f>
        <v>5</v>
      </c>
      <c r="AL35" s="560" t="s">
        <v>47</v>
      </c>
      <c r="AM35" s="562">
        <f>AW27</f>
        <v>8</v>
      </c>
      <c r="AN35" s="564">
        <f>AY29</f>
        <v>1</v>
      </c>
      <c r="AO35" s="560" t="s">
        <v>47</v>
      </c>
      <c r="AP35" s="566">
        <f>AW29</f>
        <v>10</v>
      </c>
      <c r="AQ35" s="562">
        <f>AY31</f>
        <v>10</v>
      </c>
      <c r="AR35" s="560" t="s">
        <v>47</v>
      </c>
      <c r="AS35" s="566">
        <f>AW31</f>
        <v>4</v>
      </c>
      <c r="AT35" s="562">
        <f>AY33</f>
        <v>7</v>
      </c>
      <c r="AU35" s="560" t="s">
        <v>47</v>
      </c>
      <c r="AV35" s="566">
        <f>AW33</f>
        <v>6</v>
      </c>
      <c r="AW35" s="568"/>
      <c r="AX35" s="569"/>
      <c r="AY35" s="569"/>
      <c r="AZ35" s="611">
        <f>AE35+AH35+AK35+AN35+AT35+AQ35+AW35</f>
        <v>45</v>
      </c>
      <c r="BA35" s="640" t="s">
        <v>47</v>
      </c>
      <c r="BB35" s="618">
        <f>AG35+AJ35+AM35+AP35+AV35+AS35+AY35</f>
        <v>33</v>
      </c>
      <c r="BC35" s="611">
        <f t="shared" ref="BC35" si="170">IF(AZ35=0,0,AZ35/BB35)</f>
        <v>1.3636363636363635</v>
      </c>
      <c r="BD35" s="611">
        <f t="shared" ref="BD35" si="171">BG35+BH35+BI35+BJ35+BK35+BL35+BM35+(BC35/100)</f>
        <v>10.013636363636364</v>
      </c>
      <c r="BE35" s="601">
        <f t="shared" ref="BE35" si="172">IF(BD35=0,"",RANK(BD35,BD$23:BD$36))</f>
        <v>3</v>
      </c>
      <c r="BG35" s="20">
        <f>IF(AE35&gt;AG35,2,IF(AE35=AG35,0,1))</f>
        <v>2</v>
      </c>
      <c r="BH35" s="20">
        <f>IF(AH35&gt;AJ35,2,IF(AH35=AJ35,0,1))</f>
        <v>2</v>
      </c>
      <c r="BI35" s="20">
        <f>IF(AK35&gt;AM35,2,IF(AK35=AM35,0,1))</f>
        <v>1</v>
      </c>
      <c r="BJ35" s="20">
        <f>IF(AN35&gt;AP35,2,IF(AN35=AP35,0,1))</f>
        <v>1</v>
      </c>
      <c r="BK35" s="20">
        <f>IF(AQ35&gt;AS35,2,IF(AQ35=AS35,0,1))</f>
        <v>2</v>
      </c>
      <c r="BL35" s="20">
        <f>IF(AT35&gt;AV35,2,IF(AT35=AV35,0,1))</f>
        <v>2</v>
      </c>
      <c r="BM35" s="20">
        <f>IF(AW35&gt;AY35,2,IF(AW35=AY35,0,1))</f>
        <v>0</v>
      </c>
      <c r="BN35" s="20"/>
      <c r="BP35" s="28"/>
      <c r="BQ35" s="28"/>
      <c r="BR35" s="28"/>
      <c r="BS35" s="28"/>
      <c r="BT35" s="28"/>
      <c r="BU35" s="28"/>
      <c r="BV35" s="28"/>
      <c r="BW35" s="28"/>
      <c r="BY35" s="354"/>
      <c r="BZ35" s="398" t="s">
        <v>56</v>
      </c>
      <c r="CA35" s="399">
        <f t="shared" ref="CA35" si="173">DB31</f>
        <v>6</v>
      </c>
      <c r="CB35" s="370" t="s">
        <v>47</v>
      </c>
      <c r="CC35" s="363">
        <v>1</v>
      </c>
      <c r="CD35" s="363">
        <v>2</v>
      </c>
      <c r="CE35" s="363">
        <v>3</v>
      </c>
      <c r="CF35" s="363">
        <v>4</v>
      </c>
      <c r="CG35" s="363">
        <v>5</v>
      </c>
      <c r="CH35" s="363">
        <v>6</v>
      </c>
      <c r="CI35" s="363">
        <v>7</v>
      </c>
      <c r="CJ35" s="363">
        <v>8</v>
      </c>
      <c r="CK35" s="363">
        <v>9</v>
      </c>
      <c r="CL35" s="363">
        <v>10</v>
      </c>
      <c r="CM35" s="363">
        <v>11</v>
      </c>
      <c r="CN35" s="363">
        <v>12</v>
      </c>
      <c r="CO35" s="363">
        <v>13</v>
      </c>
      <c r="CP35" s="363">
        <v>14</v>
      </c>
      <c r="CQ35" s="363">
        <v>15</v>
      </c>
      <c r="CR35" s="363">
        <v>16</v>
      </c>
      <c r="CS35" s="363">
        <v>17</v>
      </c>
      <c r="CT35" s="363">
        <v>18</v>
      </c>
      <c r="CU35" s="363">
        <v>19</v>
      </c>
      <c r="CV35" s="363">
        <v>20</v>
      </c>
      <c r="CW35" s="363">
        <v>21</v>
      </c>
      <c r="CX35" s="363">
        <v>22</v>
      </c>
      <c r="CY35" s="363">
        <v>23</v>
      </c>
      <c r="CZ35" s="363">
        <v>24</v>
      </c>
      <c r="DA35" s="363">
        <v>25</v>
      </c>
      <c r="DB35" s="363">
        <v>26</v>
      </c>
      <c r="DC35" s="363">
        <v>27</v>
      </c>
      <c r="DD35" s="363">
        <v>28</v>
      </c>
      <c r="DE35" s="363">
        <v>29</v>
      </c>
      <c r="DF35" s="363">
        <v>30</v>
      </c>
      <c r="DG35" s="363">
        <v>31</v>
      </c>
      <c r="DH35" s="363">
        <v>32</v>
      </c>
      <c r="DI35" s="363">
        <v>33</v>
      </c>
      <c r="DJ35" s="363">
        <v>34</v>
      </c>
      <c r="DK35" s="364">
        <v>35</v>
      </c>
      <c r="DL35" s="364">
        <v>36</v>
      </c>
      <c r="DM35" s="364">
        <v>37</v>
      </c>
      <c r="DN35" s="364">
        <v>38</v>
      </c>
      <c r="DO35" s="364">
        <v>39</v>
      </c>
      <c r="DP35" s="364">
        <v>40</v>
      </c>
      <c r="DQ35" s="357"/>
    </row>
    <row r="36" spans="2:121" ht="22.5" customHeight="1" thickTop="1" thickBot="1" x14ac:dyDescent="0.4">
      <c r="E36" s="524" t="s">
        <v>57</v>
      </c>
      <c r="F36" s="526">
        <f>F8</f>
        <v>0.40000000000000008</v>
      </c>
      <c r="G36" s="400">
        <f t="shared" ref="G36" si="174">G34+6</f>
        <v>21</v>
      </c>
      <c r="H36" s="401" t="s">
        <v>45</v>
      </c>
      <c r="I36" s="406" t="s">
        <v>46</v>
      </c>
      <c r="J36" s="421">
        <v>13</v>
      </c>
      <c r="K36" s="528" t="s">
        <v>47</v>
      </c>
      <c r="L36" s="426">
        <v>22</v>
      </c>
      <c r="M36" s="530">
        <v>4</v>
      </c>
      <c r="N36" s="532" t="s">
        <v>47</v>
      </c>
      <c r="O36" s="534">
        <v>5</v>
      </c>
      <c r="Q36" s="524" t="s">
        <v>57</v>
      </c>
      <c r="R36" s="526">
        <f>F34+F$85</f>
        <v>0.40000000000000008</v>
      </c>
      <c r="S36" s="400">
        <f t="shared" ref="S36" si="175">S34+6</f>
        <v>22</v>
      </c>
      <c r="T36" s="401" t="s">
        <v>45</v>
      </c>
      <c r="U36" s="402" t="s">
        <v>46</v>
      </c>
      <c r="V36" s="423">
        <v>5</v>
      </c>
      <c r="W36" s="528" t="s">
        <v>47</v>
      </c>
      <c r="X36" s="422">
        <v>14</v>
      </c>
      <c r="Y36" s="530">
        <v>7</v>
      </c>
      <c r="Z36" s="532" t="s">
        <v>47</v>
      </c>
      <c r="AA36" s="534">
        <v>4</v>
      </c>
      <c r="AC36" s="645"/>
      <c r="AD36" s="581"/>
      <c r="AE36" s="559"/>
      <c r="AF36" s="561"/>
      <c r="AG36" s="563"/>
      <c r="AH36" s="565"/>
      <c r="AI36" s="561"/>
      <c r="AJ36" s="567"/>
      <c r="AK36" s="563"/>
      <c r="AL36" s="561"/>
      <c r="AM36" s="563"/>
      <c r="AN36" s="565"/>
      <c r="AO36" s="561"/>
      <c r="AP36" s="567"/>
      <c r="AQ36" s="563"/>
      <c r="AR36" s="561"/>
      <c r="AS36" s="567"/>
      <c r="AT36" s="563"/>
      <c r="AU36" s="561"/>
      <c r="AV36" s="567"/>
      <c r="AW36" s="570"/>
      <c r="AX36" s="571"/>
      <c r="AY36" s="571"/>
      <c r="AZ36" s="573"/>
      <c r="BA36" s="575"/>
      <c r="BB36" s="577"/>
      <c r="BC36" s="573"/>
      <c r="BD36" s="573"/>
      <c r="BE36" s="579"/>
      <c r="BG36" s="20"/>
      <c r="BH36" s="20"/>
      <c r="BI36" s="20"/>
      <c r="BJ36" s="20"/>
      <c r="BK36" s="20"/>
      <c r="BL36" s="20"/>
      <c r="BM36" s="20"/>
      <c r="BN36" s="20"/>
      <c r="BP36" s="28"/>
      <c r="BQ36" s="28"/>
      <c r="BR36" s="28"/>
      <c r="BS36" s="28"/>
      <c r="BT36" s="28"/>
      <c r="BU36" s="28"/>
      <c r="BV36" s="28"/>
      <c r="BW36" s="28"/>
      <c r="BY36" s="371"/>
      <c r="BZ36" s="372"/>
      <c r="CA36" s="372"/>
      <c r="CB36" s="372"/>
      <c r="CC36" s="372"/>
      <c r="CD36" s="372"/>
      <c r="CE36" s="372"/>
      <c r="CF36" s="372"/>
      <c r="CG36" s="372"/>
      <c r="CH36" s="372"/>
      <c r="CI36" s="372"/>
      <c r="CJ36" s="372"/>
      <c r="CK36" s="372"/>
      <c r="CL36" s="372"/>
      <c r="CM36" s="372"/>
      <c r="CN36" s="372"/>
      <c r="CO36" s="372"/>
      <c r="CP36" s="372"/>
      <c r="CQ36" s="372"/>
      <c r="CR36" s="372"/>
      <c r="CS36" s="372"/>
      <c r="CT36" s="372"/>
      <c r="CU36" s="372"/>
      <c r="CV36" s="372"/>
      <c r="CW36" s="372"/>
      <c r="CX36" s="372"/>
      <c r="CY36" s="372"/>
      <c r="CZ36" s="372"/>
      <c r="DA36" s="372"/>
      <c r="DB36" s="372"/>
      <c r="DC36" s="372"/>
      <c r="DD36" s="372"/>
      <c r="DE36" s="372"/>
      <c r="DF36" s="372"/>
      <c r="DG36" s="372"/>
      <c r="DH36" s="372"/>
      <c r="DI36" s="372"/>
      <c r="DJ36" s="372"/>
      <c r="DK36" s="372"/>
      <c r="DL36" s="372"/>
      <c r="DM36" s="372"/>
      <c r="DN36" s="372"/>
      <c r="DO36" s="372"/>
      <c r="DP36" s="372"/>
      <c r="DQ36" s="373"/>
    </row>
    <row r="37" spans="2:121" ht="22.5" customHeight="1" thickTop="1" thickBot="1" x14ac:dyDescent="0.45">
      <c r="E37" s="525"/>
      <c r="F37" s="527"/>
      <c r="G37" s="403" t="s">
        <v>50</v>
      </c>
      <c r="H37" s="404">
        <f t="shared" ref="H37" si="176">H35</f>
        <v>3</v>
      </c>
      <c r="I37" s="407" t="s">
        <v>66</v>
      </c>
      <c r="J37" s="412" t="str">
        <f t="shared" ca="1" si="147"/>
        <v>Prokopa Vel."B"</v>
      </c>
      <c r="K37" s="529"/>
      <c r="L37" s="413" t="str">
        <f t="shared" ca="1" si="148"/>
        <v>Mnichovická "B"</v>
      </c>
      <c r="M37" s="531"/>
      <c r="N37" s="533"/>
      <c r="O37" s="535"/>
      <c r="Q37" s="525"/>
      <c r="R37" s="527"/>
      <c r="S37" s="403" t="s">
        <v>50</v>
      </c>
      <c r="T37" s="404">
        <f t="shared" ref="T37" si="177">T35</f>
        <v>4</v>
      </c>
      <c r="U37" s="405" t="s">
        <v>67</v>
      </c>
      <c r="V37" s="412" t="str">
        <f t="shared" ca="1" si="149"/>
        <v>Ovčárecká "A"</v>
      </c>
      <c r="W37" s="529"/>
      <c r="X37" s="413" t="str">
        <f t="shared" ca="1" si="150"/>
        <v>Býchory "A"</v>
      </c>
      <c r="Y37" s="531"/>
      <c r="Z37" s="533"/>
      <c r="AA37" s="535"/>
      <c r="BM37" s="20"/>
      <c r="BN37" s="20"/>
      <c r="BP37" s="28"/>
      <c r="BQ37" s="28"/>
      <c r="BR37" s="28"/>
      <c r="BS37" s="28"/>
      <c r="BT37" s="28"/>
      <c r="BU37" s="28"/>
      <c r="BV37" s="28"/>
      <c r="BW37" s="28"/>
      <c r="BY37" s="517">
        <f t="shared" ref="BY37" si="178">BQ38</f>
        <v>0.40833333333333344</v>
      </c>
      <c r="BZ37" s="518"/>
      <c r="CA37" s="518"/>
      <c r="CB37" s="351"/>
      <c r="CC37" s="351"/>
      <c r="CD37" s="351"/>
      <c r="CE37" s="520" t="str">
        <f t="shared" ref="CE37" si="179">BT38</f>
        <v>skupina</v>
      </c>
      <c r="CF37" s="520"/>
      <c r="CG37" s="520"/>
      <c r="CH37" s="520"/>
      <c r="CI37" s="520"/>
      <c r="CJ37" s="352" t="str">
        <f t="shared" ref="CJ37" si="180">BT39</f>
        <v>A</v>
      </c>
      <c r="CK37" s="351"/>
      <c r="CL37" s="351"/>
      <c r="CM37" s="351"/>
      <c r="CN37" s="351"/>
      <c r="CO37" s="351"/>
      <c r="CP37" s="351"/>
      <c r="CQ37" s="351"/>
      <c r="CR37" s="351"/>
      <c r="CS37" s="351"/>
      <c r="CT37" s="351"/>
      <c r="CU37" s="351"/>
      <c r="CV37" s="351"/>
      <c r="CW37" s="351"/>
      <c r="CX37" s="351"/>
      <c r="CY37" s="351"/>
      <c r="CZ37" s="351"/>
      <c r="DA37" s="351"/>
      <c r="DB37" s="351"/>
      <c r="DC37" s="351"/>
      <c r="DD37" s="351"/>
      <c r="DE37" s="351"/>
      <c r="DF37" s="351"/>
      <c r="DG37" s="351"/>
      <c r="DH37" s="351"/>
      <c r="DI37" s="351"/>
      <c r="DJ37" s="351"/>
      <c r="DK37" s="351"/>
      <c r="DL37" s="351"/>
      <c r="DM37" s="351"/>
      <c r="DN37" s="351"/>
      <c r="DO37" s="351"/>
      <c r="DP37" s="351"/>
      <c r="DQ37" s="353"/>
    </row>
    <row r="38" spans="2:121" ht="22.5" customHeight="1" thickTop="1" x14ac:dyDescent="0.35">
      <c r="E38" s="524" t="s">
        <v>58</v>
      </c>
      <c r="F38" s="526">
        <f>F10</f>
        <v>0.40833333333333344</v>
      </c>
      <c r="G38" s="400">
        <f t="shared" ref="G38" si="181">G36+6</f>
        <v>27</v>
      </c>
      <c r="H38" s="401" t="s">
        <v>45</v>
      </c>
      <c r="I38" s="410" t="s">
        <v>46</v>
      </c>
      <c r="J38" s="234">
        <v>24</v>
      </c>
      <c r="K38" s="528" t="s">
        <v>47</v>
      </c>
      <c r="L38" s="235">
        <v>25</v>
      </c>
      <c r="M38" s="530">
        <v>2</v>
      </c>
      <c r="N38" s="532" t="s">
        <v>47</v>
      </c>
      <c r="O38" s="534">
        <v>10</v>
      </c>
      <c r="Q38" s="524" t="s">
        <v>58</v>
      </c>
      <c r="R38" s="526">
        <f>F36+F$85</f>
        <v>0.40833333333333344</v>
      </c>
      <c r="S38" s="400">
        <f t="shared" ref="S38" si="182">S36+6</f>
        <v>28</v>
      </c>
      <c r="T38" s="401" t="s">
        <v>45</v>
      </c>
      <c r="U38" s="408" t="s">
        <v>46</v>
      </c>
      <c r="V38" s="425">
        <v>7</v>
      </c>
      <c r="W38" s="528" t="s">
        <v>47</v>
      </c>
      <c r="X38" s="424">
        <v>15</v>
      </c>
      <c r="Y38" s="530">
        <v>3</v>
      </c>
      <c r="Z38" s="532" t="s">
        <v>47</v>
      </c>
      <c r="AA38" s="534">
        <v>14</v>
      </c>
      <c r="AC38" s="680" t="s">
        <v>66</v>
      </c>
      <c r="AD38" s="681"/>
      <c r="AE38" s="687">
        <f>AC41</f>
        <v>3</v>
      </c>
      <c r="AF38" s="671"/>
      <c r="AG38" s="686"/>
      <c r="AH38" s="670">
        <f>AC43</f>
        <v>6</v>
      </c>
      <c r="AI38" s="671"/>
      <c r="AJ38" s="686"/>
      <c r="AK38" s="670">
        <f>AC45</f>
        <v>11</v>
      </c>
      <c r="AL38" s="671"/>
      <c r="AM38" s="671"/>
      <c r="AN38" s="670">
        <f>AC47</f>
        <v>13</v>
      </c>
      <c r="AO38" s="671"/>
      <c r="AP38" s="686"/>
      <c r="AQ38" s="671">
        <f>AC49</f>
        <v>22</v>
      </c>
      <c r="AR38" s="671"/>
      <c r="AS38" s="671"/>
      <c r="AT38" s="670">
        <f>AC51</f>
        <v>27</v>
      </c>
      <c r="AU38" s="671"/>
      <c r="AV38" s="671"/>
      <c r="AW38" s="670"/>
      <c r="AX38" s="671"/>
      <c r="AY38" s="672"/>
      <c r="AZ38" s="624" t="s">
        <v>40</v>
      </c>
      <c r="BA38" s="625"/>
      <c r="BB38" s="626"/>
      <c r="BC38" s="633" t="s">
        <v>41</v>
      </c>
      <c r="BD38" s="636" t="s">
        <v>42</v>
      </c>
      <c r="BE38" s="619" t="s">
        <v>43</v>
      </c>
      <c r="BP38" s="28" t="str">
        <f t="shared" ref="BP38:BW39" si="183">E10</f>
        <v>5. KOLO</v>
      </c>
      <c r="BQ38" s="28">
        <f t="shared" si="183"/>
        <v>0.40833333333333344</v>
      </c>
      <c r="BR38" s="28">
        <f t="shared" si="183"/>
        <v>25</v>
      </c>
      <c r="BS38" s="28" t="str">
        <f t="shared" si="183"/>
        <v>HŘIŠTĚ</v>
      </c>
      <c r="BT38" s="28" t="str">
        <f t="shared" si="183"/>
        <v>skupina</v>
      </c>
      <c r="BU38" s="28">
        <f t="shared" si="183"/>
        <v>8</v>
      </c>
      <c r="BV38" s="28" t="str">
        <f t="shared" si="183"/>
        <v>:</v>
      </c>
      <c r="BW38" s="28">
        <f t="shared" si="183"/>
        <v>16</v>
      </c>
      <c r="BY38" s="354"/>
      <c r="BZ38" s="521" t="str">
        <f t="shared" ref="BZ38" si="184">BP38</f>
        <v>5. KOLO</v>
      </c>
      <c r="CA38" s="521"/>
      <c r="CB38" s="521"/>
      <c r="CC38" s="521"/>
      <c r="CD38" s="355"/>
      <c r="CE38" s="355"/>
      <c r="CF38" s="355"/>
      <c r="CG38" s="355"/>
      <c r="CH38" s="355"/>
      <c r="CI38" s="355"/>
      <c r="CJ38" s="355"/>
      <c r="CK38" s="355"/>
      <c r="CL38" s="355"/>
      <c r="CM38" s="355"/>
      <c r="CN38" s="355"/>
      <c r="CO38" s="355"/>
      <c r="CP38" s="355"/>
      <c r="CQ38" s="355"/>
      <c r="CR38" s="355"/>
      <c r="CS38" s="537">
        <f t="shared" ref="CS38" si="185">BR38</f>
        <v>25</v>
      </c>
      <c r="CT38" s="537"/>
      <c r="CU38" s="538" t="s">
        <v>48</v>
      </c>
      <c r="CV38" s="538"/>
      <c r="CW38" s="538"/>
      <c r="CX38" s="355"/>
      <c r="CY38" s="355"/>
      <c r="CZ38" s="355"/>
      <c r="DA38" s="355"/>
      <c r="DB38" s="355"/>
      <c r="DC38" s="355"/>
      <c r="DD38" s="355"/>
      <c r="DE38" s="355"/>
      <c r="DF38" s="355"/>
      <c r="DG38" s="355"/>
      <c r="DH38" s="355"/>
      <c r="DI38" s="355"/>
      <c r="DJ38" s="355"/>
      <c r="DK38" s="356"/>
      <c r="DL38" s="539" t="s">
        <v>49</v>
      </c>
      <c r="DM38" s="539"/>
      <c r="DN38" s="539"/>
      <c r="DO38" s="540">
        <f t="shared" ref="DO38" si="186">BS39</f>
        <v>1</v>
      </c>
      <c r="DP38" s="540"/>
      <c r="DQ38" s="357"/>
    </row>
    <row r="39" spans="2:121" ht="22.5" customHeight="1" thickBot="1" x14ac:dyDescent="0.45">
      <c r="E39" s="525"/>
      <c r="F39" s="527"/>
      <c r="G39" s="403" t="s">
        <v>50</v>
      </c>
      <c r="H39" s="404">
        <f t="shared" ref="H39" si="187">H37</f>
        <v>3</v>
      </c>
      <c r="I39" s="411" t="s">
        <v>39</v>
      </c>
      <c r="J39" s="412" t="str">
        <f t="shared" ca="1" si="147"/>
        <v>Týnec n.L. "A"</v>
      </c>
      <c r="K39" s="529"/>
      <c r="L39" s="413" t="str">
        <f t="shared" ca="1" si="148"/>
        <v>Býchory "B"</v>
      </c>
      <c r="M39" s="531"/>
      <c r="N39" s="533"/>
      <c r="O39" s="535"/>
      <c r="Q39" s="525"/>
      <c r="R39" s="527"/>
      <c r="S39" s="403" t="s">
        <v>50</v>
      </c>
      <c r="T39" s="404">
        <f t="shared" ref="T39" si="188">T37</f>
        <v>4</v>
      </c>
      <c r="U39" s="409" t="s">
        <v>54</v>
      </c>
      <c r="V39" s="412" t="str">
        <f t="shared" ca="1" si="149"/>
        <v>Kmochova "B"</v>
      </c>
      <c r="W39" s="529"/>
      <c r="X39" s="413" t="str">
        <f t="shared" ca="1" si="150"/>
        <v>Bezručova "A"</v>
      </c>
      <c r="Y39" s="531"/>
      <c r="Z39" s="533"/>
      <c r="AA39" s="535"/>
      <c r="AC39" s="682"/>
      <c r="AD39" s="683"/>
      <c r="AE39" s="664" t="str">
        <f>AD41</f>
        <v>Lipanská "A"</v>
      </c>
      <c r="AF39" s="614"/>
      <c r="AG39" s="665"/>
      <c r="AH39" s="613" t="str">
        <f>AD43</f>
        <v>Veltruby "A"</v>
      </c>
      <c r="AI39" s="614"/>
      <c r="AJ39" s="665"/>
      <c r="AK39" s="613" t="str">
        <f>AD45</f>
        <v>Masarykova "A"</v>
      </c>
      <c r="AL39" s="614"/>
      <c r="AM39" s="665"/>
      <c r="AN39" s="613" t="str">
        <f>AD47</f>
        <v>Prokopa Vel."B"</v>
      </c>
      <c r="AO39" s="614"/>
      <c r="AP39" s="665"/>
      <c r="AQ39" s="613" t="str">
        <f>AD49</f>
        <v>Mnichovická "B"</v>
      </c>
      <c r="AR39" s="614"/>
      <c r="AS39" s="665"/>
      <c r="AT39" s="613" t="str">
        <f>AD51</f>
        <v>Týnec n.L. "B"</v>
      </c>
      <c r="AU39" s="614"/>
      <c r="AV39" s="614"/>
      <c r="AW39" s="673"/>
      <c r="AX39" s="674"/>
      <c r="AY39" s="675"/>
      <c r="AZ39" s="627"/>
      <c r="BA39" s="628"/>
      <c r="BB39" s="629"/>
      <c r="BC39" s="634"/>
      <c r="BD39" s="637"/>
      <c r="BE39" s="620"/>
      <c r="BP39" s="28">
        <f t="shared" si="183"/>
        <v>0</v>
      </c>
      <c r="BQ39" s="28">
        <f t="shared" si="183"/>
        <v>0</v>
      </c>
      <c r="BR39" s="28" t="str">
        <f t="shared" si="183"/>
        <v>zápas</v>
      </c>
      <c r="BS39" s="28">
        <f t="shared" si="183"/>
        <v>1</v>
      </c>
      <c r="BT39" s="28" t="str">
        <f t="shared" si="183"/>
        <v>A</v>
      </c>
      <c r="BU39" s="28" t="str">
        <f t="shared" ca="1" si="183"/>
        <v>Velký Osek "A"</v>
      </c>
      <c r="BV39" s="28">
        <f t="shared" si="183"/>
        <v>0</v>
      </c>
      <c r="BW39" s="28" t="str">
        <f t="shared" ca="1" si="183"/>
        <v>Čer. Pečky "B"</v>
      </c>
      <c r="BY39" s="354"/>
      <c r="BZ39" s="521"/>
      <c r="CA39" s="521"/>
      <c r="CB39" s="521"/>
      <c r="CC39" s="521"/>
      <c r="CD39" s="355"/>
      <c r="CE39" s="355"/>
      <c r="CF39" s="355"/>
      <c r="CG39" s="355"/>
      <c r="CH39" s="355"/>
      <c r="CI39" s="355"/>
      <c r="CJ39" s="355"/>
      <c r="CK39" s="355"/>
      <c r="CL39" s="355"/>
      <c r="CM39" s="355"/>
      <c r="CN39" s="355"/>
      <c r="CO39" s="355"/>
      <c r="CP39" s="355"/>
      <c r="CQ39" s="355"/>
      <c r="CR39" s="355"/>
      <c r="CS39" s="537"/>
      <c r="CT39" s="537"/>
      <c r="CU39" s="538"/>
      <c r="CV39" s="538"/>
      <c r="CW39" s="538"/>
      <c r="CX39" s="355"/>
      <c r="CY39" s="355"/>
      <c r="CZ39" s="355"/>
      <c r="DA39" s="355"/>
      <c r="DB39" s="355"/>
      <c r="DC39" s="355"/>
      <c r="DD39" s="355"/>
      <c r="DE39" s="355"/>
      <c r="DF39" s="355"/>
      <c r="DG39" s="355"/>
      <c r="DH39" s="355"/>
      <c r="DI39" s="355"/>
      <c r="DJ39" s="355"/>
      <c r="DK39" s="356"/>
      <c r="DL39" s="539"/>
      <c r="DM39" s="539"/>
      <c r="DN39" s="539"/>
      <c r="DO39" s="540"/>
      <c r="DP39" s="540"/>
      <c r="DQ39" s="357"/>
    </row>
    <row r="40" spans="2:121" ht="22.5" customHeight="1" thickTop="1" thickBot="1" x14ac:dyDescent="0.4">
      <c r="E40" s="524" t="s">
        <v>59</v>
      </c>
      <c r="F40" s="526">
        <f>F12</f>
        <v>0.4166666666666668</v>
      </c>
      <c r="G40" s="400">
        <f t="shared" ref="G40" si="189">G38+6</f>
        <v>33</v>
      </c>
      <c r="H40" s="401" t="s">
        <v>45</v>
      </c>
      <c r="I40" s="402" t="s">
        <v>46</v>
      </c>
      <c r="J40" s="423">
        <v>4</v>
      </c>
      <c r="K40" s="528" t="s">
        <v>47</v>
      </c>
      <c r="L40" s="422">
        <v>28</v>
      </c>
      <c r="M40" s="530">
        <v>9</v>
      </c>
      <c r="N40" s="532" t="s">
        <v>47</v>
      </c>
      <c r="O40" s="534">
        <v>8</v>
      </c>
      <c r="Q40" s="524" t="s">
        <v>59</v>
      </c>
      <c r="R40" s="526">
        <f>F38+F$85</f>
        <v>0.4166666666666668</v>
      </c>
      <c r="S40" s="400">
        <f t="shared" ref="S40" si="190">S38+6</f>
        <v>34</v>
      </c>
      <c r="T40" s="401" t="s">
        <v>45</v>
      </c>
      <c r="U40" s="406" t="s">
        <v>46</v>
      </c>
      <c r="V40" s="421">
        <v>3</v>
      </c>
      <c r="W40" s="528" t="s">
        <v>47</v>
      </c>
      <c r="X40" s="426">
        <v>11</v>
      </c>
      <c r="Y40" s="530">
        <v>9</v>
      </c>
      <c r="Z40" s="532" t="s">
        <v>47</v>
      </c>
      <c r="AA40" s="534">
        <v>3</v>
      </c>
      <c r="AC40" s="684"/>
      <c r="AD40" s="685"/>
      <c r="AE40" s="666"/>
      <c r="AF40" s="616"/>
      <c r="AG40" s="667"/>
      <c r="AH40" s="615"/>
      <c r="AI40" s="616"/>
      <c r="AJ40" s="667"/>
      <c r="AK40" s="615"/>
      <c r="AL40" s="616"/>
      <c r="AM40" s="667"/>
      <c r="AN40" s="615"/>
      <c r="AO40" s="616"/>
      <c r="AP40" s="667"/>
      <c r="AQ40" s="615"/>
      <c r="AR40" s="616"/>
      <c r="AS40" s="667"/>
      <c r="AT40" s="615"/>
      <c r="AU40" s="616"/>
      <c r="AV40" s="616"/>
      <c r="AW40" s="673"/>
      <c r="AX40" s="674"/>
      <c r="AY40" s="675"/>
      <c r="AZ40" s="630"/>
      <c r="BA40" s="631"/>
      <c r="BB40" s="632"/>
      <c r="BC40" s="635"/>
      <c r="BD40" s="638"/>
      <c r="BE40" s="621"/>
      <c r="BP40" s="28"/>
      <c r="BQ40" s="28"/>
      <c r="BR40" s="28"/>
      <c r="BS40" s="28"/>
      <c r="BT40" s="28"/>
      <c r="BU40" s="28"/>
      <c r="BV40" s="28"/>
      <c r="BW40" s="28"/>
      <c r="BY40" s="354"/>
      <c r="BZ40" s="358"/>
      <c r="CA40" s="358"/>
      <c r="CB40" s="358"/>
      <c r="CC40" s="358"/>
      <c r="CD40" s="536" t="s">
        <v>52</v>
      </c>
      <c r="CE40" s="536"/>
      <c r="CF40" s="359">
        <f t="shared" ref="CF40" si="191">BU38</f>
        <v>8</v>
      </c>
      <c r="CG40" s="360" t="s">
        <v>53</v>
      </c>
      <c r="CH40" s="522" t="str">
        <f t="shared" ref="CH40" ca="1" si="192">IF(BU39="","",LOOKUP(CF40,$B$2:$B$48,$C$2:$C$44))</f>
        <v>Velký Osek "A"</v>
      </c>
      <c r="CI40" s="522"/>
      <c r="CJ40" s="522"/>
      <c r="CK40" s="522"/>
      <c r="CL40" s="522"/>
      <c r="CM40" s="522"/>
      <c r="CN40" s="522"/>
      <c r="CO40" s="522"/>
      <c r="CP40" s="522"/>
      <c r="CQ40" s="522"/>
      <c r="CR40" s="522"/>
      <c r="CS40" s="522"/>
      <c r="CT40" s="522"/>
      <c r="CU40" s="358"/>
      <c r="CV40" s="358"/>
      <c r="CW40" s="358"/>
      <c r="CX40" s="358"/>
      <c r="CY40" s="358"/>
      <c r="CZ40" s="536" t="s">
        <v>52</v>
      </c>
      <c r="DA40" s="536"/>
      <c r="DB40" s="359">
        <f t="shared" ref="DB40" si="193">BW38</f>
        <v>16</v>
      </c>
      <c r="DC40" s="360" t="s">
        <v>53</v>
      </c>
      <c r="DD40" s="522" t="str">
        <f t="shared" ref="DD40" ca="1" si="194">IF(BW39="","",LOOKUP(DB40,$B$2:$B$48,$C$2:$C$44))</f>
        <v>Čer. Pečky "B"</v>
      </c>
      <c r="DE40" s="522"/>
      <c r="DF40" s="522"/>
      <c r="DG40" s="522"/>
      <c r="DH40" s="522"/>
      <c r="DI40" s="522"/>
      <c r="DJ40" s="522"/>
      <c r="DK40" s="522"/>
      <c r="DL40" s="522"/>
      <c r="DM40" s="522"/>
      <c r="DN40" s="522"/>
      <c r="DO40" s="522"/>
      <c r="DP40" s="522"/>
      <c r="DQ40" s="357"/>
    </row>
    <row r="41" spans="2:121" ht="22.5" customHeight="1" thickTop="1" thickBot="1" x14ac:dyDescent="0.45">
      <c r="E41" s="525"/>
      <c r="F41" s="527"/>
      <c r="G41" s="403" t="s">
        <v>50</v>
      </c>
      <c r="H41" s="404">
        <f t="shared" ref="H41" si="195">H39</f>
        <v>3</v>
      </c>
      <c r="I41" s="405" t="s">
        <v>67</v>
      </c>
      <c r="J41" s="412" t="str">
        <f t="shared" ca="1" si="147"/>
        <v>Prokopa Vel. "A"</v>
      </c>
      <c r="K41" s="529"/>
      <c r="L41" s="413" t="str">
        <f t="shared" ca="1" si="148"/>
        <v>Velký Osek "B"</v>
      </c>
      <c r="M41" s="531"/>
      <c r="N41" s="533"/>
      <c r="O41" s="535"/>
      <c r="Q41" s="525"/>
      <c r="R41" s="527"/>
      <c r="S41" s="403" t="s">
        <v>50</v>
      </c>
      <c r="T41" s="404">
        <f t="shared" ref="T41" si="196">T39</f>
        <v>4</v>
      </c>
      <c r="U41" s="407" t="s">
        <v>66</v>
      </c>
      <c r="V41" s="412" t="str">
        <f t="shared" ca="1" si="149"/>
        <v>Lipanská "A"</v>
      </c>
      <c r="W41" s="529"/>
      <c r="X41" s="413" t="str">
        <f t="shared" ca="1" si="150"/>
        <v>Masarykova "A"</v>
      </c>
      <c r="Y41" s="531"/>
      <c r="Z41" s="533"/>
      <c r="AA41" s="535"/>
      <c r="AC41" s="679">
        <v>3</v>
      </c>
      <c r="AD41" s="585" t="str">
        <f>LOOKUP(AC41,B$2:B$50,C$2:C$50)</f>
        <v>Lipanská "A"</v>
      </c>
      <c r="AE41" s="586"/>
      <c r="AF41" s="587"/>
      <c r="AG41" s="588"/>
      <c r="AH41" s="606">
        <f>M8</f>
        <v>14</v>
      </c>
      <c r="AI41" s="608" t="s">
        <v>47</v>
      </c>
      <c r="AJ41" s="662">
        <f>O8</f>
        <v>3</v>
      </c>
      <c r="AK41" s="606">
        <f>Y40</f>
        <v>9</v>
      </c>
      <c r="AL41" s="608" t="s">
        <v>47</v>
      </c>
      <c r="AM41" s="662">
        <f>AA40</f>
        <v>3</v>
      </c>
      <c r="AN41" s="606">
        <f>M16</f>
        <v>9</v>
      </c>
      <c r="AO41" s="608" t="s">
        <v>47</v>
      </c>
      <c r="AP41" s="662">
        <f>O16</f>
        <v>3</v>
      </c>
      <c r="AQ41" s="606">
        <f>Y48</f>
        <v>10</v>
      </c>
      <c r="AR41" s="608" t="s">
        <v>47</v>
      </c>
      <c r="AS41" s="662">
        <f>AA48</f>
        <v>4</v>
      </c>
      <c r="AT41" s="606">
        <f>M24</f>
        <v>18</v>
      </c>
      <c r="AU41" s="608" t="s">
        <v>47</v>
      </c>
      <c r="AV41" s="608">
        <f>O24</f>
        <v>3</v>
      </c>
      <c r="AW41" s="673"/>
      <c r="AX41" s="674"/>
      <c r="AY41" s="675"/>
      <c r="AZ41" s="610">
        <f>AE41+AH41+AK41+AN41+AT41+AQ41+AW41</f>
        <v>60</v>
      </c>
      <c r="BA41" s="639" t="s">
        <v>47</v>
      </c>
      <c r="BB41" s="617">
        <f>AG41+AJ41+AM41+AP41+AV41+AS41+AY41</f>
        <v>16</v>
      </c>
      <c r="BC41" s="610">
        <f>IF(AZ41=0,0,AZ41/BB41)</f>
        <v>3.75</v>
      </c>
      <c r="BD41" s="610">
        <f>BG41+BH41+BI41+BJ41+BK41+BL41+BM41+(BC41/100)</f>
        <v>10.0375</v>
      </c>
      <c r="BE41" s="612">
        <f>IF(BD41=0,"",RANK(BD41,BD$41:BD$52))</f>
        <v>1</v>
      </c>
      <c r="BG41" s="20">
        <f>IF(AE41&gt;AG41,2,IF(AE41=AG41,0,1))</f>
        <v>0</v>
      </c>
      <c r="BH41" s="20">
        <f>IF(AH41&gt;AJ41,2,IF(AH41=AJ41,0,1))</f>
        <v>2</v>
      </c>
      <c r="BI41" s="20">
        <f>IF(AK41&gt;AM41,2,IF(AK41=AM41,0,1))</f>
        <v>2</v>
      </c>
      <c r="BJ41" s="20">
        <f>IF(AN41&gt;AP41,2,IF(AN41=AP41,0,1))</f>
        <v>2</v>
      </c>
      <c r="BK41" s="20">
        <f>IF(AQ41&gt;AS41,2,IF(AQ41=AS41,0,1))</f>
        <v>2</v>
      </c>
      <c r="BL41" s="20">
        <f>IF(AT41&gt;AV41,2,IF(AT41=AV41,0,1))</f>
        <v>2</v>
      </c>
      <c r="BM41" s="20">
        <f>IF(AW41&gt;AY41,2,IF(AW41=AY41,0,1))</f>
        <v>0</v>
      </c>
      <c r="BN41" s="20"/>
      <c r="BP41" s="28"/>
      <c r="BQ41" s="28"/>
      <c r="BR41" s="28"/>
      <c r="BS41" s="28"/>
      <c r="BT41" s="28"/>
      <c r="BU41" s="28"/>
      <c r="BV41" s="28"/>
      <c r="BW41" s="28"/>
      <c r="BY41" s="354"/>
      <c r="BZ41" s="358"/>
      <c r="CA41" s="358"/>
      <c r="CB41" s="358"/>
      <c r="CC41" s="358"/>
      <c r="CD41" s="358"/>
      <c r="CE41" s="358"/>
      <c r="CF41" s="358"/>
      <c r="CG41" s="358"/>
      <c r="CH41" s="358"/>
      <c r="CI41" s="358"/>
      <c r="CJ41" s="358"/>
      <c r="CK41" s="358"/>
      <c r="CL41" s="358"/>
      <c r="CM41" s="358"/>
      <c r="CN41" s="358"/>
      <c r="CO41" s="358"/>
      <c r="CP41" s="358"/>
      <c r="CQ41" s="358"/>
      <c r="CR41" s="358"/>
      <c r="CS41" s="358"/>
      <c r="CT41" s="358"/>
      <c r="CU41" s="358"/>
      <c r="CV41" s="358"/>
      <c r="CW41" s="358"/>
      <c r="CX41" s="358"/>
      <c r="CY41" s="358"/>
      <c r="CZ41" s="358"/>
      <c r="DA41" s="358"/>
      <c r="DB41" s="358"/>
      <c r="DC41" s="358"/>
      <c r="DD41" s="358"/>
      <c r="DE41" s="358"/>
      <c r="DF41" s="358"/>
      <c r="DG41" s="358"/>
      <c r="DH41" s="358"/>
      <c r="DI41" s="358"/>
      <c r="DJ41" s="358"/>
      <c r="DQ41" s="357"/>
    </row>
    <row r="42" spans="2:121" ht="22.5" customHeight="1" thickTop="1" x14ac:dyDescent="0.35">
      <c r="E42" s="524" t="s">
        <v>60</v>
      </c>
      <c r="F42" s="526">
        <f>F14</f>
        <v>0.42500000000000016</v>
      </c>
      <c r="G42" s="400">
        <f t="shared" ref="G42" si="197">G40+6</f>
        <v>39</v>
      </c>
      <c r="H42" s="401" t="s">
        <v>45</v>
      </c>
      <c r="I42" s="408" t="s">
        <v>46</v>
      </c>
      <c r="J42" s="425">
        <v>2</v>
      </c>
      <c r="K42" s="528" t="s">
        <v>47</v>
      </c>
      <c r="L42" s="424">
        <v>26</v>
      </c>
      <c r="M42" s="530">
        <v>4</v>
      </c>
      <c r="N42" s="532" t="s">
        <v>47</v>
      </c>
      <c r="O42" s="534">
        <v>10</v>
      </c>
      <c r="Q42" s="524" t="s">
        <v>60</v>
      </c>
      <c r="R42" s="526">
        <f>F40+F$85</f>
        <v>0.42500000000000016</v>
      </c>
      <c r="S42" s="400">
        <f t="shared" ref="S42" si="198">S40+6</f>
        <v>40</v>
      </c>
      <c r="T42" s="401" t="s">
        <v>45</v>
      </c>
      <c r="U42" s="410" t="s">
        <v>46</v>
      </c>
      <c r="V42" s="234">
        <v>9</v>
      </c>
      <c r="W42" s="528" t="s">
        <v>47</v>
      </c>
      <c r="X42" s="235">
        <v>17</v>
      </c>
      <c r="Y42" s="530">
        <v>7</v>
      </c>
      <c r="Z42" s="532" t="s">
        <v>47</v>
      </c>
      <c r="AA42" s="534">
        <v>4</v>
      </c>
      <c r="AC42" s="668"/>
      <c r="AD42" s="580"/>
      <c r="AE42" s="589"/>
      <c r="AF42" s="590"/>
      <c r="AG42" s="591"/>
      <c r="AH42" s="596"/>
      <c r="AI42" s="598"/>
      <c r="AJ42" s="651"/>
      <c r="AK42" s="607"/>
      <c r="AL42" s="609"/>
      <c r="AM42" s="663"/>
      <c r="AN42" s="607"/>
      <c r="AO42" s="609"/>
      <c r="AP42" s="663"/>
      <c r="AQ42" s="607"/>
      <c r="AR42" s="609"/>
      <c r="AS42" s="663"/>
      <c r="AT42" s="607"/>
      <c r="AU42" s="609"/>
      <c r="AV42" s="609"/>
      <c r="AW42" s="673"/>
      <c r="AX42" s="674"/>
      <c r="AY42" s="675"/>
      <c r="AZ42" s="611"/>
      <c r="BA42" s="640"/>
      <c r="BB42" s="618"/>
      <c r="BC42" s="611"/>
      <c r="BD42" s="611"/>
      <c r="BE42" s="600"/>
      <c r="BG42" s="20"/>
      <c r="BH42" s="20"/>
      <c r="BI42" s="20"/>
      <c r="BJ42" s="20"/>
      <c r="BK42" s="20"/>
      <c r="BL42" s="20"/>
      <c r="BM42" s="20"/>
      <c r="BN42" s="20"/>
      <c r="BP42" s="28"/>
      <c r="BQ42" s="28"/>
      <c r="BR42" s="28"/>
      <c r="BS42" s="28"/>
      <c r="BT42" s="28"/>
      <c r="BU42" s="28"/>
      <c r="BV42" s="28"/>
      <c r="BW42" s="28"/>
      <c r="BY42" s="354"/>
      <c r="BZ42" s="396" t="s">
        <v>56</v>
      </c>
      <c r="CA42" s="397">
        <f t="shared" ref="CA42" si="199">CF40</f>
        <v>8</v>
      </c>
      <c r="CB42" s="362" t="s">
        <v>47</v>
      </c>
      <c r="CC42" s="363">
        <v>1</v>
      </c>
      <c r="CD42" s="363">
        <v>2</v>
      </c>
      <c r="CE42" s="363">
        <v>3</v>
      </c>
      <c r="CF42" s="363">
        <v>4</v>
      </c>
      <c r="CG42" s="363">
        <v>5</v>
      </c>
      <c r="CH42" s="363">
        <v>6</v>
      </c>
      <c r="CI42" s="363">
        <v>7</v>
      </c>
      <c r="CJ42" s="363">
        <v>8</v>
      </c>
      <c r="CK42" s="363">
        <v>9</v>
      </c>
      <c r="CL42" s="363">
        <v>10</v>
      </c>
      <c r="CM42" s="363">
        <v>11</v>
      </c>
      <c r="CN42" s="363">
        <v>12</v>
      </c>
      <c r="CO42" s="363">
        <v>13</v>
      </c>
      <c r="CP42" s="363">
        <v>14</v>
      </c>
      <c r="CQ42" s="363">
        <v>15</v>
      </c>
      <c r="CR42" s="363">
        <v>16</v>
      </c>
      <c r="CS42" s="363">
        <v>17</v>
      </c>
      <c r="CT42" s="363">
        <v>18</v>
      </c>
      <c r="CU42" s="363">
        <v>19</v>
      </c>
      <c r="CV42" s="363">
        <v>20</v>
      </c>
      <c r="CW42" s="363">
        <v>21</v>
      </c>
      <c r="CX42" s="363">
        <v>22</v>
      </c>
      <c r="CY42" s="363">
        <v>23</v>
      </c>
      <c r="CZ42" s="363">
        <v>24</v>
      </c>
      <c r="DA42" s="363">
        <v>25</v>
      </c>
      <c r="DB42" s="363">
        <v>26</v>
      </c>
      <c r="DC42" s="363">
        <v>27</v>
      </c>
      <c r="DD42" s="363">
        <v>28</v>
      </c>
      <c r="DE42" s="363">
        <v>29</v>
      </c>
      <c r="DF42" s="363">
        <v>30</v>
      </c>
      <c r="DG42" s="363">
        <v>31</v>
      </c>
      <c r="DH42" s="363">
        <v>32</v>
      </c>
      <c r="DI42" s="363">
        <v>33</v>
      </c>
      <c r="DJ42" s="363">
        <v>34</v>
      </c>
      <c r="DK42" s="364">
        <v>35</v>
      </c>
      <c r="DL42" s="364">
        <v>36</v>
      </c>
      <c r="DM42" s="364">
        <v>37</v>
      </c>
      <c r="DN42" s="364">
        <v>38</v>
      </c>
      <c r="DO42" s="364">
        <v>39</v>
      </c>
      <c r="DP42" s="364">
        <v>40</v>
      </c>
      <c r="DQ42" s="357"/>
    </row>
    <row r="43" spans="2:121" ht="22.5" customHeight="1" thickBot="1" x14ac:dyDescent="0.45">
      <c r="E43" s="525"/>
      <c r="F43" s="527"/>
      <c r="G43" s="403" t="s">
        <v>50</v>
      </c>
      <c r="H43" s="404">
        <f t="shared" ref="H43" si="200">H41</f>
        <v>3</v>
      </c>
      <c r="I43" s="409" t="s">
        <v>54</v>
      </c>
      <c r="J43" s="412" t="str">
        <f t="shared" ca="1" si="147"/>
        <v>Pečky</v>
      </c>
      <c r="K43" s="529"/>
      <c r="L43" s="413" t="str">
        <f t="shared" ca="1" si="148"/>
        <v>Velim "B"</v>
      </c>
      <c r="M43" s="531"/>
      <c r="N43" s="533"/>
      <c r="O43" s="535"/>
      <c r="Q43" s="525"/>
      <c r="R43" s="527"/>
      <c r="S43" s="403" t="s">
        <v>50</v>
      </c>
      <c r="T43" s="404">
        <f t="shared" ref="T43" si="201">T41</f>
        <v>4</v>
      </c>
      <c r="U43" s="411" t="s">
        <v>39</v>
      </c>
      <c r="V43" s="412" t="str">
        <f t="shared" ca="1" si="149"/>
        <v>Mnichovická "A"</v>
      </c>
      <c r="W43" s="529"/>
      <c r="X43" s="413" t="str">
        <f t="shared" ca="1" si="150"/>
        <v>Veltruby "B"</v>
      </c>
      <c r="Y43" s="531"/>
      <c r="Z43" s="533"/>
      <c r="AA43" s="535"/>
      <c r="AC43" s="668">
        <v>6</v>
      </c>
      <c r="AD43" s="580" t="str">
        <f>LOOKUP(AC43,B$2:B$50,C$2:C$50)</f>
        <v>Veltruby "A"</v>
      </c>
      <c r="AE43" s="593">
        <f>AJ41</f>
        <v>3</v>
      </c>
      <c r="AF43" s="583" t="s">
        <v>47</v>
      </c>
      <c r="AG43" s="582">
        <f>AH41</f>
        <v>14</v>
      </c>
      <c r="AH43" s="604"/>
      <c r="AI43" s="590"/>
      <c r="AJ43" s="591"/>
      <c r="AK43" s="598">
        <f>Y76</f>
        <v>4</v>
      </c>
      <c r="AL43" s="598" t="s">
        <v>47</v>
      </c>
      <c r="AM43" s="651">
        <f>AA76</f>
        <v>17</v>
      </c>
      <c r="AN43" s="596">
        <f>M68</f>
        <v>5</v>
      </c>
      <c r="AO43" s="598" t="s">
        <v>47</v>
      </c>
      <c r="AP43" s="651">
        <f>O68</f>
        <v>18</v>
      </c>
      <c r="AQ43" s="596">
        <f>Y24</f>
        <v>5</v>
      </c>
      <c r="AR43" s="598" t="s">
        <v>47</v>
      </c>
      <c r="AS43" s="651">
        <f>AA24</f>
        <v>19</v>
      </c>
      <c r="AT43" s="596">
        <f>M44</f>
        <v>8</v>
      </c>
      <c r="AU43" s="598" t="s">
        <v>47</v>
      </c>
      <c r="AV43" s="598">
        <f>O44</f>
        <v>13</v>
      </c>
      <c r="AW43" s="673"/>
      <c r="AX43" s="674"/>
      <c r="AY43" s="675"/>
      <c r="AZ43" s="572">
        <f>AE43+AH43+AK43+AN43+AT43+AQ43+AW43</f>
        <v>25</v>
      </c>
      <c r="BA43" s="574" t="s">
        <v>47</v>
      </c>
      <c r="BB43" s="576">
        <f>AG43+AJ43+AM43+AP43+AV43+AS43+AY43</f>
        <v>81</v>
      </c>
      <c r="BC43" s="572">
        <f t="shared" ref="BC43" si="202">IF(AZ43=0,0,AZ43/BB43)</f>
        <v>0.30864197530864196</v>
      </c>
      <c r="BD43" s="572">
        <f t="shared" ref="BD43" si="203">BG43+BH43+BI43+BJ43+BK43+BL43+BM43+(BC43/100)</f>
        <v>5.0030864197530862</v>
      </c>
      <c r="BE43" s="578">
        <f>IF(BD43=0,"",RANK(BD43,BD$41:BD$52))</f>
        <v>6</v>
      </c>
      <c r="BG43" s="20">
        <f>IF(AE43&gt;AG43,2,IF(AE43=AG43,0,1))</f>
        <v>1</v>
      </c>
      <c r="BH43" s="20">
        <f>IF(AH43&gt;AJ43,2,IF(AH43=AJ43,0,1))</f>
        <v>0</v>
      </c>
      <c r="BI43" s="20">
        <f>IF(AK43&gt;AM43,2,IF(AK43=AM43,0,1))</f>
        <v>1</v>
      </c>
      <c r="BJ43" s="20">
        <f>IF(AN43&gt;AP43,2,IF(AN43=AP43,0,1))</f>
        <v>1</v>
      </c>
      <c r="BK43" s="20">
        <f>IF(AQ43&gt;AS43,2,IF(AQ43=AS43,0,1))</f>
        <v>1</v>
      </c>
      <c r="BL43" s="20">
        <f>IF(AT43&gt;AV43,2,IF(AT43=AV43,0,1))</f>
        <v>1</v>
      </c>
      <c r="BM43" s="20">
        <f>IF(AW43&gt;AY43,2,IF(AW43=AY43,0,1))</f>
        <v>0</v>
      </c>
      <c r="BN43" s="20"/>
      <c r="BP43" s="28"/>
      <c r="BQ43" s="28"/>
      <c r="BR43" s="28"/>
      <c r="BS43" s="28"/>
      <c r="BT43" s="28"/>
      <c r="BU43" s="28"/>
      <c r="BV43" s="28"/>
      <c r="BW43" s="28"/>
      <c r="BY43" s="354"/>
      <c r="BZ43" s="365"/>
      <c r="CA43" s="366"/>
      <c r="CB43" s="367"/>
      <c r="CC43" s="368"/>
      <c r="CD43" s="368"/>
      <c r="CE43" s="368"/>
      <c r="CF43" s="368"/>
      <c r="CG43" s="368"/>
      <c r="CH43" s="368"/>
      <c r="CI43" s="368"/>
      <c r="CJ43" s="368"/>
      <c r="CK43" s="368"/>
      <c r="CL43" s="368"/>
      <c r="CM43" s="368"/>
      <c r="CN43" s="368"/>
      <c r="CO43" s="368"/>
      <c r="CP43" s="368"/>
      <c r="CQ43" s="368"/>
      <c r="CR43" s="368"/>
      <c r="CS43" s="368"/>
      <c r="CT43" s="368"/>
      <c r="CU43" s="368"/>
      <c r="CV43" s="368"/>
      <c r="CW43" s="368"/>
      <c r="CX43" s="368"/>
      <c r="CY43" s="368"/>
      <c r="CZ43" s="368"/>
      <c r="DA43" s="368"/>
      <c r="DB43" s="368"/>
      <c r="DC43" s="368"/>
      <c r="DD43" s="368"/>
      <c r="DE43" s="368"/>
      <c r="DF43" s="368"/>
      <c r="DG43" s="368"/>
      <c r="DH43" s="368"/>
      <c r="DI43" s="368"/>
      <c r="DJ43" s="368"/>
      <c r="DK43" s="369"/>
      <c r="DL43" s="369"/>
      <c r="DM43" s="369"/>
      <c r="DN43" s="369"/>
      <c r="DO43" s="369"/>
      <c r="DP43" s="369"/>
      <c r="DQ43" s="357"/>
    </row>
    <row r="44" spans="2:121" ht="22.5" customHeight="1" thickTop="1" x14ac:dyDescent="0.35">
      <c r="E44" s="524" t="s">
        <v>61</v>
      </c>
      <c r="F44" s="526">
        <f>F42+F$85</f>
        <v>0.43333333333333351</v>
      </c>
      <c r="G44" s="400">
        <f t="shared" ref="G44" si="204">G42+6</f>
        <v>45</v>
      </c>
      <c r="H44" s="401" t="s">
        <v>45</v>
      </c>
      <c r="I44" s="406" t="s">
        <v>46</v>
      </c>
      <c r="J44" s="421">
        <v>6</v>
      </c>
      <c r="K44" s="528" t="s">
        <v>47</v>
      </c>
      <c r="L44" s="426">
        <v>27</v>
      </c>
      <c r="M44" s="530">
        <v>8</v>
      </c>
      <c r="N44" s="532" t="s">
        <v>47</v>
      </c>
      <c r="O44" s="534">
        <v>13</v>
      </c>
      <c r="Q44" s="524" t="s">
        <v>61</v>
      </c>
      <c r="R44" s="526">
        <f>F42+F$85</f>
        <v>0.43333333333333351</v>
      </c>
      <c r="S44" s="400">
        <f t="shared" ref="S44" si="205">S42+6</f>
        <v>46</v>
      </c>
      <c r="T44" s="401" t="s">
        <v>45</v>
      </c>
      <c r="U44" s="402" t="s">
        <v>46</v>
      </c>
      <c r="V44" s="423">
        <v>14</v>
      </c>
      <c r="W44" s="528" t="s">
        <v>47</v>
      </c>
      <c r="X44" s="422">
        <v>21</v>
      </c>
      <c r="Y44" s="530">
        <v>12</v>
      </c>
      <c r="Z44" s="532" t="s">
        <v>47</v>
      </c>
      <c r="AA44" s="534">
        <v>4</v>
      </c>
      <c r="AC44" s="668"/>
      <c r="AD44" s="580"/>
      <c r="AE44" s="593"/>
      <c r="AF44" s="583"/>
      <c r="AG44" s="582"/>
      <c r="AH44" s="604"/>
      <c r="AI44" s="590"/>
      <c r="AJ44" s="591"/>
      <c r="AK44" s="598"/>
      <c r="AL44" s="598"/>
      <c r="AM44" s="651"/>
      <c r="AN44" s="596"/>
      <c r="AO44" s="598"/>
      <c r="AP44" s="651"/>
      <c r="AQ44" s="596"/>
      <c r="AR44" s="598"/>
      <c r="AS44" s="651"/>
      <c r="AT44" s="596"/>
      <c r="AU44" s="598"/>
      <c r="AV44" s="598"/>
      <c r="AW44" s="673"/>
      <c r="AX44" s="674"/>
      <c r="AY44" s="675"/>
      <c r="AZ44" s="599"/>
      <c r="BA44" s="640"/>
      <c r="BB44" s="641"/>
      <c r="BC44" s="599"/>
      <c r="BD44" s="599"/>
      <c r="BE44" s="600"/>
      <c r="BG44" s="20"/>
      <c r="BH44" s="20"/>
      <c r="BI44" s="20"/>
      <c r="BJ44" s="20"/>
      <c r="BK44" s="20"/>
      <c r="BL44" s="20"/>
      <c r="BM44" s="20"/>
      <c r="BN44" s="20"/>
      <c r="BP44" s="28"/>
      <c r="BQ44" s="28"/>
      <c r="BR44" s="28"/>
      <c r="BS44" s="28"/>
      <c r="BT44" s="28"/>
      <c r="BU44" s="28"/>
      <c r="BV44" s="28"/>
      <c r="BW44" s="28"/>
      <c r="BY44" s="354"/>
      <c r="BZ44" s="398" t="s">
        <v>56</v>
      </c>
      <c r="CA44" s="399">
        <f t="shared" ref="CA44" si="206">DB40</f>
        <v>16</v>
      </c>
      <c r="CB44" s="370" t="s">
        <v>47</v>
      </c>
      <c r="CC44" s="363">
        <v>1</v>
      </c>
      <c r="CD44" s="363">
        <v>2</v>
      </c>
      <c r="CE44" s="363">
        <v>3</v>
      </c>
      <c r="CF44" s="363">
        <v>4</v>
      </c>
      <c r="CG44" s="363">
        <v>5</v>
      </c>
      <c r="CH44" s="363">
        <v>6</v>
      </c>
      <c r="CI44" s="363">
        <v>7</v>
      </c>
      <c r="CJ44" s="363">
        <v>8</v>
      </c>
      <c r="CK44" s="363">
        <v>9</v>
      </c>
      <c r="CL44" s="363">
        <v>10</v>
      </c>
      <c r="CM44" s="363">
        <v>11</v>
      </c>
      <c r="CN44" s="363">
        <v>12</v>
      </c>
      <c r="CO44" s="363">
        <v>13</v>
      </c>
      <c r="CP44" s="363">
        <v>14</v>
      </c>
      <c r="CQ44" s="363">
        <v>15</v>
      </c>
      <c r="CR44" s="363">
        <v>16</v>
      </c>
      <c r="CS44" s="363">
        <v>17</v>
      </c>
      <c r="CT44" s="363">
        <v>18</v>
      </c>
      <c r="CU44" s="363">
        <v>19</v>
      </c>
      <c r="CV44" s="363">
        <v>20</v>
      </c>
      <c r="CW44" s="363">
        <v>21</v>
      </c>
      <c r="CX44" s="363">
        <v>22</v>
      </c>
      <c r="CY44" s="363">
        <v>23</v>
      </c>
      <c r="CZ44" s="363">
        <v>24</v>
      </c>
      <c r="DA44" s="363">
        <v>25</v>
      </c>
      <c r="DB44" s="363">
        <v>26</v>
      </c>
      <c r="DC44" s="363">
        <v>27</v>
      </c>
      <c r="DD44" s="363">
        <v>28</v>
      </c>
      <c r="DE44" s="363">
        <v>29</v>
      </c>
      <c r="DF44" s="363">
        <v>30</v>
      </c>
      <c r="DG44" s="363">
        <v>31</v>
      </c>
      <c r="DH44" s="363">
        <v>32</v>
      </c>
      <c r="DI44" s="363">
        <v>33</v>
      </c>
      <c r="DJ44" s="363">
        <v>34</v>
      </c>
      <c r="DK44" s="364">
        <v>35</v>
      </c>
      <c r="DL44" s="364">
        <v>36</v>
      </c>
      <c r="DM44" s="364">
        <v>37</v>
      </c>
      <c r="DN44" s="364">
        <v>38</v>
      </c>
      <c r="DO44" s="364">
        <v>39</v>
      </c>
      <c r="DP44" s="364">
        <v>40</v>
      </c>
      <c r="DQ44" s="357"/>
    </row>
    <row r="45" spans="2:121" ht="22.5" customHeight="1" thickBot="1" x14ac:dyDescent="0.45">
      <c r="C45" t="str">
        <f>IF(A48=0,"",A48)</f>
        <v/>
      </c>
      <c r="E45" s="525"/>
      <c r="F45" s="527"/>
      <c r="G45" s="403" t="s">
        <v>50</v>
      </c>
      <c r="H45" s="404">
        <f t="shared" ref="H45" si="207">H43</f>
        <v>3</v>
      </c>
      <c r="I45" s="407" t="s">
        <v>66</v>
      </c>
      <c r="J45" s="412" t="str">
        <f t="shared" ca="1" si="147"/>
        <v>Veltruby "A"</v>
      </c>
      <c r="K45" s="529"/>
      <c r="L45" s="413" t="str">
        <f t="shared" ca="1" si="148"/>
        <v>Týnec n.L. "B"</v>
      </c>
      <c r="M45" s="531"/>
      <c r="N45" s="533"/>
      <c r="O45" s="535"/>
      <c r="Q45" s="525"/>
      <c r="R45" s="527"/>
      <c r="S45" s="403" t="s">
        <v>50</v>
      </c>
      <c r="T45" s="404">
        <f t="shared" ref="T45" si="208">T43</f>
        <v>4</v>
      </c>
      <c r="U45" s="405" t="s">
        <v>67</v>
      </c>
      <c r="V45" s="412" t="str">
        <f t="shared" ca="1" si="149"/>
        <v>Býchory "A"</v>
      </c>
      <c r="W45" s="529"/>
      <c r="X45" s="413" t="str">
        <f t="shared" ca="1" si="150"/>
        <v>Bezručova "B"</v>
      </c>
      <c r="Y45" s="531"/>
      <c r="Z45" s="533"/>
      <c r="AA45" s="535"/>
      <c r="AC45" s="668">
        <v>11</v>
      </c>
      <c r="AD45" s="580" t="str">
        <f>LOOKUP(AC45,B$2:B$50,C$2:C$50)</f>
        <v>Masarykova "A"</v>
      </c>
      <c r="AE45" s="593">
        <f>AM41</f>
        <v>3</v>
      </c>
      <c r="AF45" s="583" t="s">
        <v>47</v>
      </c>
      <c r="AG45" s="582">
        <f>AK41</f>
        <v>9</v>
      </c>
      <c r="AH45" s="584">
        <f>AM43</f>
        <v>17</v>
      </c>
      <c r="AI45" s="583" t="s">
        <v>47</v>
      </c>
      <c r="AJ45" s="603">
        <f>AK43</f>
        <v>4</v>
      </c>
      <c r="AK45" s="569"/>
      <c r="AL45" s="569"/>
      <c r="AM45" s="652"/>
      <c r="AN45" s="596">
        <f>M52</f>
        <v>8</v>
      </c>
      <c r="AO45" s="598" t="s">
        <v>47</v>
      </c>
      <c r="AP45" s="651">
        <f>O52</f>
        <v>2</v>
      </c>
      <c r="AQ45" s="596">
        <f>Y16</f>
        <v>7</v>
      </c>
      <c r="AR45" s="598" t="s">
        <v>47</v>
      </c>
      <c r="AS45" s="651">
        <f>AA16</f>
        <v>6</v>
      </c>
      <c r="AT45" s="596">
        <f>Y8</f>
        <v>10</v>
      </c>
      <c r="AU45" s="598" t="s">
        <v>47</v>
      </c>
      <c r="AV45" s="598">
        <f>AA8</f>
        <v>3</v>
      </c>
      <c r="AW45" s="673"/>
      <c r="AX45" s="674"/>
      <c r="AY45" s="675"/>
      <c r="AZ45" s="572">
        <f>AE45+AH45+AK45+AN45+AT45+AQ45+AW45</f>
        <v>45</v>
      </c>
      <c r="BA45" s="574" t="s">
        <v>47</v>
      </c>
      <c r="BB45" s="576">
        <f>AG45+AJ45+AM45+AP45+AV45+AS45+AY45</f>
        <v>24</v>
      </c>
      <c r="BC45" s="572">
        <f t="shared" ref="BC45" si="209">IF(AZ45=0,0,AZ45/BB45)</f>
        <v>1.875</v>
      </c>
      <c r="BD45" s="572">
        <f t="shared" ref="BD45" si="210">BG45+BH45+BI45+BJ45+BK45+BL45+BM45+(BC45/100)</f>
        <v>9.0187500000000007</v>
      </c>
      <c r="BE45" s="578">
        <f>IF(BD45=0,"",RANK(BD45,BD$41:BD$52))</f>
        <v>2</v>
      </c>
      <c r="BG45" s="20">
        <f>IF(AE45&gt;AG45,2,IF(AE45=AG45,0,1))</f>
        <v>1</v>
      </c>
      <c r="BH45" s="20">
        <f>IF(AH45&gt;AJ45,2,IF(AH45=AJ45,0,1))</f>
        <v>2</v>
      </c>
      <c r="BI45" s="20">
        <f>IF(AK45&gt;AM45,2,IF(AK45=AM45,0,1))</f>
        <v>0</v>
      </c>
      <c r="BJ45" s="20">
        <f>IF(AN45&gt;AP45,2,IF(AN45=AP45,0,1))</f>
        <v>2</v>
      </c>
      <c r="BK45" s="20">
        <f>IF(AQ45&gt;AS45,2,IF(AQ45=AS45,0,1))</f>
        <v>2</v>
      </c>
      <c r="BL45" s="20">
        <f>IF(AT45&gt;AV45,2,IF(AT45=AV45,0,1))</f>
        <v>2</v>
      </c>
      <c r="BM45" s="20">
        <f>IF(AW45&gt;AY45,2,IF(AW45=AY45,0,1))</f>
        <v>0</v>
      </c>
      <c r="BN45" s="20"/>
      <c r="BP45" s="28"/>
      <c r="BQ45" s="28"/>
      <c r="BR45" s="28"/>
      <c r="BS45" s="28"/>
      <c r="BT45" s="28"/>
      <c r="BU45" s="28"/>
      <c r="BV45" s="28"/>
      <c r="BW45" s="28"/>
      <c r="BY45" s="371"/>
      <c r="BZ45" s="372"/>
      <c r="CA45" s="372"/>
      <c r="CB45" s="372"/>
      <c r="CC45" s="372"/>
      <c r="CD45" s="372"/>
      <c r="CE45" s="372"/>
      <c r="CF45" s="372"/>
      <c r="CG45" s="372"/>
      <c r="CH45" s="372"/>
      <c r="CI45" s="372"/>
      <c r="CJ45" s="372"/>
      <c r="CK45" s="372"/>
      <c r="CL45" s="372"/>
      <c r="CM45" s="372"/>
      <c r="CN45" s="372"/>
      <c r="CO45" s="372"/>
      <c r="CP45" s="372"/>
      <c r="CQ45" s="372"/>
      <c r="CR45" s="372"/>
      <c r="CS45" s="372"/>
      <c r="CT45" s="372"/>
      <c r="CU45" s="372"/>
      <c r="CV45" s="372"/>
      <c r="CW45" s="372"/>
      <c r="CX45" s="372"/>
      <c r="CY45" s="372"/>
      <c r="CZ45" s="372"/>
      <c r="DA45" s="372"/>
      <c r="DB45" s="372"/>
      <c r="DC45" s="372"/>
      <c r="DD45" s="372"/>
      <c r="DE45" s="372"/>
      <c r="DF45" s="372"/>
      <c r="DG45" s="372"/>
      <c r="DH45" s="372"/>
      <c r="DI45" s="372"/>
      <c r="DJ45" s="372"/>
      <c r="DK45" s="372"/>
      <c r="DL45" s="372"/>
      <c r="DM45" s="372"/>
      <c r="DN45" s="372"/>
      <c r="DO45" s="372"/>
      <c r="DP45" s="372"/>
      <c r="DQ45" s="373"/>
    </row>
    <row r="46" spans="2:121" ht="22.5" customHeight="1" thickTop="1" x14ac:dyDescent="0.35">
      <c r="C46" t="str">
        <f>IF(A49=0,"",A49)</f>
        <v/>
      </c>
      <c r="E46" s="524" t="s">
        <v>62</v>
      </c>
      <c r="F46" s="526">
        <f>F44+F$85</f>
        <v>0.44166666666666687</v>
      </c>
      <c r="G46" s="400">
        <f t="shared" ref="G46" si="211">G44+6</f>
        <v>51</v>
      </c>
      <c r="H46" s="401" t="s">
        <v>45</v>
      </c>
      <c r="I46" s="410" t="s">
        <v>46</v>
      </c>
      <c r="J46" s="234">
        <v>1</v>
      </c>
      <c r="K46" s="528" t="s">
        <v>47</v>
      </c>
      <c r="L46" s="235">
        <v>8</v>
      </c>
      <c r="M46" s="530">
        <v>4</v>
      </c>
      <c r="N46" s="532" t="s">
        <v>47</v>
      </c>
      <c r="O46" s="534">
        <v>7</v>
      </c>
      <c r="Q46" s="524" t="s">
        <v>62</v>
      </c>
      <c r="R46" s="526">
        <f>F44+F$85</f>
        <v>0.44166666666666687</v>
      </c>
      <c r="S46" s="400">
        <f t="shared" ref="S46" si="212">S44+6</f>
        <v>52</v>
      </c>
      <c r="T46" s="401" t="s">
        <v>45</v>
      </c>
      <c r="U46" s="408" t="s">
        <v>46</v>
      </c>
      <c r="V46" s="425">
        <v>15</v>
      </c>
      <c r="W46" s="528" t="s">
        <v>47</v>
      </c>
      <c r="X46" s="424">
        <v>23</v>
      </c>
      <c r="Y46" s="530">
        <v>6</v>
      </c>
      <c r="Z46" s="532" t="s">
        <v>47</v>
      </c>
      <c r="AA46" s="534">
        <v>8</v>
      </c>
      <c r="AC46" s="668"/>
      <c r="AD46" s="580"/>
      <c r="AE46" s="593"/>
      <c r="AF46" s="583"/>
      <c r="AG46" s="582"/>
      <c r="AH46" s="584"/>
      <c r="AI46" s="583"/>
      <c r="AJ46" s="603"/>
      <c r="AK46" s="590"/>
      <c r="AL46" s="590"/>
      <c r="AM46" s="591"/>
      <c r="AN46" s="596"/>
      <c r="AO46" s="598"/>
      <c r="AP46" s="651"/>
      <c r="AQ46" s="596"/>
      <c r="AR46" s="598"/>
      <c r="AS46" s="651"/>
      <c r="AT46" s="596"/>
      <c r="AU46" s="598"/>
      <c r="AV46" s="598"/>
      <c r="AW46" s="673"/>
      <c r="AX46" s="674"/>
      <c r="AY46" s="675"/>
      <c r="AZ46" s="599"/>
      <c r="BA46" s="648"/>
      <c r="BB46" s="641"/>
      <c r="BC46" s="599"/>
      <c r="BD46" s="599"/>
      <c r="BE46" s="600"/>
      <c r="BG46" s="20"/>
      <c r="BH46" s="20"/>
      <c r="BI46" s="20"/>
      <c r="BJ46" s="20"/>
      <c r="BK46" s="20"/>
      <c r="BL46" s="20"/>
      <c r="BM46" s="20"/>
      <c r="BN46" s="20"/>
      <c r="BP46" s="28"/>
      <c r="BQ46" s="28"/>
      <c r="BR46" s="28"/>
      <c r="BS46" s="28"/>
      <c r="BT46" s="28"/>
      <c r="BU46" s="28"/>
      <c r="BV46" s="28"/>
      <c r="BW46" s="28"/>
      <c r="BY46" s="517">
        <f t="shared" ref="BY46" si="213">BQ47</f>
        <v>0.4166666666666668</v>
      </c>
      <c r="BZ46" s="518"/>
      <c r="CA46" s="518"/>
      <c r="CB46" s="351"/>
      <c r="CC46" s="351"/>
      <c r="CD46" s="351"/>
      <c r="CE46" s="520" t="str">
        <f t="shared" ref="CE46" si="214">BT47</f>
        <v>skupina</v>
      </c>
      <c r="CF46" s="520"/>
      <c r="CG46" s="520"/>
      <c r="CH46" s="520"/>
      <c r="CI46" s="520"/>
      <c r="CJ46" s="352" t="str">
        <f t="shared" ref="CJ46" si="215">BT48</f>
        <v>D</v>
      </c>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c r="DJ46" s="351"/>
      <c r="DK46" s="351"/>
      <c r="DL46" s="351"/>
      <c r="DM46" s="351"/>
      <c r="DN46" s="351"/>
      <c r="DO46" s="351"/>
      <c r="DP46" s="351"/>
      <c r="DQ46" s="353"/>
    </row>
    <row r="47" spans="2:121" ht="22.5" customHeight="1" thickBot="1" x14ac:dyDescent="0.45">
      <c r="B47" t="s">
        <v>81</v>
      </c>
      <c r="C47" t="str">
        <f>IF(A50=0,"",A50)</f>
        <v/>
      </c>
      <c r="E47" s="525"/>
      <c r="F47" s="527"/>
      <c r="G47" s="403" t="s">
        <v>50</v>
      </c>
      <c r="H47" s="404">
        <f t="shared" ref="H47" si="216">H45</f>
        <v>3</v>
      </c>
      <c r="I47" s="411" t="s">
        <v>39</v>
      </c>
      <c r="J47" s="412" t="str">
        <f t="shared" ca="1" si="147"/>
        <v>Kmochova "A"</v>
      </c>
      <c r="K47" s="529"/>
      <c r="L47" s="413" t="str">
        <f t="shared" ca="1" si="148"/>
        <v>Velký Osek "A"</v>
      </c>
      <c r="M47" s="531"/>
      <c r="N47" s="533"/>
      <c r="O47" s="535"/>
      <c r="Q47" s="525"/>
      <c r="R47" s="527"/>
      <c r="S47" s="403" t="s">
        <v>50</v>
      </c>
      <c r="T47" s="404">
        <f t="shared" ref="T47" si="217">T45</f>
        <v>4</v>
      </c>
      <c r="U47" s="409" t="s">
        <v>54</v>
      </c>
      <c r="V47" s="412" t="str">
        <f t="shared" ca="1" si="149"/>
        <v>Bezručova "A"</v>
      </c>
      <c r="W47" s="529"/>
      <c r="X47" s="413" t="str">
        <f t="shared" ca="1" si="150"/>
        <v>Ovčárecká "B"</v>
      </c>
      <c r="Y47" s="531"/>
      <c r="Z47" s="533"/>
      <c r="AA47" s="535"/>
      <c r="AC47" s="668">
        <v>13</v>
      </c>
      <c r="AD47" s="580" t="str">
        <f>LOOKUP(AC47,B$2:B$50,C$2:C$50)</f>
        <v>Prokopa Vel."B"</v>
      </c>
      <c r="AE47" s="593">
        <f>AP41</f>
        <v>3</v>
      </c>
      <c r="AF47" s="583" t="s">
        <v>47</v>
      </c>
      <c r="AG47" s="582">
        <f>AN41</f>
        <v>9</v>
      </c>
      <c r="AH47" s="584">
        <f>AP43</f>
        <v>18</v>
      </c>
      <c r="AI47" s="583" t="s">
        <v>47</v>
      </c>
      <c r="AJ47" s="603">
        <f>AN43</f>
        <v>5</v>
      </c>
      <c r="AK47" s="582">
        <f>AP45</f>
        <v>2</v>
      </c>
      <c r="AL47" s="583" t="s">
        <v>47</v>
      </c>
      <c r="AM47" s="582">
        <f>AN45</f>
        <v>8</v>
      </c>
      <c r="AN47" s="604"/>
      <c r="AO47" s="590"/>
      <c r="AP47" s="591"/>
      <c r="AQ47" s="598">
        <f>M36</f>
        <v>4</v>
      </c>
      <c r="AR47" s="598" t="s">
        <v>47</v>
      </c>
      <c r="AS47" s="651">
        <f>O36</f>
        <v>5</v>
      </c>
      <c r="AT47" s="596">
        <f>M76</f>
        <v>8</v>
      </c>
      <c r="AU47" s="598" t="s">
        <v>47</v>
      </c>
      <c r="AV47" s="598">
        <f>O76</f>
        <v>1</v>
      </c>
      <c r="AW47" s="673"/>
      <c r="AX47" s="674"/>
      <c r="AY47" s="675"/>
      <c r="AZ47" s="572">
        <f>AE47+AH47+AK47+AN47+AT47+AQ47+AW47</f>
        <v>35</v>
      </c>
      <c r="BA47" s="574" t="s">
        <v>47</v>
      </c>
      <c r="BB47" s="576">
        <f>AG47+AJ47+AM47+AP47+AV47+AS47+AY47</f>
        <v>28</v>
      </c>
      <c r="BC47" s="572">
        <f t="shared" ref="BC47" si="218">IF(AZ47=0,0,AZ47/BB47)</f>
        <v>1.25</v>
      </c>
      <c r="BD47" s="572">
        <f t="shared" ref="BD47" si="219">BG47+BH47+BI47+BJ47+BK47+BL47+BM47+(BC47/100)</f>
        <v>7.0125000000000002</v>
      </c>
      <c r="BE47" s="578">
        <f>IF(BD47=0,"",RANK(BD47,BD$41:BD$52))</f>
        <v>4</v>
      </c>
      <c r="BG47" s="20">
        <f>IF(AE47&gt;AG47,2,IF(AE47=AG47,0,1))</f>
        <v>1</v>
      </c>
      <c r="BH47" s="20">
        <f>IF(AH47&gt;AJ47,2,IF(AH47=AJ47,0,1))</f>
        <v>2</v>
      </c>
      <c r="BI47" s="20">
        <f>IF(AK47&gt;AM47,2,IF(AK47=AM47,0,1))</f>
        <v>1</v>
      </c>
      <c r="BJ47" s="20">
        <f>IF(AN47&gt;AP47,2,IF(AN47=AP47,0,1))</f>
        <v>0</v>
      </c>
      <c r="BK47" s="20">
        <f>IF(AQ47&gt;AS47,2,IF(AQ47=AS47,0,1))</f>
        <v>1</v>
      </c>
      <c r="BL47" s="20">
        <f>IF(AT47&gt;AV47,2,IF(AT47=AV47,0,1))</f>
        <v>2</v>
      </c>
      <c r="BM47" s="20">
        <f>IF(AW47&gt;AY47,2,IF(AW47=AY47,0,1))</f>
        <v>0</v>
      </c>
      <c r="BN47" s="20"/>
      <c r="BP47" s="28" t="str">
        <f t="shared" ref="BP47:BW48" si="220">E12</f>
        <v>6. KOLO</v>
      </c>
      <c r="BQ47" s="28">
        <f t="shared" si="220"/>
        <v>0.4166666666666668</v>
      </c>
      <c r="BR47" s="28">
        <f t="shared" si="220"/>
        <v>31</v>
      </c>
      <c r="BS47" s="28" t="str">
        <f t="shared" si="220"/>
        <v>HŘIŠTĚ</v>
      </c>
      <c r="BT47" s="28" t="str">
        <f t="shared" si="220"/>
        <v>skupina</v>
      </c>
      <c r="BU47" s="28">
        <f t="shared" si="220"/>
        <v>12</v>
      </c>
      <c r="BV47" s="28" t="str">
        <f t="shared" si="220"/>
        <v>:</v>
      </c>
      <c r="BW47" s="28">
        <f t="shared" si="220"/>
        <v>20</v>
      </c>
      <c r="BY47" s="354"/>
      <c r="BZ47" s="521" t="str">
        <f t="shared" ref="BZ47" si="221">BP47</f>
        <v>6. KOLO</v>
      </c>
      <c r="CA47" s="521"/>
      <c r="CB47" s="521"/>
      <c r="CC47" s="521"/>
      <c r="CD47" s="355"/>
      <c r="CE47" s="355"/>
      <c r="CF47" s="355"/>
      <c r="CG47" s="355"/>
      <c r="CH47" s="355"/>
      <c r="CI47" s="355"/>
      <c r="CJ47" s="355"/>
      <c r="CK47" s="355"/>
      <c r="CL47" s="355"/>
      <c r="CM47" s="355"/>
      <c r="CN47" s="355"/>
      <c r="CO47" s="355"/>
      <c r="CP47" s="355"/>
      <c r="CQ47" s="355"/>
      <c r="CR47" s="355"/>
      <c r="CS47" s="537">
        <f t="shared" ref="CS47" si="222">BR47</f>
        <v>31</v>
      </c>
      <c r="CT47" s="537"/>
      <c r="CU47" s="538" t="s">
        <v>48</v>
      </c>
      <c r="CV47" s="538"/>
      <c r="CW47" s="538"/>
      <c r="CX47" s="355"/>
      <c r="CY47" s="355"/>
      <c r="CZ47" s="355"/>
      <c r="DA47" s="355"/>
      <c r="DB47" s="355"/>
      <c r="DC47" s="355"/>
      <c r="DD47" s="355"/>
      <c r="DE47" s="355"/>
      <c r="DF47" s="355"/>
      <c r="DG47" s="355"/>
      <c r="DH47" s="355"/>
      <c r="DI47" s="355"/>
      <c r="DJ47" s="355"/>
      <c r="DK47" s="356"/>
      <c r="DL47" s="539" t="s">
        <v>49</v>
      </c>
      <c r="DM47" s="539"/>
      <c r="DN47" s="539"/>
      <c r="DO47" s="540">
        <f t="shared" ref="DO47" si="223">BS48</f>
        <v>1</v>
      </c>
      <c r="DP47" s="540"/>
      <c r="DQ47" s="357"/>
    </row>
    <row r="48" spans="2:121" ht="22.5" customHeight="1" thickTop="1" x14ac:dyDescent="0.35">
      <c r="B48" t="s">
        <v>81</v>
      </c>
      <c r="C48" t="str">
        <f>IF(A51=0,"",A51)</f>
        <v/>
      </c>
      <c r="E48" s="524" t="s">
        <v>63</v>
      </c>
      <c r="F48" s="526">
        <f>F46+F$85</f>
        <v>0.45000000000000023</v>
      </c>
      <c r="G48" s="400">
        <f t="shared" ref="G48" si="224">G46+6</f>
        <v>57</v>
      </c>
      <c r="H48" s="401" t="s">
        <v>45</v>
      </c>
      <c r="I48" s="402" t="s">
        <v>46</v>
      </c>
      <c r="J48" s="423">
        <v>5</v>
      </c>
      <c r="K48" s="528" t="s">
        <v>47</v>
      </c>
      <c r="L48" s="422">
        <v>12</v>
      </c>
      <c r="M48" s="530">
        <v>7</v>
      </c>
      <c r="N48" s="532" t="s">
        <v>47</v>
      </c>
      <c r="O48" s="534">
        <v>5</v>
      </c>
      <c r="Q48" s="524" t="s">
        <v>63</v>
      </c>
      <c r="R48" s="526">
        <f>F46+F$85</f>
        <v>0.45000000000000023</v>
      </c>
      <c r="S48" s="400">
        <f t="shared" ref="S48" si="225">S46+6</f>
        <v>58</v>
      </c>
      <c r="T48" s="401" t="s">
        <v>45</v>
      </c>
      <c r="U48" s="406" t="s">
        <v>46</v>
      </c>
      <c r="V48" s="421">
        <v>3</v>
      </c>
      <c r="W48" s="528" t="s">
        <v>47</v>
      </c>
      <c r="X48" s="426">
        <v>22</v>
      </c>
      <c r="Y48" s="530">
        <v>10</v>
      </c>
      <c r="Z48" s="532" t="s">
        <v>47</v>
      </c>
      <c r="AA48" s="534">
        <v>4</v>
      </c>
      <c r="AC48" s="668"/>
      <c r="AD48" s="580"/>
      <c r="AE48" s="593"/>
      <c r="AF48" s="583"/>
      <c r="AG48" s="582"/>
      <c r="AH48" s="584"/>
      <c r="AI48" s="583"/>
      <c r="AJ48" s="603"/>
      <c r="AK48" s="582"/>
      <c r="AL48" s="583"/>
      <c r="AM48" s="582"/>
      <c r="AN48" s="604"/>
      <c r="AO48" s="590"/>
      <c r="AP48" s="591"/>
      <c r="AQ48" s="598"/>
      <c r="AR48" s="598"/>
      <c r="AS48" s="651"/>
      <c r="AT48" s="596"/>
      <c r="AU48" s="598"/>
      <c r="AV48" s="598"/>
      <c r="AW48" s="673"/>
      <c r="AX48" s="674"/>
      <c r="AY48" s="675"/>
      <c r="AZ48" s="599"/>
      <c r="BA48" s="648"/>
      <c r="BB48" s="641"/>
      <c r="BC48" s="599"/>
      <c r="BD48" s="599"/>
      <c r="BE48" s="600"/>
      <c r="BG48" s="20"/>
      <c r="BH48" s="20"/>
      <c r="BI48" s="20"/>
      <c r="BJ48" s="20"/>
      <c r="BK48" s="20"/>
      <c r="BL48" s="20"/>
      <c r="BM48" s="20"/>
      <c r="BN48" s="20"/>
      <c r="BP48" s="28">
        <f t="shared" si="220"/>
        <v>0</v>
      </c>
      <c r="BQ48" s="28">
        <f t="shared" si="220"/>
        <v>0</v>
      </c>
      <c r="BR48" s="28" t="str">
        <f t="shared" si="220"/>
        <v>zápas</v>
      </c>
      <c r="BS48" s="28">
        <f t="shared" si="220"/>
        <v>1</v>
      </c>
      <c r="BT48" s="28" t="str">
        <f t="shared" si="220"/>
        <v>D</v>
      </c>
      <c r="BU48" s="28" t="str">
        <f t="shared" ca="1" si="220"/>
        <v>Velim  "A"</v>
      </c>
      <c r="BV48" s="28">
        <f t="shared" si="220"/>
        <v>0</v>
      </c>
      <c r="BW48" s="28" t="str">
        <f t="shared" ca="1" si="220"/>
        <v>Masarykova "B"</v>
      </c>
      <c r="BY48" s="354"/>
      <c r="BZ48" s="521"/>
      <c r="CA48" s="521"/>
      <c r="CB48" s="521"/>
      <c r="CC48" s="521"/>
      <c r="CD48" s="355"/>
      <c r="CE48" s="355"/>
      <c r="CF48" s="355"/>
      <c r="CG48" s="355"/>
      <c r="CH48" s="355"/>
      <c r="CI48" s="355"/>
      <c r="CJ48" s="355"/>
      <c r="CK48" s="355"/>
      <c r="CL48" s="355"/>
      <c r="CM48" s="355"/>
      <c r="CN48" s="355"/>
      <c r="CO48" s="355"/>
      <c r="CP48" s="355"/>
      <c r="CQ48" s="355"/>
      <c r="CR48" s="355"/>
      <c r="CS48" s="537"/>
      <c r="CT48" s="537"/>
      <c r="CU48" s="538"/>
      <c r="CV48" s="538"/>
      <c r="CW48" s="538"/>
      <c r="CX48" s="355"/>
      <c r="CY48" s="355"/>
      <c r="CZ48" s="355"/>
      <c r="DA48" s="355"/>
      <c r="DB48" s="355"/>
      <c r="DC48" s="355"/>
      <c r="DD48" s="355"/>
      <c r="DE48" s="355"/>
      <c r="DF48" s="355"/>
      <c r="DG48" s="355"/>
      <c r="DH48" s="355"/>
      <c r="DI48" s="355"/>
      <c r="DJ48" s="355"/>
      <c r="DK48" s="356"/>
      <c r="DL48" s="539"/>
      <c r="DM48" s="539"/>
      <c r="DN48" s="539"/>
      <c r="DO48" s="540"/>
      <c r="DP48" s="540"/>
      <c r="DQ48" s="357"/>
    </row>
    <row r="49" spans="2:121" ht="22.5" customHeight="1" thickBot="1" x14ac:dyDescent="0.45">
      <c r="B49" t="s">
        <v>81</v>
      </c>
      <c r="E49" s="525"/>
      <c r="F49" s="527"/>
      <c r="G49" s="403" t="s">
        <v>50</v>
      </c>
      <c r="H49" s="404">
        <f t="shared" ref="H49" si="226">H47</f>
        <v>3</v>
      </c>
      <c r="I49" s="405" t="s">
        <v>67</v>
      </c>
      <c r="J49" s="412" t="str">
        <f t="shared" ca="1" si="147"/>
        <v>Ovčárecká "A"</v>
      </c>
      <c r="K49" s="529"/>
      <c r="L49" s="413" t="str">
        <f t="shared" ca="1" si="148"/>
        <v>Velim  "A"</v>
      </c>
      <c r="M49" s="531"/>
      <c r="N49" s="533"/>
      <c r="O49" s="535"/>
      <c r="Q49" s="525"/>
      <c r="R49" s="527"/>
      <c r="S49" s="403" t="s">
        <v>50</v>
      </c>
      <c r="T49" s="404">
        <f t="shared" ref="T49" si="227">T47</f>
        <v>4</v>
      </c>
      <c r="U49" s="407" t="s">
        <v>66</v>
      </c>
      <c r="V49" s="412" t="str">
        <f t="shared" ca="1" si="149"/>
        <v>Lipanská "A"</v>
      </c>
      <c r="W49" s="529"/>
      <c r="X49" s="413" t="str">
        <f t="shared" ca="1" si="150"/>
        <v>Mnichovická "B"</v>
      </c>
      <c r="Y49" s="531"/>
      <c r="Z49" s="533"/>
      <c r="AA49" s="535"/>
      <c r="AC49" s="668">
        <v>22</v>
      </c>
      <c r="AD49" s="580" t="str">
        <f>LOOKUP(AC49,B$2:B$50,C$2:C$50)</f>
        <v>Mnichovická "B"</v>
      </c>
      <c r="AE49" s="593">
        <f>AS41</f>
        <v>4</v>
      </c>
      <c r="AF49" s="583" t="s">
        <v>47</v>
      </c>
      <c r="AG49" s="582">
        <f>AQ41</f>
        <v>10</v>
      </c>
      <c r="AH49" s="584">
        <f>AS43</f>
        <v>19</v>
      </c>
      <c r="AI49" s="583" t="s">
        <v>47</v>
      </c>
      <c r="AJ49" s="603">
        <f>AQ43</f>
        <v>5</v>
      </c>
      <c r="AK49" s="582">
        <f>AS45</f>
        <v>6</v>
      </c>
      <c r="AL49" s="583" t="s">
        <v>47</v>
      </c>
      <c r="AM49" s="582">
        <f>AQ45</f>
        <v>7</v>
      </c>
      <c r="AN49" s="584">
        <f>AS47</f>
        <v>5</v>
      </c>
      <c r="AO49" s="583" t="s">
        <v>47</v>
      </c>
      <c r="AP49" s="603">
        <f>AQ47</f>
        <v>4</v>
      </c>
      <c r="AQ49" s="650"/>
      <c r="AR49" s="650"/>
      <c r="AS49" s="650"/>
      <c r="AT49" s="595">
        <f>Y68</f>
        <v>9</v>
      </c>
      <c r="AU49" s="597" t="s">
        <v>47</v>
      </c>
      <c r="AV49" s="597">
        <f>AA68</f>
        <v>5</v>
      </c>
      <c r="AW49" s="673"/>
      <c r="AX49" s="674"/>
      <c r="AY49" s="675"/>
      <c r="AZ49" s="572">
        <f>AE49+AH49+AK49+AN49+AT49+AQ49+AW49</f>
        <v>43</v>
      </c>
      <c r="BA49" s="640" t="s">
        <v>47</v>
      </c>
      <c r="BB49" s="576">
        <f>AG49+AJ49+AM49+AP49+AV49+AS49+AY49</f>
        <v>31</v>
      </c>
      <c r="BC49" s="572">
        <f t="shared" ref="BC49" si="228">IF(AZ49=0,0,AZ49/BB49)</f>
        <v>1.3870967741935485</v>
      </c>
      <c r="BD49" s="572">
        <f t="shared" ref="BD49" si="229">BG49+BH49+BI49+BJ49+BK49+BL49+BM49+(BC49/100)</f>
        <v>8.0138709677419353</v>
      </c>
      <c r="BE49" s="578">
        <f>IF(BD49=0,"",RANK(BD49,BD$41:BD$52))</f>
        <v>3</v>
      </c>
      <c r="BG49" s="20">
        <f>IF(AE49&gt;AG49,2,IF(AE49=AG49,0,1))</f>
        <v>1</v>
      </c>
      <c r="BH49" s="20">
        <f>IF(AH49&gt;AJ49,2,IF(AH49=AJ49,0,1))</f>
        <v>2</v>
      </c>
      <c r="BI49" s="20">
        <f>IF(AK49&gt;AM49,2,IF(AK49=AM49,0,1))</f>
        <v>1</v>
      </c>
      <c r="BJ49" s="20">
        <f>IF(AN49&gt;AP49,2,IF(AN49=AP49,0,1))</f>
        <v>2</v>
      </c>
      <c r="BK49" s="20">
        <f>IF(AQ49&gt;AS49,2,IF(AQ49=AS49,0,1))</f>
        <v>0</v>
      </c>
      <c r="BL49" s="20">
        <f>IF(AT49&gt;AV49,2,IF(AT49=AV49,0,1))</f>
        <v>2</v>
      </c>
      <c r="BM49" s="20">
        <f>IF(AW49&gt;AY49,2,IF(AW49=AY49,0,1))</f>
        <v>0</v>
      </c>
      <c r="BN49" s="20"/>
      <c r="BP49" s="28"/>
      <c r="BQ49" s="28"/>
      <c r="BR49" s="28"/>
      <c r="BS49" s="28"/>
      <c r="BT49" s="28"/>
      <c r="BU49" s="28"/>
      <c r="BV49" s="28"/>
      <c r="BW49" s="28"/>
      <c r="BY49" s="354"/>
      <c r="BZ49" s="358"/>
      <c r="CA49" s="358"/>
      <c r="CB49" s="358"/>
      <c r="CC49" s="358"/>
      <c r="CD49" s="536" t="s">
        <v>52</v>
      </c>
      <c r="CE49" s="536"/>
      <c r="CF49" s="359">
        <f t="shared" ref="CF49" si="230">BU47</f>
        <v>12</v>
      </c>
      <c r="CG49" s="360" t="s">
        <v>53</v>
      </c>
      <c r="CH49" s="522" t="str">
        <f t="shared" ref="CH49" ca="1" si="231">IF(BU48="","",LOOKUP(CF49,$B$2:$B$48,$C$2:$C$44))</f>
        <v>Velim  "A"</v>
      </c>
      <c r="CI49" s="522"/>
      <c r="CJ49" s="522"/>
      <c r="CK49" s="522"/>
      <c r="CL49" s="522"/>
      <c r="CM49" s="522"/>
      <c r="CN49" s="522"/>
      <c r="CO49" s="522"/>
      <c r="CP49" s="522"/>
      <c r="CQ49" s="522"/>
      <c r="CR49" s="522"/>
      <c r="CS49" s="522"/>
      <c r="CT49" s="522"/>
      <c r="CU49" s="358"/>
      <c r="CV49" s="358"/>
      <c r="CW49" s="358"/>
      <c r="CX49" s="358"/>
      <c r="CY49" s="358"/>
      <c r="CZ49" s="536" t="s">
        <v>52</v>
      </c>
      <c r="DA49" s="536"/>
      <c r="DB49" s="359">
        <f t="shared" ref="DB49" si="232">BW47</f>
        <v>20</v>
      </c>
      <c r="DC49" s="360" t="s">
        <v>53</v>
      </c>
      <c r="DD49" s="522" t="str">
        <f t="shared" ref="DD49" ca="1" si="233">IF(BW48="","",LOOKUP(DB49,$B$2:$B$48,$C$2:$C$44))</f>
        <v>Masarykova "B"</v>
      </c>
      <c r="DE49" s="522"/>
      <c r="DF49" s="522"/>
      <c r="DG49" s="522"/>
      <c r="DH49" s="522"/>
      <c r="DI49" s="522"/>
      <c r="DJ49" s="522"/>
      <c r="DK49" s="522"/>
      <c r="DL49" s="522"/>
      <c r="DM49" s="522"/>
      <c r="DN49" s="522"/>
      <c r="DO49" s="522"/>
      <c r="DP49" s="522"/>
      <c r="DQ49" s="357"/>
    </row>
    <row r="50" spans="2:121" ht="22.5" customHeight="1" thickTop="1" x14ac:dyDescent="0.35">
      <c r="B50" t="s">
        <v>81</v>
      </c>
      <c r="E50" s="524" t="s">
        <v>170</v>
      </c>
      <c r="F50" s="526">
        <f>F48+F$85</f>
        <v>0.45833333333333359</v>
      </c>
      <c r="G50" s="400">
        <f t="shared" ref="G50" si="234">G48+6</f>
        <v>63</v>
      </c>
      <c r="H50" s="401" t="s">
        <v>45</v>
      </c>
      <c r="I50" s="408" t="s">
        <v>46</v>
      </c>
      <c r="J50" s="425">
        <v>7</v>
      </c>
      <c r="K50" s="528" t="s">
        <v>47</v>
      </c>
      <c r="L50" s="424">
        <v>10</v>
      </c>
      <c r="M50" s="530">
        <v>3</v>
      </c>
      <c r="N50" s="532" t="s">
        <v>47</v>
      </c>
      <c r="O50" s="534">
        <v>7</v>
      </c>
      <c r="Q50" s="524" t="s">
        <v>170</v>
      </c>
      <c r="R50" s="526">
        <f>F48+F$85</f>
        <v>0.45833333333333359</v>
      </c>
      <c r="S50" s="400">
        <f t="shared" ref="S50" si="235">S48+6</f>
        <v>64</v>
      </c>
      <c r="T50" s="401" t="s">
        <v>45</v>
      </c>
      <c r="U50" s="410" t="s">
        <v>46</v>
      </c>
      <c r="V50" s="234">
        <v>17</v>
      </c>
      <c r="W50" s="528" t="s">
        <v>47</v>
      </c>
      <c r="X50" s="235">
        <v>25</v>
      </c>
      <c r="Y50" s="530">
        <v>10</v>
      </c>
      <c r="Z50" s="532" t="s">
        <v>47</v>
      </c>
      <c r="AA50" s="534">
        <v>5</v>
      </c>
      <c r="AC50" s="668"/>
      <c r="AD50" s="580"/>
      <c r="AE50" s="593"/>
      <c r="AF50" s="583"/>
      <c r="AG50" s="582"/>
      <c r="AH50" s="584"/>
      <c r="AI50" s="583"/>
      <c r="AJ50" s="603"/>
      <c r="AK50" s="582"/>
      <c r="AL50" s="583"/>
      <c r="AM50" s="582"/>
      <c r="AN50" s="584"/>
      <c r="AO50" s="583"/>
      <c r="AP50" s="603"/>
      <c r="AQ50" s="569"/>
      <c r="AR50" s="569"/>
      <c r="AS50" s="569"/>
      <c r="AT50" s="596"/>
      <c r="AU50" s="598"/>
      <c r="AV50" s="598"/>
      <c r="AW50" s="673"/>
      <c r="AX50" s="674"/>
      <c r="AY50" s="675"/>
      <c r="AZ50" s="599"/>
      <c r="BA50" s="648"/>
      <c r="BB50" s="641"/>
      <c r="BC50" s="599"/>
      <c r="BD50" s="599"/>
      <c r="BE50" s="600"/>
      <c r="BG50" s="20"/>
      <c r="BH50" s="20"/>
      <c r="BI50" s="20"/>
      <c r="BJ50" s="20"/>
      <c r="BK50" s="20"/>
      <c r="BL50" s="20"/>
      <c r="BM50" s="20"/>
      <c r="BN50" s="20"/>
      <c r="BP50" s="28"/>
      <c r="BQ50" s="28"/>
      <c r="BR50" s="28"/>
      <c r="BS50" s="28"/>
      <c r="BT50" s="28"/>
      <c r="BU50" s="28"/>
      <c r="BV50" s="28"/>
      <c r="BW50" s="28"/>
      <c r="BY50" s="354"/>
      <c r="BZ50" s="358"/>
      <c r="CA50" s="358"/>
      <c r="CB50" s="358"/>
      <c r="CC50" s="358"/>
      <c r="CD50" s="358"/>
      <c r="CE50" s="358"/>
      <c r="CF50" s="358"/>
      <c r="CG50" s="358"/>
      <c r="CH50" s="358"/>
      <c r="CI50" s="358"/>
      <c r="CJ50" s="358"/>
      <c r="CK50" s="358"/>
      <c r="CL50" s="358"/>
      <c r="CM50" s="358"/>
      <c r="CN50" s="358"/>
      <c r="CO50" s="358"/>
      <c r="CP50" s="358"/>
      <c r="CQ50" s="358"/>
      <c r="CR50" s="358"/>
      <c r="CS50" s="358"/>
      <c r="CT50" s="358"/>
      <c r="CU50" s="358"/>
      <c r="CV50" s="358"/>
      <c r="CW50" s="358"/>
      <c r="CX50" s="358"/>
      <c r="CY50" s="358"/>
      <c r="CZ50" s="358"/>
      <c r="DA50" s="358"/>
      <c r="DB50" s="358"/>
      <c r="DC50" s="358"/>
      <c r="DD50" s="358"/>
      <c r="DE50" s="358"/>
      <c r="DF50" s="358"/>
      <c r="DG50" s="358"/>
      <c r="DH50" s="358"/>
      <c r="DI50" s="358"/>
      <c r="DJ50" s="358"/>
      <c r="DQ50" s="357"/>
    </row>
    <row r="51" spans="2:121" ht="22.5" customHeight="1" thickBot="1" x14ac:dyDescent="0.45">
      <c r="E51" s="525"/>
      <c r="F51" s="527"/>
      <c r="G51" s="403" t="s">
        <v>50</v>
      </c>
      <c r="H51" s="404">
        <f t="shared" ref="H51" si="236">H49</f>
        <v>3</v>
      </c>
      <c r="I51" s="409" t="s">
        <v>54</v>
      </c>
      <c r="J51" s="412" t="str">
        <f t="shared" ca="1" si="147"/>
        <v>Kmochova "B"</v>
      </c>
      <c r="K51" s="529"/>
      <c r="L51" s="413" t="str">
        <f t="shared" ca="1" si="148"/>
        <v>Čer. Pečky "A"</v>
      </c>
      <c r="M51" s="531"/>
      <c r="N51" s="533"/>
      <c r="O51" s="535"/>
      <c r="Q51" s="525"/>
      <c r="R51" s="527"/>
      <c r="S51" s="403" t="s">
        <v>50</v>
      </c>
      <c r="T51" s="404">
        <f t="shared" ref="T51" si="237">T49</f>
        <v>4</v>
      </c>
      <c r="U51" s="411" t="s">
        <v>39</v>
      </c>
      <c r="V51" s="412" t="str">
        <f t="shared" ca="1" si="149"/>
        <v>Veltruby "B"</v>
      </c>
      <c r="W51" s="529"/>
      <c r="X51" s="413" t="str">
        <f t="shared" ca="1" si="150"/>
        <v>Býchory "B"</v>
      </c>
      <c r="Y51" s="531"/>
      <c r="Z51" s="533"/>
      <c r="AA51" s="535"/>
      <c r="AC51" s="668">
        <v>27</v>
      </c>
      <c r="AD51" s="580" t="str">
        <f>LOOKUP(AC51,B$2:B$50,C$2:C$50)</f>
        <v>Týnec n.L. "B"</v>
      </c>
      <c r="AE51" s="593">
        <f>AV41</f>
        <v>3</v>
      </c>
      <c r="AF51" s="583" t="s">
        <v>47</v>
      </c>
      <c r="AG51" s="582">
        <f>AT41</f>
        <v>18</v>
      </c>
      <c r="AH51" s="584">
        <f>AV43</f>
        <v>13</v>
      </c>
      <c r="AI51" s="583" t="s">
        <v>47</v>
      </c>
      <c r="AJ51" s="603">
        <f>AT43</f>
        <v>8</v>
      </c>
      <c r="AK51" s="582">
        <f>AV45</f>
        <v>3</v>
      </c>
      <c r="AL51" s="583" t="s">
        <v>47</v>
      </c>
      <c r="AM51" s="582">
        <f>AT45</f>
        <v>10</v>
      </c>
      <c r="AN51" s="584">
        <f>AV47</f>
        <v>1</v>
      </c>
      <c r="AO51" s="583" t="s">
        <v>47</v>
      </c>
      <c r="AP51" s="603">
        <f>AT47</f>
        <v>8</v>
      </c>
      <c r="AQ51" s="582">
        <f>AV49</f>
        <v>5</v>
      </c>
      <c r="AR51" s="583" t="s">
        <v>47</v>
      </c>
      <c r="AS51" s="603">
        <f>AT49</f>
        <v>9</v>
      </c>
      <c r="AT51" s="604"/>
      <c r="AU51" s="590"/>
      <c r="AV51" s="590"/>
      <c r="AW51" s="673"/>
      <c r="AX51" s="674"/>
      <c r="AY51" s="675"/>
      <c r="AZ51" s="572">
        <f>AE51+AH51+AK51+AN51+AT51+AQ51+AW51</f>
        <v>25</v>
      </c>
      <c r="BA51" s="574" t="s">
        <v>47</v>
      </c>
      <c r="BB51" s="576">
        <f>AG51+AJ51+AM51+AP51+AV51+AS51+AY51</f>
        <v>53</v>
      </c>
      <c r="BC51" s="572">
        <f t="shared" ref="BC51" si="238">IF(AZ51=0,0,AZ51/BB51)</f>
        <v>0.47169811320754718</v>
      </c>
      <c r="BD51" s="572">
        <f t="shared" ref="BD51" si="239">BG51+BH51+BI51+BJ51+BK51+BL51+BM51+(BC51/100)</f>
        <v>6.0047169811320753</v>
      </c>
      <c r="BE51" s="578">
        <f>IF(BD51=0,"",RANK(BD51,BD$41:BD$52))</f>
        <v>5</v>
      </c>
      <c r="BG51" s="20">
        <f>IF(AE51&gt;AG51,2,IF(AE51=AG51,0,1))</f>
        <v>1</v>
      </c>
      <c r="BH51" s="20">
        <f>IF(AH51&gt;AJ51,2,IF(AH51=AJ51,0,1))</f>
        <v>2</v>
      </c>
      <c r="BI51" s="20">
        <f>IF(AK51&gt;AM51,2,IF(AK51=AM51,0,1))</f>
        <v>1</v>
      </c>
      <c r="BJ51" s="20">
        <f>IF(AN51&gt;AP51,2,IF(AN51=AP51,0,1))</f>
        <v>1</v>
      </c>
      <c r="BK51" s="20">
        <f>IF(AQ51&gt;AS51,2,IF(AQ51=AS51,0,1))</f>
        <v>1</v>
      </c>
      <c r="BL51" s="20">
        <f>IF(AT51&gt;AV51,2,IF(AT51=AV51,0,1))</f>
        <v>0</v>
      </c>
      <c r="BM51" s="20">
        <f>IF(AW51&gt;AY51,2,IF(AW51=AY51,0,1))</f>
        <v>0</v>
      </c>
      <c r="BN51" s="20"/>
      <c r="BP51" s="28"/>
      <c r="BQ51" s="28"/>
      <c r="BR51" s="28"/>
      <c r="BS51" s="28"/>
      <c r="BT51" s="28"/>
      <c r="BU51" s="28"/>
      <c r="BV51" s="28"/>
      <c r="BW51" s="28"/>
      <c r="BY51" s="354"/>
      <c r="BZ51" s="396" t="s">
        <v>56</v>
      </c>
      <c r="CA51" s="397">
        <f t="shared" ref="CA51" si="240">CF49</f>
        <v>12</v>
      </c>
      <c r="CB51" s="362" t="s">
        <v>47</v>
      </c>
      <c r="CC51" s="363">
        <v>1</v>
      </c>
      <c r="CD51" s="363">
        <v>2</v>
      </c>
      <c r="CE51" s="363">
        <v>3</v>
      </c>
      <c r="CF51" s="363">
        <v>4</v>
      </c>
      <c r="CG51" s="363">
        <v>5</v>
      </c>
      <c r="CH51" s="363">
        <v>6</v>
      </c>
      <c r="CI51" s="363">
        <v>7</v>
      </c>
      <c r="CJ51" s="363">
        <v>8</v>
      </c>
      <c r="CK51" s="363">
        <v>9</v>
      </c>
      <c r="CL51" s="363">
        <v>10</v>
      </c>
      <c r="CM51" s="363">
        <v>11</v>
      </c>
      <c r="CN51" s="363">
        <v>12</v>
      </c>
      <c r="CO51" s="363">
        <v>13</v>
      </c>
      <c r="CP51" s="363">
        <v>14</v>
      </c>
      <c r="CQ51" s="363">
        <v>15</v>
      </c>
      <c r="CR51" s="363">
        <v>16</v>
      </c>
      <c r="CS51" s="363">
        <v>17</v>
      </c>
      <c r="CT51" s="363">
        <v>18</v>
      </c>
      <c r="CU51" s="363">
        <v>19</v>
      </c>
      <c r="CV51" s="363">
        <v>20</v>
      </c>
      <c r="CW51" s="363">
        <v>21</v>
      </c>
      <c r="CX51" s="363">
        <v>22</v>
      </c>
      <c r="CY51" s="363">
        <v>23</v>
      </c>
      <c r="CZ51" s="363">
        <v>24</v>
      </c>
      <c r="DA51" s="363">
        <v>25</v>
      </c>
      <c r="DB51" s="363">
        <v>26</v>
      </c>
      <c r="DC51" s="363">
        <v>27</v>
      </c>
      <c r="DD51" s="363">
        <v>28</v>
      </c>
      <c r="DE51" s="363">
        <v>29</v>
      </c>
      <c r="DF51" s="363">
        <v>30</v>
      </c>
      <c r="DG51" s="363">
        <v>31</v>
      </c>
      <c r="DH51" s="363">
        <v>32</v>
      </c>
      <c r="DI51" s="363">
        <v>33</v>
      </c>
      <c r="DJ51" s="363">
        <v>34</v>
      </c>
      <c r="DK51" s="364">
        <v>35</v>
      </c>
      <c r="DL51" s="364">
        <v>36</v>
      </c>
      <c r="DM51" s="364">
        <v>37</v>
      </c>
      <c r="DN51" s="364">
        <v>38</v>
      </c>
      <c r="DO51" s="364">
        <v>39</v>
      </c>
      <c r="DP51" s="364">
        <v>40</v>
      </c>
      <c r="DQ51" s="357"/>
    </row>
    <row r="52" spans="2:121" ht="22.5" customHeight="1" thickTop="1" thickBot="1" x14ac:dyDescent="0.4">
      <c r="E52" s="524" t="s">
        <v>171</v>
      </c>
      <c r="F52" s="526">
        <f>F50+F$85</f>
        <v>0.46666666666666695</v>
      </c>
      <c r="G52" s="400">
        <f t="shared" ref="G52" si="241">G50+6</f>
        <v>69</v>
      </c>
      <c r="H52" s="401" t="s">
        <v>45</v>
      </c>
      <c r="I52" s="406" t="s">
        <v>46</v>
      </c>
      <c r="J52" s="421">
        <v>11</v>
      </c>
      <c r="K52" s="528" t="s">
        <v>47</v>
      </c>
      <c r="L52" s="426">
        <v>13</v>
      </c>
      <c r="M52" s="530">
        <v>8</v>
      </c>
      <c r="N52" s="532" t="s">
        <v>47</v>
      </c>
      <c r="O52" s="534">
        <v>2</v>
      </c>
      <c r="Q52" s="524" t="s">
        <v>171</v>
      </c>
      <c r="R52" s="526">
        <f>F50+F$85</f>
        <v>0.46666666666666695</v>
      </c>
      <c r="S52" s="400">
        <f t="shared" ref="S52" si="242">S50+6</f>
        <v>70</v>
      </c>
      <c r="T52" s="401" t="s">
        <v>45</v>
      </c>
      <c r="U52" s="402" t="s">
        <v>46</v>
      </c>
      <c r="V52" s="423">
        <v>4</v>
      </c>
      <c r="W52" s="528" t="s">
        <v>47</v>
      </c>
      <c r="X52" s="422">
        <v>21</v>
      </c>
      <c r="Y52" s="530">
        <v>9</v>
      </c>
      <c r="Z52" s="532" t="s">
        <v>47</v>
      </c>
      <c r="AA52" s="534">
        <v>6</v>
      </c>
      <c r="AC52" s="669"/>
      <c r="AD52" s="581"/>
      <c r="AE52" s="559"/>
      <c r="AF52" s="561"/>
      <c r="AG52" s="563"/>
      <c r="AH52" s="565"/>
      <c r="AI52" s="561"/>
      <c r="AJ52" s="567"/>
      <c r="AK52" s="563"/>
      <c r="AL52" s="561"/>
      <c r="AM52" s="563"/>
      <c r="AN52" s="565"/>
      <c r="AO52" s="561"/>
      <c r="AP52" s="567"/>
      <c r="AQ52" s="563"/>
      <c r="AR52" s="561"/>
      <c r="AS52" s="567"/>
      <c r="AT52" s="570"/>
      <c r="AU52" s="571"/>
      <c r="AV52" s="571"/>
      <c r="AW52" s="676"/>
      <c r="AX52" s="677"/>
      <c r="AY52" s="678"/>
      <c r="AZ52" s="573"/>
      <c r="BA52" s="575"/>
      <c r="BB52" s="577"/>
      <c r="BC52" s="573"/>
      <c r="BD52" s="573"/>
      <c r="BE52" s="579"/>
      <c r="BG52" s="20"/>
      <c r="BH52" s="20"/>
      <c r="BI52" s="20"/>
      <c r="BJ52" s="20"/>
      <c r="BK52" s="20"/>
      <c r="BL52" s="20"/>
      <c r="BM52" s="20"/>
      <c r="BN52" s="20"/>
      <c r="BP52" s="28"/>
      <c r="BQ52" s="28"/>
      <c r="BR52" s="28"/>
      <c r="BS52" s="28"/>
      <c r="BT52" s="28"/>
      <c r="BU52" s="28"/>
      <c r="BV52" s="28"/>
      <c r="BW52" s="28"/>
      <c r="BY52" s="354"/>
      <c r="BZ52" s="365"/>
      <c r="CA52" s="366"/>
      <c r="CB52" s="367"/>
      <c r="CC52" s="368"/>
      <c r="CD52" s="368"/>
      <c r="CE52" s="368"/>
      <c r="CF52" s="368"/>
      <c r="CG52" s="368"/>
      <c r="CH52" s="368"/>
      <c r="CI52" s="368"/>
      <c r="CJ52" s="368"/>
      <c r="CK52" s="368"/>
      <c r="CL52" s="368"/>
      <c r="CM52" s="368"/>
      <c r="CN52" s="368"/>
      <c r="CO52" s="368"/>
      <c r="CP52" s="368"/>
      <c r="CQ52" s="368"/>
      <c r="CR52" s="368"/>
      <c r="CS52" s="368"/>
      <c r="CT52" s="368"/>
      <c r="CU52" s="368"/>
      <c r="CV52" s="368"/>
      <c r="CW52" s="368"/>
      <c r="CX52" s="368"/>
      <c r="CY52" s="368"/>
      <c r="CZ52" s="368"/>
      <c r="DA52" s="368"/>
      <c r="DB52" s="368"/>
      <c r="DC52" s="368"/>
      <c r="DD52" s="368"/>
      <c r="DE52" s="368"/>
      <c r="DF52" s="368"/>
      <c r="DG52" s="368"/>
      <c r="DH52" s="368"/>
      <c r="DI52" s="368"/>
      <c r="DJ52" s="368"/>
      <c r="DK52" s="369"/>
      <c r="DL52" s="369"/>
      <c r="DM52" s="369"/>
      <c r="DN52" s="369"/>
      <c r="DO52" s="369"/>
      <c r="DP52" s="369"/>
      <c r="DQ52" s="357"/>
    </row>
    <row r="53" spans="2:121" ht="22.5" customHeight="1" thickTop="1" thickBot="1" x14ac:dyDescent="0.45">
      <c r="E53" s="525"/>
      <c r="F53" s="527"/>
      <c r="G53" s="403" t="s">
        <v>50</v>
      </c>
      <c r="H53" s="404">
        <f t="shared" ref="H53" si="243">H51</f>
        <v>3</v>
      </c>
      <c r="I53" s="407" t="s">
        <v>66</v>
      </c>
      <c r="J53" s="412" t="str">
        <f t="shared" ca="1" si="147"/>
        <v>Masarykova "A"</v>
      </c>
      <c r="K53" s="529"/>
      <c r="L53" s="413" t="str">
        <f t="shared" ca="1" si="148"/>
        <v>Prokopa Vel."B"</v>
      </c>
      <c r="M53" s="531"/>
      <c r="N53" s="533"/>
      <c r="O53" s="535"/>
      <c r="Q53" s="525"/>
      <c r="R53" s="527"/>
      <c r="S53" s="403" t="s">
        <v>50</v>
      </c>
      <c r="T53" s="404">
        <f t="shared" ref="T53" si="244">T51</f>
        <v>4</v>
      </c>
      <c r="U53" s="405" t="s">
        <v>67</v>
      </c>
      <c r="V53" s="412" t="str">
        <f t="shared" ca="1" si="149"/>
        <v>Prokopa Vel. "A"</v>
      </c>
      <c r="W53" s="529"/>
      <c r="X53" s="413" t="str">
        <f t="shared" ca="1" si="150"/>
        <v>Bezručova "B"</v>
      </c>
      <c r="Y53" s="531"/>
      <c r="Z53" s="533"/>
      <c r="AA53" s="535"/>
      <c r="BM53" s="20"/>
      <c r="BN53" s="20"/>
      <c r="BP53" s="28"/>
      <c r="BQ53" s="28"/>
      <c r="BR53" s="28"/>
      <c r="BS53" s="28"/>
      <c r="BT53" s="28"/>
      <c r="BU53" s="28"/>
      <c r="BV53" s="28"/>
      <c r="BW53" s="28"/>
      <c r="BY53" s="354"/>
      <c r="BZ53" s="398" t="s">
        <v>56</v>
      </c>
      <c r="CA53" s="399">
        <f t="shared" ref="CA53" si="245">DB49</f>
        <v>20</v>
      </c>
      <c r="CB53" s="370" t="s">
        <v>47</v>
      </c>
      <c r="CC53" s="363">
        <v>1</v>
      </c>
      <c r="CD53" s="363">
        <v>2</v>
      </c>
      <c r="CE53" s="363">
        <v>3</v>
      </c>
      <c r="CF53" s="363">
        <v>4</v>
      </c>
      <c r="CG53" s="363">
        <v>5</v>
      </c>
      <c r="CH53" s="363">
        <v>6</v>
      </c>
      <c r="CI53" s="363">
        <v>7</v>
      </c>
      <c r="CJ53" s="363">
        <v>8</v>
      </c>
      <c r="CK53" s="363">
        <v>9</v>
      </c>
      <c r="CL53" s="363">
        <v>10</v>
      </c>
      <c r="CM53" s="363">
        <v>11</v>
      </c>
      <c r="CN53" s="363">
        <v>12</v>
      </c>
      <c r="CO53" s="363">
        <v>13</v>
      </c>
      <c r="CP53" s="363">
        <v>14</v>
      </c>
      <c r="CQ53" s="363">
        <v>15</v>
      </c>
      <c r="CR53" s="363">
        <v>16</v>
      </c>
      <c r="CS53" s="363">
        <v>17</v>
      </c>
      <c r="CT53" s="363">
        <v>18</v>
      </c>
      <c r="CU53" s="363">
        <v>19</v>
      </c>
      <c r="CV53" s="363">
        <v>20</v>
      </c>
      <c r="CW53" s="363">
        <v>21</v>
      </c>
      <c r="CX53" s="363">
        <v>22</v>
      </c>
      <c r="CY53" s="363">
        <v>23</v>
      </c>
      <c r="CZ53" s="363">
        <v>24</v>
      </c>
      <c r="DA53" s="363">
        <v>25</v>
      </c>
      <c r="DB53" s="363">
        <v>26</v>
      </c>
      <c r="DC53" s="363">
        <v>27</v>
      </c>
      <c r="DD53" s="363">
        <v>28</v>
      </c>
      <c r="DE53" s="363">
        <v>29</v>
      </c>
      <c r="DF53" s="363">
        <v>30</v>
      </c>
      <c r="DG53" s="363">
        <v>31</v>
      </c>
      <c r="DH53" s="363">
        <v>32</v>
      </c>
      <c r="DI53" s="363">
        <v>33</v>
      </c>
      <c r="DJ53" s="363">
        <v>34</v>
      </c>
      <c r="DK53" s="364">
        <v>35</v>
      </c>
      <c r="DL53" s="364">
        <v>36</v>
      </c>
      <c r="DM53" s="364">
        <v>37</v>
      </c>
      <c r="DN53" s="364">
        <v>38</v>
      </c>
      <c r="DO53" s="364">
        <v>39</v>
      </c>
      <c r="DP53" s="364">
        <v>40</v>
      </c>
      <c r="DQ53" s="357"/>
    </row>
    <row r="54" spans="2:121" ht="22.5" customHeight="1" thickTop="1" thickBot="1" x14ac:dyDescent="0.4">
      <c r="E54" s="524" t="s">
        <v>172</v>
      </c>
      <c r="F54" s="526">
        <f>F52+F$85</f>
        <v>0.47500000000000031</v>
      </c>
      <c r="G54" s="400">
        <f t="shared" ref="G54" si="246">G52+6</f>
        <v>75</v>
      </c>
      <c r="H54" s="401" t="s">
        <v>45</v>
      </c>
      <c r="I54" s="410" t="s">
        <v>46</v>
      </c>
      <c r="J54" s="234">
        <v>9</v>
      </c>
      <c r="K54" s="528" t="s">
        <v>47</v>
      </c>
      <c r="L54" s="235">
        <v>16</v>
      </c>
      <c r="M54" s="530">
        <v>10</v>
      </c>
      <c r="N54" s="532" t="s">
        <v>47</v>
      </c>
      <c r="O54" s="534">
        <v>8</v>
      </c>
      <c r="Q54" s="524" t="s">
        <v>172</v>
      </c>
      <c r="R54" s="526">
        <f>F52+F$85</f>
        <v>0.47500000000000031</v>
      </c>
      <c r="S54" s="400">
        <f t="shared" ref="S54" si="247">S52+6</f>
        <v>76</v>
      </c>
      <c r="T54" s="401" t="s">
        <v>45</v>
      </c>
      <c r="U54" s="408" t="s">
        <v>46</v>
      </c>
      <c r="V54" s="425">
        <v>2</v>
      </c>
      <c r="W54" s="528" t="s">
        <v>47</v>
      </c>
      <c r="X54" s="424">
        <v>23</v>
      </c>
      <c r="Y54" s="530">
        <v>4</v>
      </c>
      <c r="Z54" s="532" t="s">
        <v>47</v>
      </c>
      <c r="AA54" s="534">
        <v>9</v>
      </c>
      <c r="AC54" s="653" t="s">
        <v>67</v>
      </c>
      <c r="AD54" s="654"/>
      <c r="AE54" s="659">
        <f>AC57</f>
        <v>4</v>
      </c>
      <c r="AF54" s="623"/>
      <c r="AG54" s="660"/>
      <c r="AH54" s="622">
        <f>AC59</f>
        <v>5</v>
      </c>
      <c r="AI54" s="623"/>
      <c r="AJ54" s="660"/>
      <c r="AK54" s="622">
        <f>AC61</f>
        <v>12</v>
      </c>
      <c r="AL54" s="623"/>
      <c r="AM54" s="623"/>
      <c r="AN54" s="622">
        <f>AC63</f>
        <v>14</v>
      </c>
      <c r="AO54" s="623"/>
      <c r="AP54" s="660"/>
      <c r="AQ54" s="623">
        <f>AC65</f>
        <v>20</v>
      </c>
      <c r="AR54" s="623"/>
      <c r="AS54" s="623"/>
      <c r="AT54" s="622">
        <f>AC67</f>
        <v>21</v>
      </c>
      <c r="AU54" s="623"/>
      <c r="AV54" s="623"/>
      <c r="AW54" s="622">
        <f>AC69</f>
        <v>28</v>
      </c>
      <c r="AX54" s="623"/>
      <c r="AY54" s="623"/>
      <c r="AZ54" s="624" t="s">
        <v>40</v>
      </c>
      <c r="BA54" s="625"/>
      <c r="BB54" s="626"/>
      <c r="BC54" s="633" t="s">
        <v>41</v>
      </c>
      <c r="BD54" s="636" t="s">
        <v>42</v>
      </c>
      <c r="BE54" s="619" t="s">
        <v>43</v>
      </c>
      <c r="BP54" s="28"/>
      <c r="BQ54" s="28"/>
      <c r="BR54" s="28"/>
      <c r="BS54" s="28"/>
      <c r="BT54" s="28"/>
      <c r="BU54" s="28"/>
      <c r="BV54" s="28"/>
      <c r="BW54" s="28"/>
      <c r="BY54" s="371"/>
      <c r="BZ54" s="372"/>
      <c r="CA54" s="372"/>
      <c r="CB54" s="372"/>
      <c r="CC54" s="372"/>
      <c r="CD54" s="372"/>
      <c r="CE54" s="372"/>
      <c r="CF54" s="372"/>
      <c r="CG54" s="372"/>
      <c r="CH54" s="372"/>
      <c r="CI54" s="372"/>
      <c r="CJ54" s="372"/>
      <c r="CK54" s="372"/>
      <c r="CL54" s="372"/>
      <c r="CM54" s="372"/>
      <c r="CN54" s="372"/>
      <c r="CO54" s="372"/>
      <c r="CP54" s="372"/>
      <c r="CQ54" s="372"/>
      <c r="CR54" s="372"/>
      <c r="CS54" s="372"/>
      <c r="CT54" s="372"/>
      <c r="CU54" s="372"/>
      <c r="CV54" s="372"/>
      <c r="CW54" s="372"/>
      <c r="CX54" s="372"/>
      <c r="CY54" s="372"/>
      <c r="CZ54" s="372"/>
      <c r="DA54" s="372"/>
      <c r="DB54" s="372"/>
      <c r="DC54" s="372"/>
      <c r="DD54" s="372"/>
      <c r="DE54" s="372"/>
      <c r="DF54" s="372"/>
      <c r="DG54" s="372"/>
      <c r="DH54" s="372"/>
      <c r="DI54" s="372"/>
      <c r="DJ54" s="372"/>
      <c r="DK54" s="372"/>
      <c r="DL54" s="372"/>
      <c r="DM54" s="372"/>
      <c r="DN54" s="372"/>
      <c r="DO54" s="372"/>
      <c r="DP54" s="372"/>
      <c r="DQ54" s="373"/>
    </row>
    <row r="55" spans="2:121" ht="22.5" customHeight="1" thickTop="1" thickBot="1" x14ac:dyDescent="0.45">
      <c r="E55" s="525"/>
      <c r="F55" s="527"/>
      <c r="G55" s="403" t="s">
        <v>50</v>
      </c>
      <c r="H55" s="404">
        <f t="shared" ref="H55" si="248">H53</f>
        <v>3</v>
      </c>
      <c r="I55" s="411" t="s">
        <v>39</v>
      </c>
      <c r="J55" s="412" t="str">
        <f t="shared" ca="1" si="147"/>
        <v>Mnichovická "A"</v>
      </c>
      <c r="K55" s="529"/>
      <c r="L55" s="413" t="str">
        <f t="shared" ca="1" si="148"/>
        <v>Čer. Pečky "B"</v>
      </c>
      <c r="M55" s="531"/>
      <c r="N55" s="533"/>
      <c r="O55" s="535"/>
      <c r="Q55" s="525"/>
      <c r="R55" s="527"/>
      <c r="S55" s="403" t="s">
        <v>50</v>
      </c>
      <c r="T55" s="404">
        <f t="shared" ref="T55" si="249">T53</f>
        <v>4</v>
      </c>
      <c r="U55" s="409" t="s">
        <v>54</v>
      </c>
      <c r="V55" s="412" t="str">
        <f t="shared" ca="1" si="149"/>
        <v>Pečky</v>
      </c>
      <c r="W55" s="529"/>
      <c r="X55" s="413" t="str">
        <f t="shared" ca="1" si="150"/>
        <v>Ovčárecká "B"</v>
      </c>
      <c r="Y55" s="531"/>
      <c r="Z55" s="533"/>
      <c r="AA55" s="535"/>
      <c r="AC55" s="655"/>
      <c r="AD55" s="656"/>
      <c r="AE55" s="664" t="str">
        <f>AD57</f>
        <v>Prokopa Vel. "A"</v>
      </c>
      <c r="AF55" s="614"/>
      <c r="AG55" s="665"/>
      <c r="AH55" s="613" t="str">
        <f>AD59</f>
        <v>Ovčárecká "A"</v>
      </c>
      <c r="AI55" s="614"/>
      <c r="AJ55" s="665"/>
      <c r="AK55" s="613" t="str">
        <f>AD61</f>
        <v>Velim  "A"</v>
      </c>
      <c r="AL55" s="614"/>
      <c r="AM55" s="665"/>
      <c r="AN55" s="613" t="str">
        <f>AD63</f>
        <v>Býchory "A"</v>
      </c>
      <c r="AO55" s="614"/>
      <c r="AP55" s="665"/>
      <c r="AQ55" s="613" t="str">
        <f>AD65</f>
        <v>Masarykova "B"</v>
      </c>
      <c r="AR55" s="614"/>
      <c r="AS55" s="665"/>
      <c r="AT55" s="613" t="str">
        <f>AD67</f>
        <v>Bezručova "B"</v>
      </c>
      <c r="AU55" s="614"/>
      <c r="AV55" s="614"/>
      <c r="AW55" s="613" t="str">
        <f>AD69</f>
        <v>Velký Osek "B"</v>
      </c>
      <c r="AX55" s="614"/>
      <c r="AY55" s="614"/>
      <c r="AZ55" s="627"/>
      <c r="BA55" s="628"/>
      <c r="BB55" s="629"/>
      <c r="BC55" s="634"/>
      <c r="BD55" s="637"/>
      <c r="BE55" s="620"/>
      <c r="BP55" s="28"/>
      <c r="BQ55" s="28"/>
      <c r="BR55" s="28"/>
      <c r="BS55" s="28"/>
      <c r="BT55" s="28"/>
      <c r="BU55" s="28"/>
      <c r="BV55" s="28"/>
      <c r="BW55" s="28"/>
      <c r="BY55" s="517">
        <f t="shared" ref="BY55" si="250">BQ56</f>
        <v>0.42500000000000016</v>
      </c>
      <c r="BZ55" s="518"/>
      <c r="CA55" s="518"/>
      <c r="CB55" s="351"/>
      <c r="CC55" s="351"/>
      <c r="CD55" s="351"/>
      <c r="CE55" s="520" t="str">
        <f t="shared" ref="CE55" si="251">BT56</f>
        <v>skupina</v>
      </c>
      <c r="CF55" s="520"/>
      <c r="CG55" s="520"/>
      <c r="CH55" s="520"/>
      <c r="CI55" s="520"/>
      <c r="CJ55" s="352" t="str">
        <f t="shared" ref="CJ55" si="252">BT57</f>
        <v>B</v>
      </c>
      <c r="CK55" s="351"/>
      <c r="CL55" s="351"/>
      <c r="CM55" s="351"/>
      <c r="CN55" s="351"/>
      <c r="CO55" s="351"/>
      <c r="CP55" s="351"/>
      <c r="CQ55" s="351"/>
      <c r="CR55" s="351"/>
      <c r="CS55" s="351"/>
      <c r="CT55" s="351"/>
      <c r="CU55" s="351"/>
      <c r="CV55" s="351"/>
      <c r="CW55" s="351"/>
      <c r="CX55" s="351"/>
      <c r="CY55" s="351"/>
      <c r="CZ55" s="351"/>
      <c r="DA55" s="351"/>
      <c r="DB55" s="351"/>
      <c r="DC55" s="351"/>
      <c r="DD55" s="351"/>
      <c r="DE55" s="351"/>
      <c r="DF55" s="351"/>
      <c r="DG55" s="351"/>
      <c r="DH55" s="351"/>
      <c r="DI55" s="351"/>
      <c r="DJ55" s="351"/>
      <c r="DK55" s="351"/>
      <c r="DL55" s="351"/>
      <c r="DM55" s="351"/>
      <c r="DN55" s="351"/>
      <c r="DO55" s="351"/>
      <c r="DP55" s="351"/>
      <c r="DQ55" s="353"/>
    </row>
    <row r="56" spans="2:121" ht="22.5" customHeight="1" thickTop="1" thickBot="1" x14ac:dyDescent="0.35">
      <c r="E56" s="557" t="str">
        <f>E28</f>
        <v>Nadstavba ORANŽOVÝCH bude pokračovat  16 . kolem v</v>
      </c>
      <c r="F56" s="557"/>
      <c r="G56" s="557"/>
      <c r="H56" s="557"/>
      <c r="I56" s="557"/>
      <c r="J56" s="557"/>
      <c r="K56" s="557"/>
      <c r="L56" s="420">
        <f>L28</f>
        <v>0.5</v>
      </c>
      <c r="M56" s="415"/>
      <c r="N56" s="415"/>
      <c r="O56" s="415"/>
      <c r="P56" s="416"/>
      <c r="Q56" s="417"/>
      <c r="R56" s="417"/>
      <c r="S56" s="417"/>
      <c r="T56" s="417"/>
      <c r="U56" s="417"/>
      <c r="V56" s="418"/>
      <c r="W56" s="419"/>
      <c r="X56" s="418"/>
      <c r="Y56" s="415"/>
      <c r="Z56" s="415"/>
      <c r="AA56" s="415"/>
      <c r="AC56" s="657"/>
      <c r="AD56" s="658"/>
      <c r="AE56" s="666"/>
      <c r="AF56" s="616"/>
      <c r="AG56" s="667"/>
      <c r="AH56" s="615"/>
      <c r="AI56" s="616"/>
      <c r="AJ56" s="667"/>
      <c r="AK56" s="615"/>
      <c r="AL56" s="616"/>
      <c r="AM56" s="667"/>
      <c r="AN56" s="615"/>
      <c r="AO56" s="616"/>
      <c r="AP56" s="667"/>
      <c r="AQ56" s="615"/>
      <c r="AR56" s="616"/>
      <c r="AS56" s="667"/>
      <c r="AT56" s="615"/>
      <c r="AU56" s="616"/>
      <c r="AV56" s="616"/>
      <c r="AW56" s="615"/>
      <c r="AX56" s="616"/>
      <c r="AY56" s="616"/>
      <c r="AZ56" s="630"/>
      <c r="BA56" s="631"/>
      <c r="BB56" s="632"/>
      <c r="BC56" s="635"/>
      <c r="BD56" s="638"/>
      <c r="BE56" s="621"/>
      <c r="BP56" s="28" t="str">
        <f t="shared" ref="BP56:BW57" si="253">E14</f>
        <v>7. KOLO</v>
      </c>
      <c r="BQ56" s="28">
        <f t="shared" si="253"/>
        <v>0.42500000000000016</v>
      </c>
      <c r="BR56" s="28">
        <f t="shared" si="253"/>
        <v>37</v>
      </c>
      <c r="BS56" s="28" t="str">
        <f t="shared" si="253"/>
        <v>HŘIŠTĚ</v>
      </c>
      <c r="BT56" s="28" t="str">
        <f t="shared" si="253"/>
        <v>skupina</v>
      </c>
      <c r="BU56" s="28">
        <f t="shared" si="253"/>
        <v>10</v>
      </c>
      <c r="BV56" s="28" t="str">
        <f t="shared" si="253"/>
        <v>:</v>
      </c>
      <c r="BW56" s="28">
        <f t="shared" si="253"/>
        <v>18</v>
      </c>
      <c r="BY56" s="354"/>
      <c r="BZ56" s="521" t="str">
        <f t="shared" ref="BZ56" si="254">BP56</f>
        <v>7. KOLO</v>
      </c>
      <c r="CA56" s="521"/>
      <c r="CB56" s="521"/>
      <c r="CC56" s="521"/>
      <c r="CD56" s="355"/>
      <c r="CE56" s="355"/>
      <c r="CF56" s="355"/>
      <c r="CG56" s="355"/>
      <c r="CH56" s="355"/>
      <c r="CI56" s="355"/>
      <c r="CJ56" s="355"/>
      <c r="CK56" s="355"/>
      <c r="CL56" s="355"/>
      <c r="CM56" s="355"/>
      <c r="CN56" s="355"/>
      <c r="CO56" s="355"/>
      <c r="CP56" s="355"/>
      <c r="CQ56" s="355"/>
      <c r="CR56" s="355"/>
      <c r="CS56" s="537">
        <f t="shared" ref="CS56" si="255">BR56</f>
        <v>37</v>
      </c>
      <c r="CT56" s="537"/>
      <c r="CU56" s="538" t="s">
        <v>48</v>
      </c>
      <c r="CV56" s="538"/>
      <c r="CW56" s="538"/>
      <c r="CX56" s="355"/>
      <c r="CY56" s="355"/>
      <c r="CZ56" s="355"/>
      <c r="DA56" s="355"/>
      <c r="DB56" s="355"/>
      <c r="DC56" s="355"/>
      <c r="DD56" s="355"/>
      <c r="DE56" s="355"/>
      <c r="DF56" s="355"/>
      <c r="DG56" s="355"/>
      <c r="DH56" s="355"/>
      <c r="DI56" s="355"/>
      <c r="DJ56" s="355"/>
      <c r="DK56" s="356"/>
      <c r="DL56" s="539" t="s">
        <v>49</v>
      </c>
      <c r="DM56" s="539"/>
      <c r="DN56" s="539"/>
      <c r="DO56" s="540">
        <f t="shared" ref="DO56" si="256">BS57</f>
        <v>1</v>
      </c>
      <c r="DP56" s="540"/>
      <c r="DQ56" s="357"/>
    </row>
    <row r="57" spans="2:121" ht="22.5" customHeight="1" thickTop="1" thickBot="1" x14ac:dyDescent="0.35">
      <c r="E57" s="594" t="s">
        <v>204</v>
      </c>
      <c r="F57" s="594"/>
      <c r="G57" s="594"/>
      <c r="H57" s="594"/>
      <c r="I57" s="594"/>
      <c r="J57" s="594"/>
      <c r="K57" s="594"/>
      <c r="L57" s="594"/>
      <c r="M57" s="594"/>
      <c r="N57" s="594"/>
      <c r="O57" s="594"/>
      <c r="Q57" s="594" t="s">
        <v>205</v>
      </c>
      <c r="R57" s="594"/>
      <c r="S57" s="594"/>
      <c r="T57" s="594"/>
      <c r="U57" s="594"/>
      <c r="V57" s="594"/>
      <c r="W57" s="594"/>
      <c r="X57" s="594"/>
      <c r="Y57" s="594"/>
      <c r="Z57" s="594"/>
      <c r="AA57" s="594"/>
      <c r="AC57" s="661">
        <v>4</v>
      </c>
      <c r="AD57" s="585" t="str">
        <f>LOOKUP(AC57,B$2:B$50,C$2:C$50)</f>
        <v>Prokopa Vel. "A"</v>
      </c>
      <c r="AE57" s="586"/>
      <c r="AF57" s="587"/>
      <c r="AG57" s="588"/>
      <c r="AH57" s="606">
        <f>Y72</f>
        <v>3</v>
      </c>
      <c r="AI57" s="608" t="s">
        <v>47</v>
      </c>
      <c r="AJ57" s="662">
        <f>AA72</f>
        <v>8</v>
      </c>
      <c r="AK57" s="606">
        <f>M4</f>
        <v>11</v>
      </c>
      <c r="AL57" s="608" t="s">
        <v>47</v>
      </c>
      <c r="AM57" s="662">
        <f>O4</f>
        <v>6</v>
      </c>
      <c r="AN57" s="606">
        <f>Y20</f>
        <v>2</v>
      </c>
      <c r="AO57" s="608" t="s">
        <v>47</v>
      </c>
      <c r="AP57" s="662">
        <f>AA20</f>
        <v>1</v>
      </c>
      <c r="AQ57" s="606">
        <f>M64</f>
        <v>10</v>
      </c>
      <c r="AR57" s="608" t="s">
        <v>47</v>
      </c>
      <c r="AS57" s="662">
        <f>O64</f>
        <v>4</v>
      </c>
      <c r="AT57" s="606">
        <f>Y52</f>
        <v>9</v>
      </c>
      <c r="AU57" s="608" t="s">
        <v>47</v>
      </c>
      <c r="AV57" s="608">
        <f>AA52</f>
        <v>6</v>
      </c>
      <c r="AW57" s="606">
        <f>M40</f>
        <v>9</v>
      </c>
      <c r="AX57" s="608" t="s">
        <v>47</v>
      </c>
      <c r="AY57" s="608">
        <f>O40</f>
        <v>8</v>
      </c>
      <c r="AZ57" s="610">
        <f>AE57+AH57+AK57+AN57+AT57+AQ57+AW57</f>
        <v>44</v>
      </c>
      <c r="BA57" s="639" t="s">
        <v>47</v>
      </c>
      <c r="BB57" s="617">
        <f>AG57+AJ57+AM57+AP57+AV57+AS57+AY57</f>
        <v>33</v>
      </c>
      <c r="BC57" s="610">
        <f>IF(AZ57=0,0,AZ57/BB57)</f>
        <v>1.3333333333333333</v>
      </c>
      <c r="BD57" s="610">
        <f>BG57+BH57+BI57+BJ57+BK57+BL57+BM57+(BC57/100)+BN57</f>
        <v>11.013333333333334</v>
      </c>
      <c r="BE57" s="612">
        <f>IF(BD57=0,"",RANK(BD57,BD$57:BD$70))</f>
        <v>2</v>
      </c>
      <c r="BG57" s="20">
        <f>IF(AE57&gt;AG57,2,IF(AE57=AG57,0,1))</f>
        <v>0</v>
      </c>
      <c r="BH57" s="20">
        <f>IF(AH57&gt;AJ57,2,IF(AH57=AJ57,0,1))</f>
        <v>1</v>
      </c>
      <c r="BI57" s="20">
        <f>IF(AK57&gt;AM57,2,IF(AK57=AM57,0,1))</f>
        <v>2</v>
      </c>
      <c r="BJ57" s="20">
        <f>IF(AN57&gt;AP57,2,IF(AN57=AP57,0,1))</f>
        <v>2</v>
      </c>
      <c r="BK57" s="20">
        <f>IF(AQ57&gt;AS57,2,IF(AQ57=AS57,0,1))</f>
        <v>2</v>
      </c>
      <c r="BL57" s="20">
        <f>IF(AT57&gt;AV57,2,IF(AT57=AV57,0,1))</f>
        <v>2</v>
      </c>
      <c r="BM57" s="20">
        <f>IF(AW57&gt;AY57,2,IF(AW57=AY57,0,1))</f>
        <v>2</v>
      </c>
      <c r="BN57" s="20"/>
      <c r="BP57" s="28">
        <f t="shared" si="253"/>
        <v>0</v>
      </c>
      <c r="BQ57" s="28">
        <f t="shared" si="253"/>
        <v>0</v>
      </c>
      <c r="BR57" s="28" t="str">
        <f t="shared" si="253"/>
        <v>zápas</v>
      </c>
      <c r="BS57" s="28">
        <f t="shared" si="253"/>
        <v>1</v>
      </c>
      <c r="BT57" s="28" t="str">
        <f t="shared" si="253"/>
        <v>B</v>
      </c>
      <c r="BU57" s="28" t="str">
        <f t="shared" ca="1" si="253"/>
        <v>Čer. Pečky "A"</v>
      </c>
      <c r="BV57" s="28">
        <f t="shared" si="253"/>
        <v>0</v>
      </c>
      <c r="BW57" s="28" t="str">
        <f t="shared" ca="1" si="253"/>
        <v>Lipanská "B"</v>
      </c>
      <c r="BY57" s="354"/>
      <c r="BZ57" s="521"/>
      <c r="CA57" s="521"/>
      <c r="CB57" s="521"/>
      <c r="CC57" s="521"/>
      <c r="CD57" s="355"/>
      <c r="CE57" s="355"/>
      <c r="CF57" s="355"/>
      <c r="CG57" s="355"/>
      <c r="CH57" s="355"/>
      <c r="CI57" s="355"/>
      <c r="CJ57" s="355"/>
      <c r="CK57" s="355"/>
      <c r="CL57" s="355"/>
      <c r="CM57" s="355"/>
      <c r="CN57" s="355"/>
      <c r="CO57" s="355"/>
      <c r="CP57" s="355"/>
      <c r="CQ57" s="355"/>
      <c r="CR57" s="355"/>
      <c r="CS57" s="537"/>
      <c r="CT57" s="537"/>
      <c r="CU57" s="538"/>
      <c r="CV57" s="538"/>
      <c r="CW57" s="538"/>
      <c r="CX57" s="355"/>
      <c r="CY57" s="355"/>
      <c r="CZ57" s="355"/>
      <c r="DA57" s="355"/>
      <c r="DB57" s="355"/>
      <c r="DC57" s="355"/>
      <c r="DD57" s="355"/>
      <c r="DE57" s="355"/>
      <c r="DF57" s="355"/>
      <c r="DG57" s="355"/>
      <c r="DH57" s="355"/>
      <c r="DI57" s="355"/>
      <c r="DJ57" s="355"/>
      <c r="DK57" s="356"/>
      <c r="DL57" s="539"/>
      <c r="DM57" s="539"/>
      <c r="DN57" s="539"/>
      <c r="DO57" s="540"/>
      <c r="DP57" s="540"/>
      <c r="DQ57" s="357"/>
    </row>
    <row r="58" spans="2:121" ht="22.5" customHeight="1" thickTop="1" x14ac:dyDescent="0.35">
      <c r="E58" s="524" t="s">
        <v>44</v>
      </c>
      <c r="F58" s="526">
        <f>F30</f>
        <v>0.375</v>
      </c>
      <c r="G58" s="400">
        <v>5</v>
      </c>
      <c r="H58" s="401" t="s">
        <v>45</v>
      </c>
      <c r="I58" s="408" t="s">
        <v>46</v>
      </c>
      <c r="J58" s="425">
        <v>10</v>
      </c>
      <c r="K58" s="528" t="s">
        <v>47</v>
      </c>
      <c r="L58" s="424">
        <v>23</v>
      </c>
      <c r="M58" s="530">
        <v>10</v>
      </c>
      <c r="N58" s="532" t="s">
        <v>47</v>
      </c>
      <c r="O58" s="534">
        <v>2</v>
      </c>
      <c r="Q58" s="524" t="s">
        <v>44</v>
      </c>
      <c r="R58" s="526">
        <f t="shared" ref="R58" si="257">F58</f>
        <v>0.375</v>
      </c>
      <c r="S58" s="400">
        <v>6</v>
      </c>
      <c r="T58" s="401" t="s">
        <v>45</v>
      </c>
      <c r="U58" s="408" t="s">
        <v>46</v>
      </c>
      <c r="V58" s="425">
        <v>15</v>
      </c>
      <c r="W58" s="528" t="s">
        <v>47</v>
      </c>
      <c r="X58" s="424">
        <v>18</v>
      </c>
      <c r="Y58" s="530">
        <v>9</v>
      </c>
      <c r="Z58" s="532" t="s">
        <v>47</v>
      </c>
      <c r="AA58" s="534">
        <v>6</v>
      </c>
      <c r="AC58" s="592"/>
      <c r="AD58" s="580"/>
      <c r="AE58" s="589"/>
      <c r="AF58" s="590"/>
      <c r="AG58" s="591"/>
      <c r="AH58" s="596"/>
      <c r="AI58" s="598"/>
      <c r="AJ58" s="651"/>
      <c r="AK58" s="607"/>
      <c r="AL58" s="609"/>
      <c r="AM58" s="663"/>
      <c r="AN58" s="607"/>
      <c r="AO58" s="609"/>
      <c r="AP58" s="663"/>
      <c r="AQ58" s="607"/>
      <c r="AR58" s="609"/>
      <c r="AS58" s="663"/>
      <c r="AT58" s="607"/>
      <c r="AU58" s="609"/>
      <c r="AV58" s="609"/>
      <c r="AW58" s="607"/>
      <c r="AX58" s="609"/>
      <c r="AY58" s="609"/>
      <c r="AZ58" s="611"/>
      <c r="BA58" s="640"/>
      <c r="BB58" s="618"/>
      <c r="BC58" s="611"/>
      <c r="BD58" s="611"/>
      <c r="BE58" s="600"/>
      <c r="BG58" s="20"/>
      <c r="BH58" s="20"/>
      <c r="BI58" s="20"/>
      <c r="BJ58" s="20"/>
      <c r="BK58" s="20"/>
      <c r="BL58" s="20"/>
      <c r="BM58" s="20"/>
      <c r="BN58" s="20"/>
      <c r="BP58" s="28"/>
      <c r="BQ58" s="28"/>
      <c r="BR58" s="28"/>
      <c r="BS58" s="28"/>
      <c r="BT58" s="28"/>
      <c r="BU58" s="28"/>
      <c r="BV58" s="28"/>
      <c r="BW58" s="28"/>
      <c r="BY58" s="354"/>
      <c r="BZ58" s="358"/>
      <c r="CA58" s="358"/>
      <c r="CB58" s="358"/>
      <c r="CC58" s="358"/>
      <c r="CD58" s="536" t="s">
        <v>52</v>
      </c>
      <c r="CE58" s="536"/>
      <c r="CF58" s="359">
        <f t="shared" ref="CF58" si="258">BU56</f>
        <v>10</v>
      </c>
      <c r="CG58" s="360" t="s">
        <v>53</v>
      </c>
      <c r="CH58" s="522" t="str">
        <f t="shared" ref="CH58" ca="1" si="259">IF(BU57="","",LOOKUP(CF58,$B$2:$B$48,$C$2:$C$44))</f>
        <v>Čer. Pečky "A"</v>
      </c>
      <c r="CI58" s="522"/>
      <c r="CJ58" s="522"/>
      <c r="CK58" s="522"/>
      <c r="CL58" s="522"/>
      <c r="CM58" s="522"/>
      <c r="CN58" s="522"/>
      <c r="CO58" s="522"/>
      <c r="CP58" s="522"/>
      <c r="CQ58" s="522"/>
      <c r="CR58" s="522"/>
      <c r="CS58" s="522"/>
      <c r="CT58" s="522"/>
      <c r="CU58" s="358"/>
      <c r="CV58" s="358"/>
      <c r="CW58" s="358"/>
      <c r="CX58" s="358"/>
      <c r="CY58" s="358"/>
      <c r="CZ58" s="536" t="s">
        <v>52</v>
      </c>
      <c r="DA58" s="536"/>
      <c r="DB58" s="359">
        <f t="shared" ref="DB58" si="260">BW56</f>
        <v>18</v>
      </c>
      <c r="DC58" s="360" t="s">
        <v>53</v>
      </c>
      <c r="DD58" s="522" t="str">
        <f t="shared" ref="DD58" ca="1" si="261">IF(BW57="","",LOOKUP(DB58,$B$2:$B$48,$C$2:$C$44))</f>
        <v>Lipanská "B"</v>
      </c>
      <c r="DE58" s="522"/>
      <c r="DF58" s="522"/>
      <c r="DG58" s="522"/>
      <c r="DH58" s="522"/>
      <c r="DI58" s="522"/>
      <c r="DJ58" s="522"/>
      <c r="DK58" s="522"/>
      <c r="DL58" s="522"/>
      <c r="DM58" s="522"/>
      <c r="DN58" s="522"/>
      <c r="DO58" s="522"/>
      <c r="DP58" s="522"/>
      <c r="DQ58" s="357"/>
    </row>
    <row r="59" spans="2:121" ht="22.5" customHeight="1" thickBot="1" x14ac:dyDescent="0.45">
      <c r="E59" s="525"/>
      <c r="F59" s="527"/>
      <c r="G59" s="403" t="s">
        <v>50</v>
      </c>
      <c r="H59" s="404">
        <v>5</v>
      </c>
      <c r="I59" s="409" t="s">
        <v>54</v>
      </c>
      <c r="J59" s="412" t="str">
        <f t="shared" ref="J59:J83" ca="1" si="262">IF(J58="","",LOOKUP(J58,$B$2:$B$48,$C$2:$C$44))</f>
        <v>Čer. Pečky "A"</v>
      </c>
      <c r="K59" s="529"/>
      <c r="L59" s="413" t="str">
        <f t="shared" ref="L59:L83" ca="1" si="263">IF(L58="","",LOOKUP(L58,$B$2:$B$48,$C$2:$C$44))</f>
        <v>Ovčárecká "B"</v>
      </c>
      <c r="M59" s="531"/>
      <c r="N59" s="533"/>
      <c r="O59" s="535"/>
      <c r="Q59" s="525"/>
      <c r="R59" s="527"/>
      <c r="S59" s="403" t="s">
        <v>50</v>
      </c>
      <c r="T59" s="404">
        <v>6</v>
      </c>
      <c r="U59" s="409" t="s">
        <v>54</v>
      </c>
      <c r="V59" s="412" t="str">
        <f t="shared" ref="V59:V83" ca="1" si="264">IF(V58="","",LOOKUP(V58,$B$2:$B$48,$C$2:$C$44))</f>
        <v>Bezručova "A"</v>
      </c>
      <c r="W59" s="529"/>
      <c r="X59" s="413" t="str">
        <f t="shared" ref="X59:X83" ca="1" si="265">IF(X58="","",LOOKUP(X58,$B$2:$B$48,$C$2:$C$44))</f>
        <v>Lipanská "B"</v>
      </c>
      <c r="Y59" s="531"/>
      <c r="Z59" s="533"/>
      <c r="AA59" s="535"/>
      <c r="AC59" s="592">
        <v>5</v>
      </c>
      <c r="AD59" s="580" t="str">
        <f>LOOKUP(AC59,B$2:B$50,C$2:C$50)</f>
        <v>Ovčárecká "A"</v>
      </c>
      <c r="AE59" s="593">
        <f>AJ57</f>
        <v>8</v>
      </c>
      <c r="AF59" s="583" t="s">
        <v>47</v>
      </c>
      <c r="AG59" s="582">
        <f>AH57</f>
        <v>3</v>
      </c>
      <c r="AH59" s="604"/>
      <c r="AI59" s="590"/>
      <c r="AJ59" s="591"/>
      <c r="AK59" s="598">
        <f>M48</f>
        <v>7</v>
      </c>
      <c r="AL59" s="598" t="s">
        <v>47</v>
      </c>
      <c r="AM59" s="651">
        <f>O48</f>
        <v>5</v>
      </c>
      <c r="AN59" s="596">
        <f>Y36</f>
        <v>7</v>
      </c>
      <c r="AO59" s="598" t="s">
        <v>47</v>
      </c>
      <c r="AP59" s="651">
        <f>AA36</f>
        <v>4</v>
      </c>
      <c r="AQ59" s="596">
        <f>M80</f>
        <v>20</v>
      </c>
      <c r="AR59" s="598" t="s">
        <v>47</v>
      </c>
      <c r="AS59" s="651">
        <f>O80</f>
        <v>5</v>
      </c>
      <c r="AT59" s="596">
        <f>Y12</f>
        <v>8</v>
      </c>
      <c r="AU59" s="598" t="s">
        <v>47</v>
      </c>
      <c r="AV59" s="598">
        <f>AA12</f>
        <v>4</v>
      </c>
      <c r="AW59" s="596">
        <f>M2</f>
        <v>11</v>
      </c>
      <c r="AX59" s="598" t="s">
        <v>47</v>
      </c>
      <c r="AY59" s="598">
        <f>O2</f>
        <v>2</v>
      </c>
      <c r="AZ59" s="572">
        <f t="shared" ref="AZ59" si="266">AE59+AH59+AK59+AN59+AT59+AQ59+AW59</f>
        <v>61</v>
      </c>
      <c r="BA59" s="574" t="s">
        <v>47</v>
      </c>
      <c r="BB59" s="576">
        <f t="shared" ref="BB59" si="267">AG59+AJ59+AM59+AP59+AV59+AS59+AY59</f>
        <v>23</v>
      </c>
      <c r="BC59" s="572">
        <f t="shared" ref="BC59" si="268">IF(AZ59=0,0,AZ59/BB59)</f>
        <v>2.652173913043478</v>
      </c>
      <c r="BD59" s="572">
        <f t="shared" ref="BD59" si="269">BG59+BH59+BI59+BJ59+BK59+BL59+BM59+(BC59/100)+BN59</f>
        <v>12.026521739130434</v>
      </c>
      <c r="BE59" s="578">
        <f>IF(BD59=0,"",RANK(BD59,BD$57:BD$70))</f>
        <v>1</v>
      </c>
      <c r="BG59" s="20">
        <f>IF(AE59&gt;AG59,2,IF(AE59=AG59,0,1))</f>
        <v>2</v>
      </c>
      <c r="BH59" s="20">
        <f>IF(AH59&gt;AJ59,2,IF(AH59=AJ59,0,1))</f>
        <v>0</v>
      </c>
      <c r="BI59" s="20">
        <f>IF(AK59&gt;AM59,2,IF(AK59=AM59,0,1))</f>
        <v>2</v>
      </c>
      <c r="BJ59" s="20">
        <f>IF(AN59&gt;AP59,2,IF(AN59=AP59,0,1))</f>
        <v>2</v>
      </c>
      <c r="BK59" s="20">
        <f>IF(AQ59&gt;AS59,2,IF(AQ59=AS59,0,1))</f>
        <v>2</v>
      </c>
      <c r="BL59" s="20">
        <f>IF(AT59&gt;AV59,2,IF(AT59=AV59,0,1))</f>
        <v>2</v>
      </c>
      <c r="BM59" s="20">
        <f>IF(AW59&gt;AY59,2,IF(AW59=AY59,0,1))</f>
        <v>2</v>
      </c>
      <c r="BN59" s="20"/>
      <c r="BP59" s="28"/>
      <c r="BQ59" s="28"/>
      <c r="BR59" s="28"/>
      <c r="BS59" s="28"/>
      <c r="BT59" s="28"/>
      <c r="BU59" s="28"/>
      <c r="BV59" s="28"/>
      <c r="BW59" s="28"/>
      <c r="BY59" s="354"/>
      <c r="BZ59" s="358"/>
      <c r="CA59" s="358"/>
      <c r="CB59" s="358"/>
      <c r="CC59" s="358"/>
      <c r="CD59" s="358"/>
      <c r="CE59" s="358"/>
      <c r="CF59" s="358"/>
      <c r="CG59" s="358"/>
      <c r="CH59" s="358"/>
      <c r="CI59" s="358"/>
      <c r="CJ59" s="358"/>
      <c r="CK59" s="358"/>
      <c r="CL59" s="358"/>
      <c r="CM59" s="358"/>
      <c r="CN59" s="358"/>
      <c r="CO59" s="358"/>
      <c r="CP59" s="358"/>
      <c r="CQ59" s="358"/>
      <c r="CR59" s="358"/>
      <c r="CS59" s="358"/>
      <c r="CT59" s="358"/>
      <c r="CU59" s="358"/>
      <c r="CV59" s="358"/>
      <c r="CW59" s="358"/>
      <c r="CX59" s="358"/>
      <c r="CY59" s="358"/>
      <c r="CZ59" s="358"/>
      <c r="DA59" s="358"/>
      <c r="DB59" s="358"/>
      <c r="DC59" s="358"/>
      <c r="DD59" s="358"/>
      <c r="DE59" s="358"/>
      <c r="DF59" s="358"/>
      <c r="DG59" s="358"/>
      <c r="DH59" s="358"/>
      <c r="DI59" s="358"/>
      <c r="DJ59" s="358"/>
      <c r="DQ59" s="357"/>
    </row>
    <row r="60" spans="2:121" ht="22.5" customHeight="1" thickTop="1" x14ac:dyDescent="0.35">
      <c r="E60" s="524" t="s">
        <v>51</v>
      </c>
      <c r="F60" s="526">
        <f>F32</f>
        <v>0.38333333333333336</v>
      </c>
      <c r="G60" s="400">
        <f t="shared" ref="G60" si="270">G58+6</f>
        <v>11</v>
      </c>
      <c r="H60" s="401" t="s">
        <v>45</v>
      </c>
      <c r="I60" s="410" t="s">
        <v>46</v>
      </c>
      <c r="J60" s="234">
        <v>8</v>
      </c>
      <c r="K60" s="528" t="s">
        <v>47</v>
      </c>
      <c r="L60" s="235">
        <v>25</v>
      </c>
      <c r="M60" s="530">
        <v>2</v>
      </c>
      <c r="N60" s="532" t="s">
        <v>47</v>
      </c>
      <c r="O60" s="534">
        <v>13</v>
      </c>
      <c r="Q60" s="524" t="s">
        <v>51</v>
      </c>
      <c r="R60" s="526">
        <f>F58+F$85</f>
        <v>0.38333333333333336</v>
      </c>
      <c r="S60" s="400">
        <f t="shared" ref="S60" si="271">S58+6</f>
        <v>12</v>
      </c>
      <c r="T60" s="401" t="s">
        <v>45</v>
      </c>
      <c r="U60" s="410" t="s">
        <v>46</v>
      </c>
      <c r="V60" s="234">
        <v>16</v>
      </c>
      <c r="W60" s="528" t="s">
        <v>47</v>
      </c>
      <c r="X60" s="235">
        <v>17</v>
      </c>
      <c r="Y60" s="530">
        <v>8</v>
      </c>
      <c r="Z60" s="532" t="s">
        <v>47</v>
      </c>
      <c r="AA60" s="534">
        <v>7</v>
      </c>
      <c r="AC60" s="592"/>
      <c r="AD60" s="580"/>
      <c r="AE60" s="593"/>
      <c r="AF60" s="583"/>
      <c r="AG60" s="582"/>
      <c r="AH60" s="604"/>
      <c r="AI60" s="590"/>
      <c r="AJ60" s="591"/>
      <c r="AK60" s="598"/>
      <c r="AL60" s="598"/>
      <c r="AM60" s="651"/>
      <c r="AN60" s="596"/>
      <c r="AO60" s="598"/>
      <c r="AP60" s="651"/>
      <c r="AQ60" s="596"/>
      <c r="AR60" s="598"/>
      <c r="AS60" s="651"/>
      <c r="AT60" s="596"/>
      <c r="AU60" s="598"/>
      <c r="AV60" s="598"/>
      <c r="AW60" s="596"/>
      <c r="AX60" s="598"/>
      <c r="AY60" s="598"/>
      <c r="AZ60" s="599"/>
      <c r="BA60" s="640"/>
      <c r="BB60" s="641"/>
      <c r="BC60" s="599"/>
      <c r="BD60" s="599"/>
      <c r="BE60" s="600"/>
      <c r="BG60" s="20"/>
      <c r="BH60" s="20"/>
      <c r="BI60" s="20"/>
      <c r="BJ60" s="20"/>
      <c r="BK60" s="20"/>
      <c r="BL60" s="20"/>
      <c r="BM60" s="20"/>
      <c r="BN60" s="20"/>
      <c r="BP60" s="28"/>
      <c r="BQ60" s="28"/>
      <c r="BR60" s="28"/>
      <c r="BS60" s="28"/>
      <c r="BT60" s="28"/>
      <c r="BU60" s="28"/>
      <c r="BV60" s="28"/>
      <c r="BW60" s="28"/>
      <c r="BY60" s="354"/>
      <c r="BZ60" s="396" t="s">
        <v>56</v>
      </c>
      <c r="CA60" s="397">
        <f t="shared" ref="CA60" si="272">CF58</f>
        <v>10</v>
      </c>
      <c r="CB60" s="362" t="s">
        <v>47</v>
      </c>
      <c r="CC60" s="363">
        <v>1</v>
      </c>
      <c r="CD60" s="363">
        <v>2</v>
      </c>
      <c r="CE60" s="363">
        <v>3</v>
      </c>
      <c r="CF60" s="363">
        <v>4</v>
      </c>
      <c r="CG60" s="363">
        <v>5</v>
      </c>
      <c r="CH60" s="363">
        <v>6</v>
      </c>
      <c r="CI60" s="363">
        <v>7</v>
      </c>
      <c r="CJ60" s="363">
        <v>8</v>
      </c>
      <c r="CK60" s="363">
        <v>9</v>
      </c>
      <c r="CL60" s="363">
        <v>10</v>
      </c>
      <c r="CM60" s="363">
        <v>11</v>
      </c>
      <c r="CN60" s="363">
        <v>12</v>
      </c>
      <c r="CO60" s="363">
        <v>13</v>
      </c>
      <c r="CP60" s="363">
        <v>14</v>
      </c>
      <c r="CQ60" s="363">
        <v>15</v>
      </c>
      <c r="CR60" s="363">
        <v>16</v>
      </c>
      <c r="CS60" s="363">
        <v>17</v>
      </c>
      <c r="CT60" s="363">
        <v>18</v>
      </c>
      <c r="CU60" s="363">
        <v>19</v>
      </c>
      <c r="CV60" s="363">
        <v>20</v>
      </c>
      <c r="CW60" s="363">
        <v>21</v>
      </c>
      <c r="CX60" s="363">
        <v>22</v>
      </c>
      <c r="CY60" s="363">
        <v>23</v>
      </c>
      <c r="CZ60" s="363">
        <v>24</v>
      </c>
      <c r="DA60" s="363">
        <v>25</v>
      </c>
      <c r="DB60" s="363">
        <v>26</v>
      </c>
      <c r="DC60" s="363">
        <v>27</v>
      </c>
      <c r="DD60" s="363">
        <v>28</v>
      </c>
      <c r="DE60" s="363">
        <v>29</v>
      </c>
      <c r="DF60" s="363">
        <v>30</v>
      </c>
      <c r="DG60" s="363">
        <v>31</v>
      </c>
      <c r="DH60" s="363">
        <v>32</v>
      </c>
      <c r="DI60" s="363">
        <v>33</v>
      </c>
      <c r="DJ60" s="363">
        <v>34</v>
      </c>
      <c r="DK60" s="364">
        <v>35</v>
      </c>
      <c r="DL60" s="364">
        <v>36</v>
      </c>
      <c r="DM60" s="364">
        <v>37</v>
      </c>
      <c r="DN60" s="364">
        <v>38</v>
      </c>
      <c r="DO60" s="364">
        <v>39</v>
      </c>
      <c r="DP60" s="364">
        <v>40</v>
      </c>
      <c r="DQ60" s="357"/>
    </row>
    <row r="61" spans="2:121" ht="22.5" customHeight="1" thickBot="1" x14ac:dyDescent="0.45">
      <c r="E61" s="525"/>
      <c r="F61" s="527"/>
      <c r="G61" s="403" t="s">
        <v>50</v>
      </c>
      <c r="H61" s="404">
        <f t="shared" ref="H61" si="273">H59</f>
        <v>5</v>
      </c>
      <c r="I61" s="411" t="s">
        <v>39</v>
      </c>
      <c r="J61" s="412" t="str">
        <f t="shared" ca="1" si="262"/>
        <v>Velký Osek "A"</v>
      </c>
      <c r="K61" s="529"/>
      <c r="L61" s="413" t="str">
        <f t="shared" ca="1" si="263"/>
        <v>Býchory "B"</v>
      </c>
      <c r="M61" s="531"/>
      <c r="N61" s="533"/>
      <c r="O61" s="535"/>
      <c r="Q61" s="525"/>
      <c r="R61" s="527"/>
      <c r="S61" s="403" t="s">
        <v>50</v>
      </c>
      <c r="T61" s="404">
        <f t="shared" ref="T61" si="274">T59</f>
        <v>6</v>
      </c>
      <c r="U61" s="411" t="s">
        <v>39</v>
      </c>
      <c r="V61" s="412" t="str">
        <f t="shared" ca="1" si="264"/>
        <v>Čer. Pečky "B"</v>
      </c>
      <c r="W61" s="529"/>
      <c r="X61" s="413" t="str">
        <f t="shared" ca="1" si="265"/>
        <v>Veltruby "B"</v>
      </c>
      <c r="Y61" s="531"/>
      <c r="Z61" s="533"/>
      <c r="AA61" s="535"/>
      <c r="AC61" s="592">
        <v>12</v>
      </c>
      <c r="AD61" s="580" t="str">
        <f>LOOKUP(AC61,B$2:B$50,C$2:C$50)</f>
        <v>Velim  "A"</v>
      </c>
      <c r="AE61" s="593">
        <f>AM57</f>
        <v>6</v>
      </c>
      <c r="AF61" s="583" t="s">
        <v>47</v>
      </c>
      <c r="AG61" s="582">
        <f>AK57</f>
        <v>11</v>
      </c>
      <c r="AH61" s="584">
        <f>AM59</f>
        <v>5</v>
      </c>
      <c r="AI61" s="583" t="s">
        <v>47</v>
      </c>
      <c r="AJ61" s="603">
        <f>AK59</f>
        <v>7</v>
      </c>
      <c r="AK61" s="569"/>
      <c r="AL61" s="569"/>
      <c r="AM61" s="652"/>
      <c r="AN61" s="596">
        <f>Y80</f>
        <v>9</v>
      </c>
      <c r="AO61" s="598" t="s">
        <v>47</v>
      </c>
      <c r="AP61" s="651">
        <f>AA80</f>
        <v>6</v>
      </c>
      <c r="AQ61" s="596">
        <f>M12</f>
        <v>8</v>
      </c>
      <c r="AR61" s="598" t="s">
        <v>47</v>
      </c>
      <c r="AS61" s="651">
        <f>O12</f>
        <v>3</v>
      </c>
      <c r="AT61" s="596">
        <f>Y2</f>
        <v>6</v>
      </c>
      <c r="AU61" s="598" t="s">
        <v>47</v>
      </c>
      <c r="AV61" s="598">
        <f>AA2</f>
        <v>3</v>
      </c>
      <c r="AW61" s="596">
        <f>M72</f>
        <v>11</v>
      </c>
      <c r="AX61" s="598" t="s">
        <v>47</v>
      </c>
      <c r="AY61" s="598">
        <f>O72</f>
        <v>7</v>
      </c>
      <c r="AZ61" s="572">
        <f t="shared" ref="AZ61" si="275">AE61+AH61+AK61+AN61+AT61+AQ61+AW61</f>
        <v>45</v>
      </c>
      <c r="BA61" s="574" t="s">
        <v>47</v>
      </c>
      <c r="BB61" s="576">
        <f t="shared" ref="BB61" si="276">AG61+AJ61+AM61+AP61+AV61+AS61+AY61</f>
        <v>37</v>
      </c>
      <c r="BC61" s="572">
        <f t="shared" ref="BC61" si="277">IF(AZ61=0,0,AZ61/BB61)</f>
        <v>1.2162162162162162</v>
      </c>
      <c r="BD61" s="572">
        <f t="shared" ref="BD61" si="278">BG61+BH61+BI61+BJ61+BK61+BL61+BM61+(BC61/100)+BN61</f>
        <v>10.012162162162163</v>
      </c>
      <c r="BE61" s="578">
        <f>IF(BD61=0,"",RANK(BD61,BD$57:BD$70))</f>
        <v>3</v>
      </c>
      <c r="BG61" s="20">
        <f>IF(AE61&gt;AG61,2,IF(AE61=AG61,0,1))</f>
        <v>1</v>
      </c>
      <c r="BH61" s="20">
        <f>IF(AH61&gt;AJ61,2,IF(AH61=AJ61,0,1))</f>
        <v>1</v>
      </c>
      <c r="BI61" s="20">
        <f>IF(AK61&gt;AM61,2,IF(AK61=AM61,0,1))</f>
        <v>0</v>
      </c>
      <c r="BJ61" s="20">
        <f>IF(AN61&gt;AP61,2,IF(AN61=AP61,0,1))</f>
        <v>2</v>
      </c>
      <c r="BK61" s="20">
        <f>IF(AQ61&gt;AS61,2,IF(AQ61=AS61,0,1))</f>
        <v>2</v>
      </c>
      <c r="BL61" s="20">
        <f>IF(AT61&gt;AV61,2,IF(AT61=AV61,0,1))</f>
        <v>2</v>
      </c>
      <c r="BM61" s="20">
        <f>IF(AW61&gt;AY61,2,IF(AW61=AY61,0,1))</f>
        <v>2</v>
      </c>
      <c r="BN61" s="20"/>
      <c r="BP61" s="28"/>
      <c r="BQ61" s="28"/>
      <c r="BR61" s="28"/>
      <c r="BS61" s="28"/>
      <c r="BT61" s="28"/>
      <c r="BU61" s="28"/>
      <c r="BV61" s="28"/>
      <c r="BW61" s="28"/>
      <c r="BY61" s="354"/>
      <c r="BZ61" s="365"/>
      <c r="CA61" s="366"/>
      <c r="CB61" s="367"/>
      <c r="CC61" s="368"/>
      <c r="CD61" s="368"/>
      <c r="CE61" s="368"/>
      <c r="CF61" s="368"/>
      <c r="CG61" s="368"/>
      <c r="CH61" s="368"/>
      <c r="CI61" s="368"/>
      <c r="CJ61" s="368"/>
      <c r="CK61" s="368"/>
      <c r="CL61" s="368"/>
      <c r="CM61" s="368"/>
      <c r="CN61" s="368"/>
      <c r="CO61" s="368"/>
      <c r="CP61" s="368"/>
      <c r="CQ61" s="368"/>
      <c r="CR61" s="368"/>
      <c r="CS61" s="368"/>
      <c r="CT61" s="368"/>
      <c r="CU61" s="368"/>
      <c r="CV61" s="368"/>
      <c r="CW61" s="368"/>
      <c r="CX61" s="368"/>
      <c r="CY61" s="368"/>
      <c r="CZ61" s="368"/>
      <c r="DA61" s="368"/>
      <c r="DB61" s="368"/>
      <c r="DC61" s="368"/>
      <c r="DD61" s="368"/>
      <c r="DE61" s="368"/>
      <c r="DF61" s="368"/>
      <c r="DG61" s="368"/>
      <c r="DH61" s="368"/>
      <c r="DI61" s="368"/>
      <c r="DJ61" s="368"/>
      <c r="DK61" s="369"/>
      <c r="DL61" s="369"/>
      <c r="DM61" s="369"/>
      <c r="DN61" s="369"/>
      <c r="DO61" s="369"/>
      <c r="DP61" s="369"/>
      <c r="DQ61" s="357"/>
    </row>
    <row r="62" spans="2:121" ht="22.5" customHeight="1" thickTop="1" x14ac:dyDescent="0.35">
      <c r="E62" s="524" t="s">
        <v>55</v>
      </c>
      <c r="F62" s="526">
        <f>F34</f>
        <v>0.39166666666666672</v>
      </c>
      <c r="G62" s="400">
        <f t="shared" ref="G62" si="279">G60+6</f>
        <v>17</v>
      </c>
      <c r="H62" s="401" t="s">
        <v>45</v>
      </c>
      <c r="I62" s="410" t="s">
        <v>46</v>
      </c>
      <c r="J62" s="234">
        <v>16</v>
      </c>
      <c r="K62" s="528" t="s">
        <v>47</v>
      </c>
      <c r="L62" s="235">
        <v>25</v>
      </c>
      <c r="M62" s="530">
        <v>8</v>
      </c>
      <c r="N62" s="532" t="s">
        <v>47</v>
      </c>
      <c r="O62" s="534">
        <v>7</v>
      </c>
      <c r="Q62" s="524" t="s">
        <v>55</v>
      </c>
      <c r="R62" s="526">
        <f>F60+F$85</f>
        <v>0.39166666666666672</v>
      </c>
      <c r="S62" s="400">
        <f t="shared" ref="S62" si="280">S60+6</f>
        <v>18</v>
      </c>
      <c r="T62" s="401" t="s">
        <v>45</v>
      </c>
      <c r="U62" s="410" t="s">
        <v>46</v>
      </c>
      <c r="V62" s="234">
        <v>17</v>
      </c>
      <c r="W62" s="528" t="s">
        <v>47</v>
      </c>
      <c r="X62" s="235">
        <v>24</v>
      </c>
      <c r="Y62" s="530">
        <v>12</v>
      </c>
      <c r="Z62" s="532" t="s">
        <v>47</v>
      </c>
      <c r="AA62" s="534">
        <v>6</v>
      </c>
      <c r="AC62" s="592"/>
      <c r="AD62" s="580"/>
      <c r="AE62" s="593"/>
      <c r="AF62" s="583"/>
      <c r="AG62" s="582"/>
      <c r="AH62" s="584"/>
      <c r="AI62" s="583"/>
      <c r="AJ62" s="603"/>
      <c r="AK62" s="590"/>
      <c r="AL62" s="590"/>
      <c r="AM62" s="591"/>
      <c r="AN62" s="596"/>
      <c r="AO62" s="598"/>
      <c r="AP62" s="651"/>
      <c r="AQ62" s="596"/>
      <c r="AR62" s="598"/>
      <c r="AS62" s="651"/>
      <c r="AT62" s="596"/>
      <c r="AU62" s="598"/>
      <c r="AV62" s="598"/>
      <c r="AW62" s="596"/>
      <c r="AX62" s="598"/>
      <c r="AY62" s="598"/>
      <c r="AZ62" s="599"/>
      <c r="BA62" s="648"/>
      <c r="BB62" s="641"/>
      <c r="BC62" s="599"/>
      <c r="BD62" s="599"/>
      <c r="BE62" s="600"/>
      <c r="BG62" s="20"/>
      <c r="BH62" s="20"/>
      <c r="BI62" s="20"/>
      <c r="BJ62" s="20"/>
      <c r="BK62" s="20"/>
      <c r="BL62" s="20"/>
      <c r="BM62" s="20"/>
      <c r="BN62" s="20"/>
      <c r="BP62" s="28"/>
      <c r="BQ62" s="28"/>
      <c r="BR62" s="28"/>
      <c r="BS62" s="28"/>
      <c r="BT62" s="28"/>
      <c r="BU62" s="28"/>
      <c r="BV62" s="28"/>
      <c r="BW62" s="28"/>
      <c r="BY62" s="354"/>
      <c r="BZ62" s="398" t="s">
        <v>56</v>
      </c>
      <c r="CA62" s="399">
        <f t="shared" ref="CA62" si="281">DB58</f>
        <v>18</v>
      </c>
      <c r="CB62" s="370" t="s">
        <v>47</v>
      </c>
      <c r="CC62" s="363">
        <v>1</v>
      </c>
      <c r="CD62" s="363">
        <v>2</v>
      </c>
      <c r="CE62" s="363">
        <v>3</v>
      </c>
      <c r="CF62" s="363">
        <v>4</v>
      </c>
      <c r="CG62" s="363">
        <v>5</v>
      </c>
      <c r="CH62" s="363">
        <v>6</v>
      </c>
      <c r="CI62" s="363">
        <v>7</v>
      </c>
      <c r="CJ62" s="363">
        <v>8</v>
      </c>
      <c r="CK62" s="363">
        <v>9</v>
      </c>
      <c r="CL62" s="363">
        <v>10</v>
      </c>
      <c r="CM62" s="363">
        <v>11</v>
      </c>
      <c r="CN62" s="363">
        <v>12</v>
      </c>
      <c r="CO62" s="363">
        <v>13</v>
      </c>
      <c r="CP62" s="363">
        <v>14</v>
      </c>
      <c r="CQ62" s="363">
        <v>15</v>
      </c>
      <c r="CR62" s="363">
        <v>16</v>
      </c>
      <c r="CS62" s="363">
        <v>17</v>
      </c>
      <c r="CT62" s="363">
        <v>18</v>
      </c>
      <c r="CU62" s="363">
        <v>19</v>
      </c>
      <c r="CV62" s="363">
        <v>20</v>
      </c>
      <c r="CW62" s="363">
        <v>21</v>
      </c>
      <c r="CX62" s="363">
        <v>22</v>
      </c>
      <c r="CY62" s="363">
        <v>23</v>
      </c>
      <c r="CZ62" s="363">
        <v>24</v>
      </c>
      <c r="DA62" s="363">
        <v>25</v>
      </c>
      <c r="DB62" s="363">
        <v>26</v>
      </c>
      <c r="DC62" s="363">
        <v>27</v>
      </c>
      <c r="DD62" s="363">
        <v>28</v>
      </c>
      <c r="DE62" s="363">
        <v>29</v>
      </c>
      <c r="DF62" s="363">
        <v>30</v>
      </c>
      <c r="DG62" s="363">
        <v>31</v>
      </c>
      <c r="DH62" s="363">
        <v>32</v>
      </c>
      <c r="DI62" s="363">
        <v>33</v>
      </c>
      <c r="DJ62" s="363">
        <v>34</v>
      </c>
      <c r="DK62" s="364">
        <v>35</v>
      </c>
      <c r="DL62" s="364">
        <v>36</v>
      </c>
      <c r="DM62" s="364">
        <v>37</v>
      </c>
      <c r="DN62" s="364">
        <v>38</v>
      </c>
      <c r="DO62" s="364">
        <v>39</v>
      </c>
      <c r="DP62" s="364">
        <v>40</v>
      </c>
      <c r="DQ62" s="357"/>
    </row>
    <row r="63" spans="2:121" ht="22.5" customHeight="1" thickBot="1" x14ac:dyDescent="0.45">
      <c r="E63" s="525"/>
      <c r="F63" s="527"/>
      <c r="G63" s="403" t="s">
        <v>50</v>
      </c>
      <c r="H63" s="404">
        <f t="shared" ref="H63" si="282">H61</f>
        <v>5</v>
      </c>
      <c r="I63" s="411" t="s">
        <v>39</v>
      </c>
      <c r="J63" s="412" t="str">
        <f t="shared" ca="1" si="262"/>
        <v>Čer. Pečky "B"</v>
      </c>
      <c r="K63" s="529"/>
      <c r="L63" s="413" t="str">
        <f t="shared" ca="1" si="263"/>
        <v>Býchory "B"</v>
      </c>
      <c r="M63" s="531"/>
      <c r="N63" s="533"/>
      <c r="O63" s="535"/>
      <c r="Q63" s="525"/>
      <c r="R63" s="527"/>
      <c r="S63" s="403" t="s">
        <v>50</v>
      </c>
      <c r="T63" s="404">
        <f t="shared" ref="T63" si="283">T61</f>
        <v>6</v>
      </c>
      <c r="U63" s="411" t="s">
        <v>39</v>
      </c>
      <c r="V63" s="412" t="str">
        <f t="shared" ca="1" si="264"/>
        <v>Veltruby "B"</v>
      </c>
      <c r="W63" s="529"/>
      <c r="X63" s="413" t="str">
        <f t="shared" ca="1" si="265"/>
        <v>Týnec n.L. "A"</v>
      </c>
      <c r="Y63" s="531"/>
      <c r="Z63" s="533"/>
      <c r="AA63" s="535"/>
      <c r="AC63" s="592">
        <v>14</v>
      </c>
      <c r="AD63" s="580" t="str">
        <f>LOOKUP(AC63,B$2:B$50,C$2:C$50)</f>
        <v>Býchory "A"</v>
      </c>
      <c r="AE63" s="593">
        <f>AP57</f>
        <v>1</v>
      </c>
      <c r="AF63" s="583" t="s">
        <v>47</v>
      </c>
      <c r="AG63" s="582">
        <f>AN57</f>
        <v>2</v>
      </c>
      <c r="AH63" s="584">
        <f>AP59</f>
        <v>4</v>
      </c>
      <c r="AI63" s="583" t="s">
        <v>47</v>
      </c>
      <c r="AJ63" s="603">
        <f>AN59</f>
        <v>7</v>
      </c>
      <c r="AK63" s="582">
        <f>AP61</f>
        <v>6</v>
      </c>
      <c r="AL63" s="583" t="s">
        <v>47</v>
      </c>
      <c r="AM63" s="582">
        <f>AN61</f>
        <v>9</v>
      </c>
      <c r="AN63" s="604"/>
      <c r="AO63" s="590"/>
      <c r="AP63" s="591"/>
      <c r="AQ63" s="598">
        <f>M30</f>
        <v>8</v>
      </c>
      <c r="AR63" s="598" t="s">
        <v>47</v>
      </c>
      <c r="AS63" s="651">
        <f>O30</f>
        <v>4</v>
      </c>
      <c r="AT63" s="596">
        <f>Y44</f>
        <v>12</v>
      </c>
      <c r="AU63" s="598" t="s">
        <v>47</v>
      </c>
      <c r="AV63" s="598">
        <f>AA44</f>
        <v>4</v>
      </c>
      <c r="AW63" s="596">
        <f>Y4</f>
        <v>10</v>
      </c>
      <c r="AX63" s="598" t="s">
        <v>47</v>
      </c>
      <c r="AY63" s="598">
        <f>AA4</f>
        <v>5</v>
      </c>
      <c r="AZ63" s="572">
        <f t="shared" ref="AZ63" si="284">AE63+AH63+AK63+AN63+AT63+AQ63+AW63</f>
        <v>41</v>
      </c>
      <c r="BA63" s="574" t="s">
        <v>47</v>
      </c>
      <c r="BB63" s="576">
        <f t="shared" ref="BB63" si="285">AG63+AJ63+AM63+AP63+AV63+AS63+AY63</f>
        <v>31</v>
      </c>
      <c r="BC63" s="572">
        <f t="shared" ref="BC63" si="286">IF(AZ63=0,0,AZ63/BB63)</f>
        <v>1.3225806451612903</v>
      </c>
      <c r="BD63" s="572">
        <f t="shared" ref="BD63" si="287">BG63+BH63+BI63+BJ63+BK63+BL63+BM63+(BC63/100)+BN63</f>
        <v>9.0132258064516133</v>
      </c>
      <c r="BE63" s="578">
        <f>IF(BD63=0,"",RANK(BD63,BD$57:BD$70))</f>
        <v>4</v>
      </c>
      <c r="BG63" s="20">
        <f>IF(AE63&gt;AG63,2,IF(AE63=AG63,0,1))</f>
        <v>1</v>
      </c>
      <c r="BH63" s="20">
        <f>IF(AH63&gt;AJ63,2,IF(AH63=AJ63,0,1))</f>
        <v>1</v>
      </c>
      <c r="BI63" s="20">
        <f>IF(AK63&gt;AM63,2,IF(AK63=AM63,0,1))</f>
        <v>1</v>
      </c>
      <c r="BJ63" s="20">
        <f>IF(AN63&gt;AP63,2,IF(AN63=AP63,0,1))</f>
        <v>0</v>
      </c>
      <c r="BK63" s="20">
        <f>IF(AQ63&gt;AS63,2,IF(AQ63=AS63,0,1))</f>
        <v>2</v>
      </c>
      <c r="BL63" s="20">
        <f>IF(AT63&gt;AV63,2,IF(AT63=AV63,0,1))</f>
        <v>2</v>
      </c>
      <c r="BM63" s="20">
        <f>IF(AW63&gt;AY63,2,IF(AW63=AY63,0,1))</f>
        <v>2</v>
      </c>
      <c r="BN63" s="20"/>
      <c r="BP63" s="28"/>
      <c r="BQ63" s="28"/>
      <c r="BR63" s="28"/>
      <c r="BS63" s="28"/>
      <c r="BT63" s="28"/>
      <c r="BU63" s="28"/>
      <c r="BV63" s="28"/>
      <c r="BW63" s="28"/>
      <c r="BY63" s="371"/>
      <c r="BZ63" s="372"/>
      <c r="CA63" s="372"/>
      <c r="CB63" s="372"/>
      <c r="CC63" s="372"/>
      <c r="CD63" s="372"/>
      <c r="CE63" s="372"/>
      <c r="CF63" s="372"/>
      <c r="CG63" s="372"/>
      <c r="CH63" s="372"/>
      <c r="CI63" s="372"/>
      <c r="CJ63" s="372"/>
      <c r="CK63" s="372"/>
      <c r="CL63" s="372"/>
      <c r="CM63" s="372"/>
      <c r="CN63" s="372"/>
      <c r="CO63" s="372"/>
      <c r="CP63" s="372"/>
      <c r="CQ63" s="372"/>
      <c r="CR63" s="372"/>
      <c r="CS63" s="372"/>
      <c r="CT63" s="372"/>
      <c r="CU63" s="372"/>
      <c r="CV63" s="372"/>
      <c r="CW63" s="372"/>
      <c r="CX63" s="372"/>
      <c r="CY63" s="372"/>
      <c r="CZ63" s="372"/>
      <c r="DA63" s="372"/>
      <c r="DB63" s="372"/>
      <c r="DC63" s="372"/>
      <c r="DD63" s="372"/>
      <c r="DE63" s="372"/>
      <c r="DF63" s="372"/>
      <c r="DG63" s="372"/>
      <c r="DH63" s="372"/>
      <c r="DI63" s="372"/>
      <c r="DJ63" s="372"/>
      <c r="DK63" s="372"/>
      <c r="DL63" s="372"/>
      <c r="DM63" s="372"/>
      <c r="DN63" s="372"/>
      <c r="DO63" s="372"/>
      <c r="DP63" s="372"/>
      <c r="DQ63" s="373"/>
    </row>
    <row r="64" spans="2:121" ht="22.5" customHeight="1" thickTop="1" x14ac:dyDescent="0.35">
      <c r="E64" s="524" t="s">
        <v>57</v>
      </c>
      <c r="F64" s="526">
        <f>F36</f>
        <v>0.40000000000000008</v>
      </c>
      <c r="G64" s="400">
        <f t="shared" ref="G64" si="288">G62+6</f>
        <v>23</v>
      </c>
      <c r="H64" s="401" t="s">
        <v>45</v>
      </c>
      <c r="I64" s="402" t="s">
        <v>46</v>
      </c>
      <c r="J64" s="423">
        <v>4</v>
      </c>
      <c r="K64" s="528" t="s">
        <v>47</v>
      </c>
      <c r="L64" s="422">
        <v>20</v>
      </c>
      <c r="M64" s="530">
        <v>10</v>
      </c>
      <c r="N64" s="532" t="s">
        <v>47</v>
      </c>
      <c r="O64" s="534">
        <v>4</v>
      </c>
      <c r="Q64" s="524" t="s">
        <v>57</v>
      </c>
      <c r="R64" s="526">
        <f>F62+F$85</f>
        <v>0.40000000000000008</v>
      </c>
      <c r="S64" s="400">
        <f t="shared" ref="S64" si="289">S62+6</f>
        <v>24</v>
      </c>
      <c r="T64" s="401" t="s">
        <v>45</v>
      </c>
      <c r="U64" s="402" t="s">
        <v>46</v>
      </c>
      <c r="V64" s="423">
        <v>21</v>
      </c>
      <c r="W64" s="528" t="s">
        <v>47</v>
      </c>
      <c r="X64" s="422">
        <v>28</v>
      </c>
      <c r="Y64" s="530">
        <v>3</v>
      </c>
      <c r="Z64" s="532" t="s">
        <v>47</v>
      </c>
      <c r="AA64" s="534">
        <v>11</v>
      </c>
      <c r="AC64" s="592"/>
      <c r="AD64" s="580"/>
      <c r="AE64" s="593"/>
      <c r="AF64" s="583"/>
      <c r="AG64" s="582"/>
      <c r="AH64" s="584"/>
      <c r="AI64" s="583"/>
      <c r="AJ64" s="603"/>
      <c r="AK64" s="582"/>
      <c r="AL64" s="583"/>
      <c r="AM64" s="582"/>
      <c r="AN64" s="604"/>
      <c r="AO64" s="590"/>
      <c r="AP64" s="591"/>
      <c r="AQ64" s="598"/>
      <c r="AR64" s="598"/>
      <c r="AS64" s="651"/>
      <c r="AT64" s="596"/>
      <c r="AU64" s="598"/>
      <c r="AV64" s="598"/>
      <c r="AW64" s="596"/>
      <c r="AX64" s="598"/>
      <c r="AY64" s="598"/>
      <c r="AZ64" s="599"/>
      <c r="BA64" s="648"/>
      <c r="BB64" s="641"/>
      <c r="BC64" s="599"/>
      <c r="BD64" s="599"/>
      <c r="BE64" s="600"/>
      <c r="BG64" s="20"/>
      <c r="BH64" s="20"/>
      <c r="BI64" s="20"/>
      <c r="BJ64" s="20"/>
      <c r="BK64" s="20"/>
      <c r="BL64" s="20"/>
      <c r="BM64" s="20"/>
      <c r="BN64" s="20"/>
      <c r="BP64" s="28"/>
      <c r="BQ64" s="28"/>
      <c r="BR64" s="28"/>
      <c r="BS64" s="28"/>
      <c r="BT64" s="28"/>
      <c r="BU64" s="28"/>
      <c r="BV64" s="28"/>
      <c r="BW64" s="28"/>
      <c r="BY64" s="517">
        <f t="shared" ref="BY64" si="290">BQ65</f>
        <v>0.43333333333333351</v>
      </c>
      <c r="BZ64" s="518"/>
      <c r="CA64" s="518"/>
      <c r="CB64" s="351"/>
      <c r="CC64" s="351"/>
      <c r="CD64" s="351"/>
      <c r="CE64" s="520" t="str">
        <f t="shared" ref="CE64" si="291">BT65</f>
        <v>skupina</v>
      </c>
      <c r="CF64" s="520"/>
      <c r="CG64" s="520"/>
      <c r="CH64" s="520"/>
      <c r="CI64" s="520"/>
      <c r="CJ64" s="352" t="str">
        <f t="shared" ref="CJ64" si="292">BT66</f>
        <v>C</v>
      </c>
      <c r="CK64" s="351"/>
      <c r="CL64" s="351"/>
      <c r="CM64" s="351"/>
      <c r="CN64" s="351"/>
      <c r="CO64" s="351"/>
      <c r="CP64" s="351"/>
      <c r="CQ64" s="351"/>
      <c r="CR64" s="351"/>
      <c r="CS64" s="351"/>
      <c r="CT64" s="351"/>
      <c r="CU64" s="351"/>
      <c r="CV64" s="351"/>
      <c r="CW64" s="351"/>
      <c r="CX64" s="351"/>
      <c r="CY64" s="351"/>
      <c r="CZ64" s="351"/>
      <c r="DA64" s="351"/>
      <c r="DB64" s="351"/>
      <c r="DC64" s="351"/>
      <c r="DD64" s="351"/>
      <c r="DE64" s="351"/>
      <c r="DF64" s="351"/>
      <c r="DG64" s="351"/>
      <c r="DH64" s="351"/>
      <c r="DI64" s="351"/>
      <c r="DJ64" s="351"/>
      <c r="DK64" s="351"/>
      <c r="DL64" s="351"/>
      <c r="DM64" s="351"/>
      <c r="DN64" s="351"/>
      <c r="DO64" s="351"/>
      <c r="DP64" s="351"/>
      <c r="DQ64" s="353"/>
    </row>
    <row r="65" spans="5:121" ht="22.5" customHeight="1" thickBot="1" x14ac:dyDescent="0.45">
      <c r="E65" s="525"/>
      <c r="F65" s="527"/>
      <c r="G65" s="403" t="s">
        <v>50</v>
      </c>
      <c r="H65" s="404">
        <f t="shared" ref="H65" si="293">H63</f>
        <v>5</v>
      </c>
      <c r="I65" s="405" t="s">
        <v>67</v>
      </c>
      <c r="J65" s="412" t="str">
        <f t="shared" ca="1" si="262"/>
        <v>Prokopa Vel. "A"</v>
      </c>
      <c r="K65" s="529"/>
      <c r="L65" s="413" t="str">
        <f t="shared" ca="1" si="263"/>
        <v>Masarykova "B"</v>
      </c>
      <c r="M65" s="531"/>
      <c r="N65" s="533"/>
      <c r="O65" s="535"/>
      <c r="Q65" s="525"/>
      <c r="R65" s="527"/>
      <c r="S65" s="403" t="s">
        <v>50</v>
      </c>
      <c r="T65" s="404">
        <f t="shared" ref="T65" si="294">T63</f>
        <v>6</v>
      </c>
      <c r="U65" s="405" t="s">
        <v>67</v>
      </c>
      <c r="V65" s="412" t="str">
        <f t="shared" ca="1" si="264"/>
        <v>Bezručova "B"</v>
      </c>
      <c r="W65" s="529"/>
      <c r="X65" s="413" t="str">
        <f t="shared" ca="1" si="265"/>
        <v>Velký Osek "B"</v>
      </c>
      <c r="Y65" s="531"/>
      <c r="Z65" s="533"/>
      <c r="AA65" s="535"/>
      <c r="AC65" s="592">
        <v>20</v>
      </c>
      <c r="AD65" s="580" t="str">
        <f>LOOKUP(AC65,B$2:B$50,C$2:C$50)</f>
        <v>Masarykova "B"</v>
      </c>
      <c r="AE65" s="593">
        <f>AS57</f>
        <v>4</v>
      </c>
      <c r="AF65" s="583" t="s">
        <v>47</v>
      </c>
      <c r="AG65" s="582">
        <f>AQ57</f>
        <v>10</v>
      </c>
      <c r="AH65" s="584">
        <f>AS59</f>
        <v>5</v>
      </c>
      <c r="AI65" s="583" t="s">
        <v>47</v>
      </c>
      <c r="AJ65" s="603">
        <f>AQ59</f>
        <v>20</v>
      </c>
      <c r="AK65" s="582">
        <f>AS61</f>
        <v>3</v>
      </c>
      <c r="AL65" s="583" t="s">
        <v>47</v>
      </c>
      <c r="AM65" s="582">
        <f>AQ61</f>
        <v>8</v>
      </c>
      <c r="AN65" s="584">
        <f>AS63</f>
        <v>4</v>
      </c>
      <c r="AO65" s="583" t="s">
        <v>47</v>
      </c>
      <c r="AP65" s="603">
        <f>AQ63</f>
        <v>8</v>
      </c>
      <c r="AQ65" s="650"/>
      <c r="AR65" s="650"/>
      <c r="AS65" s="650"/>
      <c r="AT65" s="595">
        <f>M32</f>
        <v>5</v>
      </c>
      <c r="AU65" s="597" t="s">
        <v>47</v>
      </c>
      <c r="AV65" s="597">
        <f>O32</f>
        <v>10</v>
      </c>
      <c r="AW65" s="595">
        <f>M20</f>
        <v>7</v>
      </c>
      <c r="AX65" s="597" t="s">
        <v>47</v>
      </c>
      <c r="AY65" s="597">
        <f>O20</f>
        <v>17</v>
      </c>
      <c r="AZ65" s="572">
        <f t="shared" ref="AZ65" si="295">AE65+AH65+AK65+AN65+AT65+AQ65+AW65</f>
        <v>28</v>
      </c>
      <c r="BA65" s="640" t="s">
        <v>47</v>
      </c>
      <c r="BB65" s="576">
        <f t="shared" ref="BB65" si="296">AG65+AJ65+AM65+AP65+AV65+AS65+AY65</f>
        <v>73</v>
      </c>
      <c r="BC65" s="572">
        <f t="shared" ref="BC65" si="297">IF(AZ65=0,0,AZ65/BB65)</f>
        <v>0.38356164383561642</v>
      </c>
      <c r="BD65" s="572">
        <f t="shared" ref="BD65" si="298">BG65+BH65+BI65+BJ65+BK65+BL65+BM65+(BC65/100)+BN65</f>
        <v>6.0038356164383559</v>
      </c>
      <c r="BE65" s="578">
        <f>IF(BD65=0,"",RANK(BD65,BD$57:BD$70))</f>
        <v>7</v>
      </c>
      <c r="BG65" s="20">
        <f>IF(AE65&gt;AG65,2,IF(AE65=AG65,0,1))</f>
        <v>1</v>
      </c>
      <c r="BH65" s="20">
        <f>IF(AH65&gt;AJ65,2,IF(AH65=AJ65,0,1))</f>
        <v>1</v>
      </c>
      <c r="BI65" s="20">
        <f>IF(AK65&gt;AM65,2,IF(AK65=AM65,0,1))</f>
        <v>1</v>
      </c>
      <c r="BJ65" s="20">
        <f>IF(AN65&gt;AP65,2,IF(AN65=AP65,0,1))</f>
        <v>1</v>
      </c>
      <c r="BK65" s="20">
        <f>IF(AQ65&gt;AS65,2,IF(AQ65=AS65,0,1))</f>
        <v>0</v>
      </c>
      <c r="BL65" s="20">
        <f>IF(AT65&gt;AV65,2,IF(AT65=AV65,0,1))</f>
        <v>1</v>
      </c>
      <c r="BM65" s="20">
        <f>IF(AW65&gt;AY65,2,IF(AW65=AY65,0,1))</f>
        <v>1</v>
      </c>
      <c r="BN65" s="20"/>
      <c r="BP65" s="28" t="str">
        <f t="shared" ref="BP65:BW66" si="299">E16</f>
        <v>8. KOLO</v>
      </c>
      <c r="BQ65" s="28">
        <f t="shared" si="299"/>
        <v>0.43333333333333351</v>
      </c>
      <c r="BR65" s="28">
        <f t="shared" si="299"/>
        <v>43</v>
      </c>
      <c r="BS65" s="28" t="str">
        <f t="shared" si="299"/>
        <v>HŘIŠTĚ</v>
      </c>
      <c r="BT65" s="28" t="str">
        <f t="shared" si="299"/>
        <v>skupina</v>
      </c>
      <c r="BU65" s="28">
        <f t="shared" si="299"/>
        <v>3</v>
      </c>
      <c r="BV65" s="28" t="str">
        <f t="shared" si="299"/>
        <v>:</v>
      </c>
      <c r="BW65" s="28">
        <f t="shared" si="299"/>
        <v>13</v>
      </c>
      <c r="BY65" s="354"/>
      <c r="BZ65" s="521" t="str">
        <f t="shared" ref="BZ65" si="300">BP65</f>
        <v>8. KOLO</v>
      </c>
      <c r="CA65" s="521"/>
      <c r="CB65" s="521"/>
      <c r="CC65" s="521"/>
      <c r="CD65" s="355"/>
      <c r="CE65" s="355"/>
      <c r="CF65" s="355"/>
      <c r="CG65" s="355"/>
      <c r="CH65" s="355"/>
      <c r="CI65" s="355"/>
      <c r="CJ65" s="355"/>
      <c r="CK65" s="355"/>
      <c r="CL65" s="355"/>
      <c r="CM65" s="355"/>
      <c r="CN65" s="355"/>
      <c r="CO65" s="355"/>
      <c r="CP65" s="355"/>
      <c r="CQ65" s="355"/>
      <c r="CR65" s="355"/>
      <c r="CS65" s="537">
        <f t="shared" ref="CS65" si="301">BR65</f>
        <v>43</v>
      </c>
      <c r="CT65" s="537"/>
      <c r="CU65" s="538" t="s">
        <v>48</v>
      </c>
      <c r="CV65" s="538"/>
      <c r="CW65" s="538"/>
      <c r="CX65" s="355"/>
      <c r="CY65" s="355"/>
      <c r="CZ65" s="355"/>
      <c r="DA65" s="355"/>
      <c r="DB65" s="355"/>
      <c r="DC65" s="355"/>
      <c r="DD65" s="355"/>
      <c r="DE65" s="355"/>
      <c r="DF65" s="355"/>
      <c r="DG65" s="355"/>
      <c r="DH65" s="355"/>
      <c r="DI65" s="355"/>
      <c r="DJ65" s="355"/>
      <c r="DK65" s="356"/>
      <c r="DL65" s="539" t="s">
        <v>49</v>
      </c>
      <c r="DM65" s="539"/>
      <c r="DN65" s="539"/>
      <c r="DO65" s="540">
        <f t="shared" ref="DO65" si="302">BS66</f>
        <v>1</v>
      </c>
      <c r="DP65" s="540"/>
      <c r="DQ65" s="357"/>
    </row>
    <row r="66" spans="5:121" ht="22.5" customHeight="1" thickTop="1" x14ac:dyDescent="0.35">
      <c r="E66" s="524" t="s">
        <v>58</v>
      </c>
      <c r="F66" s="526">
        <f>F38</f>
        <v>0.40833333333333344</v>
      </c>
      <c r="G66" s="400">
        <f t="shared" ref="G66" si="303">G64+6</f>
        <v>29</v>
      </c>
      <c r="H66" s="401" t="s">
        <v>45</v>
      </c>
      <c r="I66" s="408" t="s">
        <v>46</v>
      </c>
      <c r="J66" s="425">
        <v>2</v>
      </c>
      <c r="K66" s="528" t="s">
        <v>47</v>
      </c>
      <c r="L66" s="424">
        <v>18</v>
      </c>
      <c r="M66" s="530">
        <v>8</v>
      </c>
      <c r="N66" s="532" t="s">
        <v>47</v>
      </c>
      <c r="O66" s="534">
        <v>5</v>
      </c>
      <c r="Q66" s="524" t="s">
        <v>58</v>
      </c>
      <c r="R66" s="526">
        <f>F64+F$85</f>
        <v>0.40833333333333344</v>
      </c>
      <c r="S66" s="400">
        <f t="shared" ref="S66" si="304">S64+6</f>
        <v>30</v>
      </c>
      <c r="T66" s="401" t="s">
        <v>45</v>
      </c>
      <c r="U66" s="408" t="s">
        <v>46</v>
      </c>
      <c r="V66" s="425">
        <v>23</v>
      </c>
      <c r="W66" s="528" t="s">
        <v>47</v>
      </c>
      <c r="X66" s="424">
        <v>26</v>
      </c>
      <c r="Y66" s="530">
        <v>6</v>
      </c>
      <c r="Z66" s="532" t="s">
        <v>47</v>
      </c>
      <c r="AA66" s="534">
        <v>7</v>
      </c>
      <c r="AC66" s="592"/>
      <c r="AD66" s="580"/>
      <c r="AE66" s="593"/>
      <c r="AF66" s="583"/>
      <c r="AG66" s="582"/>
      <c r="AH66" s="584"/>
      <c r="AI66" s="583"/>
      <c r="AJ66" s="603"/>
      <c r="AK66" s="582"/>
      <c r="AL66" s="583"/>
      <c r="AM66" s="582"/>
      <c r="AN66" s="584"/>
      <c r="AO66" s="583"/>
      <c r="AP66" s="603"/>
      <c r="AQ66" s="569"/>
      <c r="AR66" s="569"/>
      <c r="AS66" s="569"/>
      <c r="AT66" s="596"/>
      <c r="AU66" s="598"/>
      <c r="AV66" s="598"/>
      <c r="AW66" s="596"/>
      <c r="AX66" s="598"/>
      <c r="AY66" s="598"/>
      <c r="AZ66" s="599"/>
      <c r="BA66" s="648"/>
      <c r="BB66" s="641"/>
      <c r="BC66" s="599"/>
      <c r="BD66" s="599"/>
      <c r="BE66" s="600"/>
      <c r="BG66" s="20"/>
      <c r="BH66" s="20"/>
      <c r="BI66" s="20"/>
      <c r="BJ66" s="20"/>
      <c r="BK66" s="20"/>
      <c r="BL66" s="20"/>
      <c r="BM66" s="20"/>
      <c r="BN66" s="20"/>
      <c r="BP66" s="28">
        <f t="shared" si="299"/>
        <v>0</v>
      </c>
      <c r="BQ66" s="28">
        <f t="shared" si="299"/>
        <v>0</v>
      </c>
      <c r="BR66" s="28" t="str">
        <f t="shared" si="299"/>
        <v>zápas</v>
      </c>
      <c r="BS66" s="28">
        <f t="shared" si="299"/>
        <v>1</v>
      </c>
      <c r="BT66" s="28" t="str">
        <f t="shared" si="299"/>
        <v>C</v>
      </c>
      <c r="BU66" s="28" t="str">
        <f t="shared" ca="1" si="299"/>
        <v>Lipanská "A"</v>
      </c>
      <c r="BV66" s="28">
        <f t="shared" si="299"/>
        <v>0</v>
      </c>
      <c r="BW66" s="28" t="str">
        <f t="shared" ca="1" si="299"/>
        <v>Prokopa Vel."B"</v>
      </c>
      <c r="BY66" s="354"/>
      <c r="BZ66" s="521"/>
      <c r="CA66" s="521"/>
      <c r="CB66" s="521"/>
      <c r="CC66" s="521"/>
      <c r="CD66" s="355"/>
      <c r="CE66" s="355"/>
      <c r="CF66" s="355"/>
      <c r="CG66" s="355"/>
      <c r="CH66" s="355"/>
      <c r="CI66" s="355"/>
      <c r="CJ66" s="355"/>
      <c r="CK66" s="355"/>
      <c r="CL66" s="355"/>
      <c r="CM66" s="355"/>
      <c r="CN66" s="355"/>
      <c r="CO66" s="355"/>
      <c r="CP66" s="355"/>
      <c r="CQ66" s="355"/>
      <c r="CR66" s="355"/>
      <c r="CS66" s="537"/>
      <c r="CT66" s="537"/>
      <c r="CU66" s="538"/>
      <c r="CV66" s="538"/>
      <c r="CW66" s="538"/>
      <c r="CX66" s="355"/>
      <c r="CY66" s="355"/>
      <c r="CZ66" s="355"/>
      <c r="DA66" s="355"/>
      <c r="DB66" s="355"/>
      <c r="DC66" s="355"/>
      <c r="DD66" s="355"/>
      <c r="DE66" s="355"/>
      <c r="DF66" s="355"/>
      <c r="DG66" s="355"/>
      <c r="DH66" s="355"/>
      <c r="DI66" s="355"/>
      <c r="DJ66" s="355"/>
      <c r="DK66" s="356"/>
      <c r="DL66" s="539"/>
      <c r="DM66" s="539"/>
      <c r="DN66" s="539"/>
      <c r="DO66" s="540"/>
      <c r="DP66" s="540"/>
      <c r="DQ66" s="357"/>
    </row>
    <row r="67" spans="5:121" ht="22.5" customHeight="1" thickBot="1" x14ac:dyDescent="0.45">
      <c r="E67" s="525"/>
      <c r="F67" s="527"/>
      <c r="G67" s="403" t="s">
        <v>50</v>
      </c>
      <c r="H67" s="404">
        <f t="shared" ref="H67" si="305">H65</f>
        <v>5</v>
      </c>
      <c r="I67" s="409" t="s">
        <v>54</v>
      </c>
      <c r="J67" s="412" t="str">
        <f t="shared" ca="1" si="262"/>
        <v>Pečky</v>
      </c>
      <c r="K67" s="529"/>
      <c r="L67" s="413" t="str">
        <f t="shared" ca="1" si="263"/>
        <v>Lipanská "B"</v>
      </c>
      <c r="M67" s="531"/>
      <c r="N67" s="533"/>
      <c r="O67" s="535"/>
      <c r="Q67" s="525"/>
      <c r="R67" s="527"/>
      <c r="S67" s="403" t="s">
        <v>50</v>
      </c>
      <c r="T67" s="404">
        <f t="shared" ref="T67" si="306">T65</f>
        <v>6</v>
      </c>
      <c r="U67" s="409" t="s">
        <v>54</v>
      </c>
      <c r="V67" s="412" t="str">
        <f t="shared" ca="1" si="264"/>
        <v>Ovčárecká "B"</v>
      </c>
      <c r="W67" s="529"/>
      <c r="X67" s="413" t="str">
        <f t="shared" ca="1" si="265"/>
        <v>Velim "B"</v>
      </c>
      <c r="Y67" s="531"/>
      <c r="Z67" s="533"/>
      <c r="AA67" s="535"/>
      <c r="AC67" s="592">
        <v>21</v>
      </c>
      <c r="AD67" s="580" t="str">
        <f>LOOKUP(AC67,B$2:B$50,C$2:C$50)</f>
        <v>Bezručova "B"</v>
      </c>
      <c r="AE67" s="593">
        <f>AV57</f>
        <v>6</v>
      </c>
      <c r="AF67" s="583" t="s">
        <v>47</v>
      </c>
      <c r="AG67" s="582">
        <f>AT57</f>
        <v>9</v>
      </c>
      <c r="AH67" s="584">
        <f>AV59</f>
        <v>4</v>
      </c>
      <c r="AI67" s="583" t="s">
        <v>47</v>
      </c>
      <c r="AJ67" s="603">
        <f>AT59</f>
        <v>8</v>
      </c>
      <c r="AK67" s="582">
        <f>AV61</f>
        <v>3</v>
      </c>
      <c r="AL67" s="583" t="s">
        <v>47</v>
      </c>
      <c r="AM67" s="582">
        <f>AT61</f>
        <v>6</v>
      </c>
      <c r="AN67" s="584">
        <f>AV63</f>
        <v>4</v>
      </c>
      <c r="AO67" s="583" t="s">
        <v>47</v>
      </c>
      <c r="AP67" s="603">
        <f>AT63</f>
        <v>12</v>
      </c>
      <c r="AQ67" s="582">
        <f>AV65</f>
        <v>10</v>
      </c>
      <c r="AR67" s="583" t="s">
        <v>47</v>
      </c>
      <c r="AS67" s="603">
        <f>AT65</f>
        <v>5</v>
      </c>
      <c r="AT67" s="604"/>
      <c r="AU67" s="590"/>
      <c r="AV67" s="590"/>
      <c r="AW67" s="595">
        <f>Y64</f>
        <v>3</v>
      </c>
      <c r="AX67" s="597" t="s">
        <v>47</v>
      </c>
      <c r="AY67" s="597">
        <f>AA64</f>
        <v>11</v>
      </c>
      <c r="AZ67" s="572">
        <f t="shared" ref="AZ67" si="307">AE67+AH67+AK67+AN67+AT67+AQ67+AW67</f>
        <v>30</v>
      </c>
      <c r="BA67" s="574" t="s">
        <v>47</v>
      </c>
      <c r="BB67" s="576">
        <f t="shared" ref="BB67" si="308">AG67+AJ67+AM67+AP67+AV67+AS67+AY67</f>
        <v>51</v>
      </c>
      <c r="BC67" s="572">
        <f t="shared" ref="BC67" si="309">IF(AZ67=0,0,AZ67/BB67)</f>
        <v>0.58823529411764708</v>
      </c>
      <c r="BD67" s="572">
        <f t="shared" ref="BD67" si="310">BG67+BH67+BI67+BJ67+BK67+BL67+BM67+(BC67/100)+BN67</f>
        <v>7.0058823529411764</v>
      </c>
      <c r="BE67" s="578">
        <f>IF(BD67=0,"",RANK(BD67,BD$57:BD$70))</f>
        <v>6</v>
      </c>
      <c r="BG67" s="20">
        <f>IF(AE67&gt;AG67,2,IF(AE67=AG67,0,1))</f>
        <v>1</v>
      </c>
      <c r="BH67" s="20">
        <f>IF(AH67&gt;AJ67,2,IF(AH67=AJ67,0,1))</f>
        <v>1</v>
      </c>
      <c r="BI67" s="20">
        <f>IF(AK67&gt;AM67,2,IF(AK67=AM67,0,1))</f>
        <v>1</v>
      </c>
      <c r="BJ67" s="20">
        <f>IF(AN67&gt;AP67,2,IF(AN67=AP67,0,1))</f>
        <v>1</v>
      </c>
      <c r="BK67" s="20">
        <f>IF(AQ67&gt;AS67,2,IF(AQ67=AS67,0,1))</f>
        <v>2</v>
      </c>
      <c r="BL67" s="20">
        <f>IF(AT67&gt;AV67,2,IF(AT67=AV67,0,1))</f>
        <v>0</v>
      </c>
      <c r="BM67" s="20">
        <f>IF(AW67&gt;AY67,2,IF(AW67=AY67,0,1))</f>
        <v>1</v>
      </c>
      <c r="BN67" s="20"/>
      <c r="BP67" s="28"/>
      <c r="BQ67" s="28"/>
      <c r="BR67" s="28"/>
      <c r="BS67" s="28"/>
      <c r="BT67" s="28"/>
      <c r="BU67" s="28"/>
      <c r="BV67" s="28"/>
      <c r="BW67" s="28"/>
      <c r="BY67" s="354"/>
      <c r="BZ67" s="358"/>
      <c r="CA67" s="358"/>
      <c r="CB67" s="358"/>
      <c r="CC67" s="358"/>
      <c r="CD67" s="536" t="s">
        <v>52</v>
      </c>
      <c r="CE67" s="536"/>
      <c r="CF67" s="359">
        <f t="shared" ref="CF67" si="311">BU65</f>
        <v>3</v>
      </c>
      <c r="CG67" s="360" t="s">
        <v>53</v>
      </c>
      <c r="CH67" s="522" t="str">
        <f t="shared" ref="CH67" ca="1" si="312">IF(BU66="","",LOOKUP(CF67,$B$2:$B$48,$C$2:$C$44))</f>
        <v>Lipanská "A"</v>
      </c>
      <c r="CI67" s="522"/>
      <c r="CJ67" s="522"/>
      <c r="CK67" s="522"/>
      <c r="CL67" s="522"/>
      <c r="CM67" s="522"/>
      <c r="CN67" s="522"/>
      <c r="CO67" s="522"/>
      <c r="CP67" s="522"/>
      <c r="CQ67" s="522"/>
      <c r="CR67" s="522"/>
      <c r="CS67" s="522"/>
      <c r="CT67" s="522"/>
      <c r="CU67" s="358"/>
      <c r="CV67" s="358"/>
      <c r="CW67" s="358"/>
      <c r="CX67" s="358"/>
      <c r="CY67" s="358"/>
      <c r="CZ67" s="536" t="s">
        <v>52</v>
      </c>
      <c r="DA67" s="536"/>
      <c r="DB67" s="359">
        <f t="shared" ref="DB67" si="313">BW65</f>
        <v>13</v>
      </c>
      <c r="DC67" s="360" t="s">
        <v>53</v>
      </c>
      <c r="DD67" s="522" t="str">
        <f t="shared" ref="DD67" ca="1" si="314">IF(BW66="","",LOOKUP(DB67,$B$2:$B$48,$C$2:$C$44))</f>
        <v>Prokopa Vel."B"</v>
      </c>
      <c r="DE67" s="522"/>
      <c r="DF67" s="522"/>
      <c r="DG67" s="522"/>
      <c r="DH67" s="522"/>
      <c r="DI67" s="522"/>
      <c r="DJ67" s="522"/>
      <c r="DK67" s="522"/>
      <c r="DL67" s="522"/>
      <c r="DM67" s="522"/>
      <c r="DN67" s="522"/>
      <c r="DO67" s="522"/>
      <c r="DP67" s="522"/>
      <c r="DQ67" s="357"/>
    </row>
    <row r="68" spans="5:121" ht="22.5" customHeight="1" thickTop="1" x14ac:dyDescent="0.35">
      <c r="E68" s="524" t="s">
        <v>59</v>
      </c>
      <c r="F68" s="526">
        <f>F40</f>
        <v>0.4166666666666668</v>
      </c>
      <c r="G68" s="400">
        <f t="shared" ref="G68" si="315">G66+6</f>
        <v>35</v>
      </c>
      <c r="H68" s="401" t="s">
        <v>45</v>
      </c>
      <c r="I68" s="406" t="s">
        <v>46</v>
      </c>
      <c r="J68" s="421">
        <v>6</v>
      </c>
      <c r="K68" s="528" t="s">
        <v>47</v>
      </c>
      <c r="L68" s="426">
        <v>13</v>
      </c>
      <c r="M68" s="530">
        <v>5</v>
      </c>
      <c r="N68" s="532" t="s">
        <v>47</v>
      </c>
      <c r="O68" s="534">
        <v>18</v>
      </c>
      <c r="Q68" s="524" t="s">
        <v>59</v>
      </c>
      <c r="R68" s="526">
        <f>F66+F$85</f>
        <v>0.4166666666666668</v>
      </c>
      <c r="S68" s="400">
        <f t="shared" ref="S68" si="316">S66+6</f>
        <v>36</v>
      </c>
      <c r="T68" s="401" t="s">
        <v>45</v>
      </c>
      <c r="U68" s="406" t="s">
        <v>46</v>
      </c>
      <c r="V68" s="421">
        <v>22</v>
      </c>
      <c r="W68" s="528" t="s">
        <v>47</v>
      </c>
      <c r="X68" s="426">
        <v>27</v>
      </c>
      <c r="Y68" s="530">
        <v>9</v>
      </c>
      <c r="Z68" s="532" t="s">
        <v>47</v>
      </c>
      <c r="AA68" s="534">
        <v>5</v>
      </c>
      <c r="AC68" s="605"/>
      <c r="AD68" s="649"/>
      <c r="AE68" s="593"/>
      <c r="AF68" s="583"/>
      <c r="AG68" s="582"/>
      <c r="AH68" s="584"/>
      <c r="AI68" s="583"/>
      <c r="AJ68" s="603"/>
      <c r="AK68" s="582"/>
      <c r="AL68" s="583"/>
      <c r="AM68" s="582"/>
      <c r="AN68" s="584"/>
      <c r="AO68" s="583"/>
      <c r="AP68" s="603"/>
      <c r="AQ68" s="582"/>
      <c r="AR68" s="583"/>
      <c r="AS68" s="603"/>
      <c r="AT68" s="604"/>
      <c r="AU68" s="590"/>
      <c r="AV68" s="590"/>
      <c r="AW68" s="596"/>
      <c r="AX68" s="598"/>
      <c r="AY68" s="598"/>
      <c r="AZ68" s="599"/>
      <c r="BA68" s="648"/>
      <c r="BB68" s="641"/>
      <c r="BC68" s="599"/>
      <c r="BD68" s="599"/>
      <c r="BE68" s="601"/>
      <c r="BG68" s="20"/>
      <c r="BH68" s="20"/>
      <c r="BI68" s="20"/>
      <c r="BJ68" s="20"/>
      <c r="BK68" s="20"/>
      <c r="BL68" s="20"/>
      <c r="BM68" s="20"/>
      <c r="BN68" s="20"/>
      <c r="BP68" s="28"/>
      <c r="BQ68" s="28"/>
      <c r="BR68" s="28"/>
      <c r="BS68" s="28"/>
      <c r="BT68" s="28"/>
      <c r="BU68" s="28"/>
      <c r="BV68" s="28"/>
      <c r="BW68" s="28"/>
      <c r="BY68" s="354"/>
      <c r="BZ68" s="358"/>
      <c r="CA68" s="358"/>
      <c r="CB68" s="358"/>
      <c r="CC68" s="358"/>
      <c r="CD68" s="358"/>
      <c r="CE68" s="358"/>
      <c r="CF68" s="358"/>
      <c r="CG68" s="358"/>
      <c r="CH68" s="358"/>
      <c r="CI68" s="358"/>
      <c r="CJ68" s="358"/>
      <c r="CK68" s="358"/>
      <c r="CL68" s="358"/>
      <c r="CM68" s="358"/>
      <c r="CN68" s="358"/>
      <c r="CO68" s="358"/>
      <c r="CP68" s="358"/>
      <c r="CQ68" s="358"/>
      <c r="CR68" s="358"/>
      <c r="CS68" s="358"/>
      <c r="CT68" s="358"/>
      <c r="CU68" s="358"/>
      <c r="CV68" s="358"/>
      <c r="CW68" s="358"/>
      <c r="CX68" s="358"/>
      <c r="CY68" s="358"/>
      <c r="CZ68" s="358"/>
      <c r="DA68" s="358"/>
      <c r="DB68" s="358"/>
      <c r="DC68" s="358"/>
      <c r="DD68" s="358"/>
      <c r="DE68" s="358"/>
      <c r="DF68" s="358"/>
      <c r="DG68" s="358"/>
      <c r="DH68" s="358"/>
      <c r="DI68" s="358"/>
      <c r="DJ68" s="358"/>
      <c r="DQ68" s="357"/>
    </row>
    <row r="69" spans="5:121" ht="22.5" customHeight="1" thickBot="1" x14ac:dyDescent="0.45">
      <c r="E69" s="525"/>
      <c r="F69" s="527"/>
      <c r="G69" s="403" t="s">
        <v>50</v>
      </c>
      <c r="H69" s="404">
        <f t="shared" ref="H69" si="317">H67</f>
        <v>5</v>
      </c>
      <c r="I69" s="407" t="s">
        <v>66</v>
      </c>
      <c r="J69" s="412" t="str">
        <f t="shared" ca="1" si="262"/>
        <v>Veltruby "A"</v>
      </c>
      <c r="K69" s="529"/>
      <c r="L69" s="413" t="str">
        <f t="shared" ca="1" si="263"/>
        <v>Prokopa Vel."B"</v>
      </c>
      <c r="M69" s="531"/>
      <c r="N69" s="533"/>
      <c r="O69" s="535"/>
      <c r="Q69" s="525"/>
      <c r="R69" s="527"/>
      <c r="S69" s="403" t="s">
        <v>50</v>
      </c>
      <c r="T69" s="404">
        <f t="shared" ref="T69" si="318">T67</f>
        <v>6</v>
      </c>
      <c r="U69" s="407" t="s">
        <v>66</v>
      </c>
      <c r="V69" s="412" t="str">
        <f t="shared" ca="1" si="264"/>
        <v>Mnichovická "B"</v>
      </c>
      <c r="W69" s="529"/>
      <c r="X69" s="413" t="str">
        <f t="shared" ca="1" si="265"/>
        <v>Týnec n.L. "B"</v>
      </c>
      <c r="Y69" s="531"/>
      <c r="Z69" s="533"/>
      <c r="AA69" s="535"/>
      <c r="AC69" s="592">
        <v>28</v>
      </c>
      <c r="AD69" s="580" t="str">
        <f>LOOKUP(AC69,B$2:B$50,C$2:C$50)</f>
        <v>Velký Osek "B"</v>
      </c>
      <c r="AE69" s="558">
        <f>AY57</f>
        <v>8</v>
      </c>
      <c r="AF69" s="560" t="s">
        <v>47</v>
      </c>
      <c r="AG69" s="562">
        <f>AW57</f>
        <v>9</v>
      </c>
      <c r="AH69" s="564">
        <f>AY59</f>
        <v>2</v>
      </c>
      <c r="AI69" s="560" t="s">
        <v>47</v>
      </c>
      <c r="AJ69" s="566">
        <f>AW59</f>
        <v>11</v>
      </c>
      <c r="AK69" s="562">
        <f>AY61</f>
        <v>7</v>
      </c>
      <c r="AL69" s="560" t="s">
        <v>47</v>
      </c>
      <c r="AM69" s="562">
        <f>AW61</f>
        <v>11</v>
      </c>
      <c r="AN69" s="564">
        <f>AY63</f>
        <v>5</v>
      </c>
      <c r="AO69" s="560" t="s">
        <v>47</v>
      </c>
      <c r="AP69" s="566">
        <f>AW63</f>
        <v>10</v>
      </c>
      <c r="AQ69" s="562">
        <f>AY65</f>
        <v>17</v>
      </c>
      <c r="AR69" s="560" t="s">
        <v>47</v>
      </c>
      <c r="AS69" s="566">
        <f>AW65</f>
        <v>7</v>
      </c>
      <c r="AT69" s="562">
        <f>AY67</f>
        <v>11</v>
      </c>
      <c r="AU69" s="560" t="s">
        <v>47</v>
      </c>
      <c r="AV69" s="566">
        <f>AW67</f>
        <v>3</v>
      </c>
      <c r="AW69" s="568"/>
      <c r="AX69" s="569"/>
      <c r="AY69" s="569"/>
      <c r="AZ69" s="572">
        <f t="shared" ref="AZ69" si="319">AE69+AH69+AK69+AN69+AT69+AQ69+AW69</f>
        <v>50</v>
      </c>
      <c r="BA69" s="574" t="s">
        <v>47</v>
      </c>
      <c r="BB69" s="576">
        <f t="shared" ref="BB69" si="320">AG69+AJ69+AM69+AP69+AV69+AS69+AY69</f>
        <v>51</v>
      </c>
      <c r="BC69" s="572">
        <f t="shared" ref="BC69" si="321">IF(AZ69=0,0,AZ69/BB69)</f>
        <v>0.98039215686274506</v>
      </c>
      <c r="BD69" s="572">
        <f t="shared" ref="BD69" si="322">BG69+BH69+BI69+BJ69+BK69+BL69+BM69+(BC69/100)+BN69</f>
        <v>8.0098039215686274</v>
      </c>
      <c r="BE69" s="578">
        <f>IF(BD69=0,"",RANK(BD69,BD$57:BD$70))</f>
        <v>5</v>
      </c>
      <c r="BG69" s="20">
        <f>IF(AE69&gt;AG69,2,IF(AE69=AG69,0,1))</f>
        <v>1</v>
      </c>
      <c r="BH69" s="20">
        <f>IF(AH69&gt;AJ69,2,IF(AH69=AJ69,0,1))</f>
        <v>1</v>
      </c>
      <c r="BI69" s="20">
        <f>IF(AK69&gt;AM69,2,IF(AK69=AM69,0,1))</f>
        <v>1</v>
      </c>
      <c r="BJ69" s="20">
        <f>IF(AN69&gt;AP69,2,IF(AN69=AP69,0,1))</f>
        <v>1</v>
      </c>
      <c r="BK69" s="20">
        <f>IF(AQ69&gt;AS69,2,IF(AQ69=AS69,0,1))</f>
        <v>2</v>
      </c>
      <c r="BL69" s="20">
        <f>IF(AT69&gt;AV69,2,IF(AT69=AV69,0,1))</f>
        <v>2</v>
      </c>
      <c r="BM69" s="20">
        <f>IF(AW69&gt;AY69,2,IF(AW69=AY69,0,1))</f>
        <v>0</v>
      </c>
      <c r="BN69" s="20"/>
      <c r="BP69" s="28"/>
      <c r="BQ69" s="28"/>
      <c r="BR69" s="28"/>
      <c r="BS69" s="28"/>
      <c r="BT69" s="28"/>
      <c r="BU69" s="28"/>
      <c r="BV69" s="28"/>
      <c r="BW69" s="28"/>
      <c r="BY69" s="354"/>
      <c r="BZ69" s="396" t="s">
        <v>56</v>
      </c>
      <c r="CA69" s="397">
        <f t="shared" ref="CA69" si="323">CF67</f>
        <v>3</v>
      </c>
      <c r="CB69" s="362" t="s">
        <v>47</v>
      </c>
      <c r="CC69" s="363">
        <v>1</v>
      </c>
      <c r="CD69" s="363">
        <v>2</v>
      </c>
      <c r="CE69" s="363">
        <v>3</v>
      </c>
      <c r="CF69" s="363">
        <v>4</v>
      </c>
      <c r="CG69" s="363">
        <v>5</v>
      </c>
      <c r="CH69" s="363">
        <v>6</v>
      </c>
      <c r="CI69" s="363">
        <v>7</v>
      </c>
      <c r="CJ69" s="363">
        <v>8</v>
      </c>
      <c r="CK69" s="363">
        <v>9</v>
      </c>
      <c r="CL69" s="363">
        <v>10</v>
      </c>
      <c r="CM69" s="363">
        <v>11</v>
      </c>
      <c r="CN69" s="363">
        <v>12</v>
      </c>
      <c r="CO69" s="363">
        <v>13</v>
      </c>
      <c r="CP69" s="363">
        <v>14</v>
      </c>
      <c r="CQ69" s="363">
        <v>15</v>
      </c>
      <c r="CR69" s="363">
        <v>16</v>
      </c>
      <c r="CS69" s="363">
        <v>17</v>
      </c>
      <c r="CT69" s="363">
        <v>18</v>
      </c>
      <c r="CU69" s="363">
        <v>19</v>
      </c>
      <c r="CV69" s="363">
        <v>20</v>
      </c>
      <c r="CW69" s="363">
        <v>21</v>
      </c>
      <c r="CX69" s="363">
        <v>22</v>
      </c>
      <c r="CY69" s="363">
        <v>23</v>
      </c>
      <c r="CZ69" s="363">
        <v>24</v>
      </c>
      <c r="DA69" s="363">
        <v>25</v>
      </c>
      <c r="DB69" s="363">
        <v>26</v>
      </c>
      <c r="DC69" s="363">
        <v>27</v>
      </c>
      <c r="DD69" s="363">
        <v>28</v>
      </c>
      <c r="DE69" s="363">
        <v>29</v>
      </c>
      <c r="DF69" s="363">
        <v>30</v>
      </c>
      <c r="DG69" s="363">
        <v>31</v>
      </c>
      <c r="DH69" s="363">
        <v>32</v>
      </c>
      <c r="DI69" s="363">
        <v>33</v>
      </c>
      <c r="DJ69" s="363">
        <v>34</v>
      </c>
      <c r="DK69" s="364">
        <v>35</v>
      </c>
      <c r="DL69" s="364">
        <v>36</v>
      </c>
      <c r="DM69" s="364">
        <v>37</v>
      </c>
      <c r="DN69" s="364">
        <v>38</v>
      </c>
      <c r="DO69" s="364">
        <v>39</v>
      </c>
      <c r="DP69" s="364">
        <v>40</v>
      </c>
      <c r="DQ69" s="357"/>
    </row>
    <row r="70" spans="5:121" ht="22.5" customHeight="1" thickTop="1" thickBot="1" x14ac:dyDescent="0.4">
      <c r="E70" s="524" t="s">
        <v>60</v>
      </c>
      <c r="F70" s="526">
        <f>F42</f>
        <v>0.42500000000000016</v>
      </c>
      <c r="G70" s="400">
        <f t="shared" ref="G70" si="324">G68+6</f>
        <v>41</v>
      </c>
      <c r="H70" s="401" t="s">
        <v>45</v>
      </c>
      <c r="I70" s="410" t="s">
        <v>46</v>
      </c>
      <c r="J70" s="234">
        <v>8</v>
      </c>
      <c r="K70" s="528" t="s">
        <v>47</v>
      </c>
      <c r="L70" s="235">
        <v>24</v>
      </c>
      <c r="M70" s="530">
        <v>16</v>
      </c>
      <c r="N70" s="532" t="s">
        <v>47</v>
      </c>
      <c r="O70" s="534">
        <v>5</v>
      </c>
      <c r="Q70" s="524" t="s">
        <v>60</v>
      </c>
      <c r="R70" s="526">
        <f>F68+F$85</f>
        <v>0.42500000000000016</v>
      </c>
      <c r="S70" s="400">
        <f t="shared" ref="S70" si="325">S68+6</f>
        <v>42</v>
      </c>
      <c r="T70" s="401" t="s">
        <v>45</v>
      </c>
      <c r="U70" s="410" t="s">
        <v>46</v>
      </c>
      <c r="V70" s="234">
        <v>1</v>
      </c>
      <c r="W70" s="528" t="s">
        <v>47</v>
      </c>
      <c r="X70" s="235">
        <v>25</v>
      </c>
      <c r="Y70" s="530">
        <v>3</v>
      </c>
      <c r="Z70" s="532" t="s">
        <v>47</v>
      </c>
      <c r="AA70" s="534">
        <v>5</v>
      </c>
      <c r="AC70" s="602"/>
      <c r="AD70" s="581"/>
      <c r="AE70" s="559"/>
      <c r="AF70" s="561"/>
      <c r="AG70" s="563"/>
      <c r="AH70" s="565"/>
      <c r="AI70" s="561"/>
      <c r="AJ70" s="567"/>
      <c r="AK70" s="563"/>
      <c r="AL70" s="561"/>
      <c r="AM70" s="563"/>
      <c r="AN70" s="565"/>
      <c r="AO70" s="561"/>
      <c r="AP70" s="567"/>
      <c r="AQ70" s="563"/>
      <c r="AR70" s="561"/>
      <c r="AS70" s="567"/>
      <c r="AT70" s="563"/>
      <c r="AU70" s="561"/>
      <c r="AV70" s="567"/>
      <c r="AW70" s="570"/>
      <c r="AX70" s="571"/>
      <c r="AY70" s="571"/>
      <c r="AZ70" s="573"/>
      <c r="BA70" s="575"/>
      <c r="BB70" s="577"/>
      <c r="BC70" s="573"/>
      <c r="BD70" s="573"/>
      <c r="BE70" s="579"/>
      <c r="BG70" s="20"/>
      <c r="BH70" s="20"/>
      <c r="BI70" s="20"/>
      <c r="BJ70" s="20"/>
      <c r="BK70" s="20"/>
      <c r="BL70" s="20"/>
      <c r="BM70" s="20"/>
      <c r="BN70" s="20"/>
      <c r="BP70" s="28"/>
      <c r="BQ70" s="28"/>
      <c r="BR70" s="28"/>
      <c r="BS70" s="28"/>
      <c r="BT70" s="28"/>
      <c r="BU70" s="28"/>
      <c r="BV70" s="28"/>
      <c r="BW70" s="28"/>
      <c r="BY70" s="354"/>
      <c r="BZ70" s="365"/>
      <c r="CA70" s="366"/>
      <c r="CB70" s="367"/>
      <c r="CC70" s="368"/>
      <c r="CD70" s="368"/>
      <c r="CE70" s="368"/>
      <c r="CF70" s="368"/>
      <c r="CG70" s="368"/>
      <c r="CH70" s="368"/>
      <c r="CI70" s="368"/>
      <c r="CJ70" s="368"/>
      <c r="CK70" s="368"/>
      <c r="CL70" s="368"/>
      <c r="CM70" s="368"/>
      <c r="CN70" s="368"/>
      <c r="CO70" s="368"/>
      <c r="CP70" s="368"/>
      <c r="CQ70" s="368"/>
      <c r="CR70" s="368"/>
      <c r="CS70" s="368"/>
      <c r="CT70" s="368"/>
      <c r="CU70" s="368"/>
      <c r="CV70" s="368"/>
      <c r="CW70" s="368"/>
      <c r="CX70" s="368"/>
      <c r="CY70" s="368"/>
      <c r="CZ70" s="368"/>
      <c r="DA70" s="368"/>
      <c r="DB70" s="368"/>
      <c r="DC70" s="368"/>
      <c r="DD70" s="368"/>
      <c r="DE70" s="368"/>
      <c r="DF70" s="368"/>
      <c r="DG70" s="368"/>
      <c r="DH70" s="368"/>
      <c r="DI70" s="368"/>
      <c r="DJ70" s="368"/>
      <c r="DK70" s="369"/>
      <c r="DL70" s="369"/>
      <c r="DM70" s="369"/>
      <c r="DN70" s="369"/>
      <c r="DO70" s="369"/>
      <c r="DP70" s="369"/>
      <c r="DQ70" s="357"/>
    </row>
    <row r="71" spans="5:121" ht="22.5" customHeight="1" thickTop="1" thickBot="1" x14ac:dyDescent="0.45">
      <c r="E71" s="525"/>
      <c r="F71" s="527"/>
      <c r="G71" s="403" t="s">
        <v>50</v>
      </c>
      <c r="H71" s="404">
        <f t="shared" ref="H71" si="326">H69</f>
        <v>5</v>
      </c>
      <c r="I71" s="411" t="s">
        <v>39</v>
      </c>
      <c r="J71" s="412" t="str">
        <f t="shared" ca="1" si="262"/>
        <v>Velký Osek "A"</v>
      </c>
      <c r="K71" s="529"/>
      <c r="L71" s="413" t="str">
        <f t="shared" ca="1" si="263"/>
        <v>Týnec n.L. "A"</v>
      </c>
      <c r="M71" s="531"/>
      <c r="N71" s="533"/>
      <c r="O71" s="535"/>
      <c r="Q71" s="525"/>
      <c r="R71" s="527"/>
      <c r="S71" s="403" t="s">
        <v>50</v>
      </c>
      <c r="T71" s="404">
        <f t="shared" ref="T71" si="327">T69</f>
        <v>6</v>
      </c>
      <c r="U71" s="411" t="s">
        <v>39</v>
      </c>
      <c r="V71" s="412" t="str">
        <f t="shared" ca="1" si="264"/>
        <v>Kmochova "A"</v>
      </c>
      <c r="W71" s="529"/>
      <c r="X71" s="413" t="str">
        <f t="shared" ca="1" si="265"/>
        <v>Býchory "B"</v>
      </c>
      <c r="Y71" s="531"/>
      <c r="Z71" s="533"/>
      <c r="AA71" s="535"/>
      <c r="AC71" s="236"/>
      <c r="AD71" s="237"/>
      <c r="AE71" s="292"/>
      <c r="AF71" s="22"/>
      <c r="AG71" s="22"/>
      <c r="AH71" s="22"/>
      <c r="AI71" s="22"/>
      <c r="AJ71" s="22"/>
      <c r="BP71" s="28"/>
      <c r="BQ71" s="28"/>
      <c r="BR71" s="28"/>
      <c r="BS71" s="28"/>
      <c r="BT71" s="28"/>
      <c r="BU71" s="28"/>
      <c r="BV71" s="28"/>
      <c r="BW71" s="28"/>
      <c r="BY71" s="354"/>
      <c r="BZ71" s="398" t="s">
        <v>56</v>
      </c>
      <c r="CA71" s="399">
        <f t="shared" ref="CA71" si="328">DB67</f>
        <v>13</v>
      </c>
      <c r="CB71" s="370" t="s">
        <v>47</v>
      </c>
      <c r="CC71" s="363">
        <v>1</v>
      </c>
      <c r="CD71" s="363">
        <v>2</v>
      </c>
      <c r="CE71" s="363">
        <v>3</v>
      </c>
      <c r="CF71" s="363">
        <v>4</v>
      </c>
      <c r="CG71" s="363">
        <v>5</v>
      </c>
      <c r="CH71" s="363">
        <v>6</v>
      </c>
      <c r="CI71" s="363">
        <v>7</v>
      </c>
      <c r="CJ71" s="363">
        <v>8</v>
      </c>
      <c r="CK71" s="363">
        <v>9</v>
      </c>
      <c r="CL71" s="363">
        <v>10</v>
      </c>
      <c r="CM71" s="363">
        <v>11</v>
      </c>
      <c r="CN71" s="363">
        <v>12</v>
      </c>
      <c r="CO71" s="363">
        <v>13</v>
      </c>
      <c r="CP71" s="363">
        <v>14</v>
      </c>
      <c r="CQ71" s="363">
        <v>15</v>
      </c>
      <c r="CR71" s="363">
        <v>16</v>
      </c>
      <c r="CS71" s="363">
        <v>17</v>
      </c>
      <c r="CT71" s="363">
        <v>18</v>
      </c>
      <c r="CU71" s="363">
        <v>19</v>
      </c>
      <c r="CV71" s="363">
        <v>20</v>
      </c>
      <c r="CW71" s="363">
        <v>21</v>
      </c>
      <c r="CX71" s="363">
        <v>22</v>
      </c>
      <c r="CY71" s="363">
        <v>23</v>
      </c>
      <c r="CZ71" s="363">
        <v>24</v>
      </c>
      <c r="DA71" s="363">
        <v>25</v>
      </c>
      <c r="DB71" s="363">
        <v>26</v>
      </c>
      <c r="DC71" s="363">
        <v>27</v>
      </c>
      <c r="DD71" s="363">
        <v>28</v>
      </c>
      <c r="DE71" s="363">
        <v>29</v>
      </c>
      <c r="DF71" s="363">
        <v>30</v>
      </c>
      <c r="DG71" s="363">
        <v>31</v>
      </c>
      <c r="DH71" s="363">
        <v>32</v>
      </c>
      <c r="DI71" s="363">
        <v>33</v>
      </c>
      <c r="DJ71" s="363">
        <v>34</v>
      </c>
      <c r="DK71" s="364">
        <v>35</v>
      </c>
      <c r="DL71" s="364">
        <v>36</v>
      </c>
      <c r="DM71" s="364">
        <v>37</v>
      </c>
      <c r="DN71" s="364">
        <v>38</v>
      </c>
      <c r="DO71" s="364">
        <v>39</v>
      </c>
      <c r="DP71" s="364">
        <v>40</v>
      </c>
      <c r="DQ71" s="357"/>
    </row>
    <row r="72" spans="5:121" ht="22.5" customHeight="1" thickTop="1" thickBot="1" x14ac:dyDescent="0.4">
      <c r="E72" s="524" t="s">
        <v>61</v>
      </c>
      <c r="F72" s="526">
        <f>F70+F$85</f>
        <v>0.43333333333333351</v>
      </c>
      <c r="G72" s="400">
        <f t="shared" ref="G72" si="329">G70+6</f>
        <v>47</v>
      </c>
      <c r="H72" s="401" t="s">
        <v>45</v>
      </c>
      <c r="I72" s="402" t="s">
        <v>46</v>
      </c>
      <c r="J72" s="423">
        <v>12</v>
      </c>
      <c r="K72" s="528" t="s">
        <v>47</v>
      </c>
      <c r="L72" s="422">
        <v>28</v>
      </c>
      <c r="M72" s="530">
        <v>11</v>
      </c>
      <c r="N72" s="532" t="s">
        <v>47</v>
      </c>
      <c r="O72" s="534">
        <v>7</v>
      </c>
      <c r="Q72" s="524" t="s">
        <v>61</v>
      </c>
      <c r="R72" s="526">
        <f>F70+F$85</f>
        <v>0.43333333333333351</v>
      </c>
      <c r="S72" s="400">
        <f t="shared" ref="S72" si="330">S70+6</f>
        <v>48</v>
      </c>
      <c r="T72" s="401" t="s">
        <v>45</v>
      </c>
      <c r="U72" s="402" t="s">
        <v>46</v>
      </c>
      <c r="V72" s="423">
        <v>4</v>
      </c>
      <c r="W72" s="528" t="s">
        <v>47</v>
      </c>
      <c r="X72" s="422">
        <v>5</v>
      </c>
      <c r="Y72" s="530">
        <v>3</v>
      </c>
      <c r="Z72" s="532" t="s">
        <v>47</v>
      </c>
      <c r="AA72" s="534">
        <v>8</v>
      </c>
      <c r="AC72" s="350" t="s">
        <v>68</v>
      </c>
      <c r="AD72" s="295" t="str">
        <f>IF(BE5=1,AD5,IF(BE7=1,AD7,IF(BE9=1,AD9,IF(BE11=1,AD11,IF(BE13=1,AD13,IF(BE15=1,AD15,IF(BE17=1,AD17,"")))))))</f>
        <v>Mnichovická "A"</v>
      </c>
      <c r="AE72" s="22"/>
      <c r="AF72" s="22"/>
      <c r="AG72" s="22"/>
      <c r="AH72" s="22"/>
      <c r="AI72" s="22"/>
      <c r="AJ72" s="22"/>
      <c r="BP72" s="28"/>
      <c r="BQ72" s="28"/>
      <c r="BR72" s="28"/>
      <c r="BS72" s="28"/>
      <c r="BT72" s="28"/>
      <c r="BU72" s="28"/>
      <c r="BV72" s="28"/>
      <c r="BW72" s="28"/>
      <c r="BY72" s="371"/>
      <c r="BZ72" s="372"/>
      <c r="CA72" s="372"/>
      <c r="CB72" s="372"/>
      <c r="CC72" s="372"/>
      <c r="CD72" s="372"/>
      <c r="CE72" s="372"/>
      <c r="CF72" s="372"/>
      <c r="CG72" s="372"/>
      <c r="CH72" s="372"/>
      <c r="CI72" s="372"/>
      <c r="CJ72" s="372"/>
      <c r="CK72" s="372"/>
      <c r="CL72" s="372"/>
      <c r="CM72" s="372"/>
      <c r="CN72" s="372"/>
      <c r="CO72" s="372"/>
      <c r="CP72" s="372"/>
      <c r="CQ72" s="372"/>
      <c r="CR72" s="372"/>
      <c r="CS72" s="372"/>
      <c r="CT72" s="372"/>
      <c r="CU72" s="372"/>
      <c r="CV72" s="372"/>
      <c r="CW72" s="372"/>
      <c r="CX72" s="372"/>
      <c r="CY72" s="372"/>
      <c r="CZ72" s="372"/>
      <c r="DA72" s="372"/>
      <c r="DB72" s="372"/>
      <c r="DC72" s="372"/>
      <c r="DD72" s="372"/>
      <c r="DE72" s="372"/>
      <c r="DF72" s="372"/>
      <c r="DG72" s="372"/>
      <c r="DH72" s="372"/>
      <c r="DI72" s="372"/>
      <c r="DJ72" s="372"/>
      <c r="DK72" s="372"/>
      <c r="DL72" s="372"/>
      <c r="DM72" s="372"/>
      <c r="DN72" s="372"/>
      <c r="DO72" s="372"/>
      <c r="DP72" s="372"/>
      <c r="DQ72" s="373"/>
    </row>
    <row r="73" spans="5:121" ht="22.5" customHeight="1" thickTop="1" thickBot="1" x14ac:dyDescent="0.45">
      <c r="E73" s="525"/>
      <c r="F73" s="527"/>
      <c r="G73" s="403" t="s">
        <v>50</v>
      </c>
      <c r="H73" s="404">
        <f t="shared" ref="H73" si="331">H71</f>
        <v>5</v>
      </c>
      <c r="I73" s="405" t="s">
        <v>67</v>
      </c>
      <c r="J73" s="412" t="str">
        <f t="shared" ca="1" si="262"/>
        <v>Velim  "A"</v>
      </c>
      <c r="K73" s="529"/>
      <c r="L73" s="413" t="str">
        <f t="shared" ca="1" si="263"/>
        <v>Velký Osek "B"</v>
      </c>
      <c r="M73" s="531"/>
      <c r="N73" s="533"/>
      <c r="O73" s="535"/>
      <c r="Q73" s="525"/>
      <c r="R73" s="527"/>
      <c r="S73" s="403" t="s">
        <v>50</v>
      </c>
      <c r="T73" s="404">
        <f t="shared" ref="T73" si="332">T71</f>
        <v>6</v>
      </c>
      <c r="U73" s="405" t="s">
        <v>67</v>
      </c>
      <c r="V73" s="412" t="str">
        <f t="shared" ca="1" si="264"/>
        <v>Prokopa Vel. "A"</v>
      </c>
      <c r="W73" s="529"/>
      <c r="X73" s="413" t="str">
        <f t="shared" ca="1" si="265"/>
        <v>Ovčárecká "A"</v>
      </c>
      <c r="Y73" s="531"/>
      <c r="Z73" s="533"/>
      <c r="AA73" s="535"/>
      <c r="AC73" s="350" t="s">
        <v>69</v>
      </c>
      <c r="AD73" s="295" t="str">
        <f>IF(BE5=2,AD5,IF(BE7=2,AD7,IF(BE9=2,AD9,IF(BE11=2,AD11,IF(BE13=2,AD13,IF(BE15=2,AD15,IF(BE17=2,AD17,"")))))))</f>
        <v>Veltruby "B"</v>
      </c>
      <c r="AE73" s="22"/>
      <c r="AF73" s="22"/>
      <c r="AG73" s="22"/>
      <c r="AH73" s="22"/>
      <c r="AI73" s="22"/>
      <c r="AJ73" s="22"/>
      <c r="BP73" s="28"/>
      <c r="BQ73" s="28"/>
      <c r="BR73" s="28"/>
      <c r="BS73" s="28"/>
      <c r="BT73" s="28"/>
      <c r="BU73" s="28"/>
      <c r="BV73" s="28"/>
      <c r="BW73" s="28"/>
      <c r="BY73" s="517">
        <f t="shared" ref="BY73" si="333">BQ74</f>
        <v>0.44166666666666687</v>
      </c>
      <c r="BZ73" s="518"/>
      <c r="CA73" s="518"/>
      <c r="CB73" s="351"/>
      <c r="CC73" s="351"/>
      <c r="CD73" s="351"/>
      <c r="CE73" s="520" t="str">
        <f t="shared" ref="CE73" si="334">BT74</f>
        <v>skupina</v>
      </c>
      <c r="CF73" s="520"/>
      <c r="CG73" s="520"/>
      <c r="CH73" s="520"/>
      <c r="CI73" s="520"/>
      <c r="CJ73" s="352" t="str">
        <f t="shared" ref="CJ73" si="335">BT75</f>
        <v>A</v>
      </c>
      <c r="CK73" s="351"/>
      <c r="CL73" s="351"/>
      <c r="CM73" s="351"/>
      <c r="CN73" s="351"/>
      <c r="CO73" s="351"/>
      <c r="CP73" s="351"/>
      <c r="CQ73" s="351"/>
      <c r="CR73" s="351"/>
      <c r="CS73" s="351"/>
      <c r="CT73" s="351"/>
      <c r="CU73" s="351"/>
      <c r="CV73" s="351"/>
      <c r="CW73" s="351"/>
      <c r="CX73" s="351"/>
      <c r="CY73" s="351"/>
      <c r="CZ73" s="351"/>
      <c r="DA73" s="351"/>
      <c r="DB73" s="351"/>
      <c r="DC73" s="351"/>
      <c r="DD73" s="351"/>
      <c r="DE73" s="351"/>
      <c r="DF73" s="351"/>
      <c r="DG73" s="351"/>
      <c r="DH73" s="351"/>
      <c r="DI73" s="351"/>
      <c r="DJ73" s="351"/>
      <c r="DK73" s="351"/>
      <c r="DL73" s="351"/>
      <c r="DM73" s="351"/>
      <c r="DN73" s="351"/>
      <c r="DO73" s="351"/>
      <c r="DP73" s="351"/>
      <c r="DQ73" s="353"/>
    </row>
    <row r="74" spans="5:121" ht="22.5" customHeight="1" thickTop="1" x14ac:dyDescent="0.35">
      <c r="E74" s="524" t="s">
        <v>62</v>
      </c>
      <c r="F74" s="526">
        <f>F72+F$85</f>
        <v>0.44166666666666687</v>
      </c>
      <c r="G74" s="400">
        <f t="shared" ref="G74" si="336">G72+6</f>
        <v>53</v>
      </c>
      <c r="H74" s="401" t="s">
        <v>45</v>
      </c>
      <c r="I74" s="408" t="s">
        <v>46</v>
      </c>
      <c r="J74" s="425">
        <v>10</v>
      </c>
      <c r="K74" s="528" t="s">
        <v>47</v>
      </c>
      <c r="L74" s="424">
        <v>26</v>
      </c>
      <c r="M74" s="530">
        <v>8</v>
      </c>
      <c r="N74" s="532" t="s">
        <v>47</v>
      </c>
      <c r="O74" s="534">
        <v>5</v>
      </c>
      <c r="Q74" s="524" t="s">
        <v>62</v>
      </c>
      <c r="R74" s="526">
        <f>F72+F$85</f>
        <v>0.44166666666666687</v>
      </c>
      <c r="S74" s="400">
        <f t="shared" ref="S74" si="337">S72+6</f>
        <v>54</v>
      </c>
      <c r="T74" s="401" t="s">
        <v>45</v>
      </c>
      <c r="U74" s="408" t="s">
        <v>46</v>
      </c>
      <c r="V74" s="425">
        <v>2</v>
      </c>
      <c r="W74" s="528" t="s">
        <v>47</v>
      </c>
      <c r="X74" s="424">
        <v>7</v>
      </c>
      <c r="Y74" s="530">
        <v>6</v>
      </c>
      <c r="Z74" s="532" t="s">
        <v>47</v>
      </c>
      <c r="AA74" s="534">
        <v>8</v>
      </c>
      <c r="AC74" s="350" t="s">
        <v>70</v>
      </c>
      <c r="AD74" s="295" t="str">
        <f>IF(BE23=1,AD23,IF(BE25=1,AD25,IF(BE27=1,AD27,IF(BE29=1,AD29,IF(BE31=1,AD31,IF(BE33=1,AD33,IF(BE35=1,AD35,"")))))))</f>
        <v>Čer. Pečky "A"</v>
      </c>
      <c r="AE74" s="22"/>
      <c r="AF74" s="22"/>
      <c r="AG74" s="22"/>
      <c r="AH74" s="22"/>
      <c r="AI74" s="22"/>
      <c r="AJ74" s="22"/>
      <c r="BP74" s="28" t="str">
        <f t="shared" ref="BP74:BW75" si="338">E18</f>
        <v>9. KOLO</v>
      </c>
      <c r="BQ74" s="28">
        <f t="shared" si="338"/>
        <v>0.44166666666666687</v>
      </c>
      <c r="BR74" s="28">
        <f t="shared" si="338"/>
        <v>49</v>
      </c>
      <c r="BS74" s="28" t="str">
        <f t="shared" si="338"/>
        <v>HŘIŠTĚ</v>
      </c>
      <c r="BT74" s="28" t="str">
        <f t="shared" si="338"/>
        <v>skupina</v>
      </c>
      <c r="BU74" s="28">
        <f t="shared" si="338"/>
        <v>16</v>
      </c>
      <c r="BV74" s="28" t="str">
        <f t="shared" si="338"/>
        <v>:</v>
      </c>
      <c r="BW74" s="28">
        <f t="shared" si="338"/>
        <v>24</v>
      </c>
      <c r="BY74" s="354"/>
      <c r="BZ74" s="521" t="str">
        <f t="shared" ref="BZ74" si="339">BP74</f>
        <v>9. KOLO</v>
      </c>
      <c r="CA74" s="521"/>
      <c r="CB74" s="521"/>
      <c r="CC74" s="521"/>
      <c r="CD74" s="355"/>
      <c r="CE74" s="355"/>
      <c r="CF74" s="355"/>
      <c r="CG74" s="355"/>
      <c r="CH74" s="355"/>
      <c r="CI74" s="355"/>
      <c r="CJ74" s="355"/>
      <c r="CK74" s="355"/>
      <c r="CL74" s="355"/>
      <c r="CM74" s="355"/>
      <c r="CN74" s="355"/>
      <c r="CO74" s="355"/>
      <c r="CP74" s="355"/>
      <c r="CQ74" s="355"/>
      <c r="CR74" s="355"/>
      <c r="CS74" s="537">
        <f t="shared" ref="CS74" si="340">BR74</f>
        <v>49</v>
      </c>
      <c r="CT74" s="537"/>
      <c r="CU74" s="538" t="s">
        <v>48</v>
      </c>
      <c r="CV74" s="538"/>
      <c r="CW74" s="538"/>
      <c r="CX74" s="355"/>
      <c r="CY74" s="355"/>
      <c r="CZ74" s="355"/>
      <c r="DA74" s="355"/>
      <c r="DB74" s="355"/>
      <c r="DC74" s="355"/>
      <c r="DD74" s="355"/>
      <c r="DE74" s="355"/>
      <c r="DF74" s="355"/>
      <c r="DG74" s="355"/>
      <c r="DH74" s="355"/>
      <c r="DI74" s="355"/>
      <c r="DJ74" s="355"/>
      <c r="DK74" s="356"/>
      <c r="DL74" s="539" t="s">
        <v>49</v>
      </c>
      <c r="DM74" s="539"/>
      <c r="DN74" s="539"/>
      <c r="DO74" s="540">
        <f t="shared" ref="DO74" si="341">BS75</f>
        <v>1</v>
      </c>
      <c r="DP74" s="540"/>
      <c r="DQ74" s="357"/>
    </row>
    <row r="75" spans="5:121" ht="22.5" customHeight="1" thickBot="1" x14ac:dyDescent="0.45">
      <c r="E75" s="525"/>
      <c r="F75" s="527"/>
      <c r="G75" s="403" t="s">
        <v>50</v>
      </c>
      <c r="H75" s="404">
        <f t="shared" ref="H75" si="342">H73</f>
        <v>5</v>
      </c>
      <c r="I75" s="409" t="s">
        <v>54</v>
      </c>
      <c r="J75" s="412" t="str">
        <f t="shared" ca="1" si="262"/>
        <v>Čer. Pečky "A"</v>
      </c>
      <c r="K75" s="529"/>
      <c r="L75" s="413" t="str">
        <f t="shared" ca="1" si="263"/>
        <v>Velim "B"</v>
      </c>
      <c r="M75" s="531"/>
      <c r="N75" s="533"/>
      <c r="O75" s="535"/>
      <c r="Q75" s="525"/>
      <c r="R75" s="527"/>
      <c r="S75" s="403" t="s">
        <v>50</v>
      </c>
      <c r="T75" s="404">
        <f t="shared" ref="T75" si="343">T73</f>
        <v>6</v>
      </c>
      <c r="U75" s="409" t="s">
        <v>54</v>
      </c>
      <c r="V75" s="412" t="str">
        <f t="shared" ca="1" si="264"/>
        <v>Pečky</v>
      </c>
      <c r="W75" s="529"/>
      <c r="X75" s="413" t="str">
        <f t="shared" ca="1" si="265"/>
        <v>Kmochova "B"</v>
      </c>
      <c r="Y75" s="531"/>
      <c r="Z75" s="533"/>
      <c r="AA75" s="535"/>
      <c r="AC75" s="350" t="s">
        <v>71</v>
      </c>
      <c r="AD75" s="295" t="str">
        <f>IF(BE23=2,AD23,IF(BE25=2,AD25,IF(BE27=2,AD27,IF(BE29=2,AD29,IF(BE31=2,AD31,IF(BE33=2,AD33,IF(BE35=2,AD35,"")))))))</f>
        <v>Bezručova "A"</v>
      </c>
      <c r="AE75" s="22"/>
      <c r="AF75" s="22"/>
      <c r="AG75" s="22"/>
      <c r="AH75" s="22"/>
      <c r="AI75" s="22"/>
      <c r="AJ75" s="22"/>
      <c r="BP75" s="28">
        <f t="shared" si="338"/>
        <v>0</v>
      </c>
      <c r="BQ75" s="28">
        <f t="shared" si="338"/>
        <v>0</v>
      </c>
      <c r="BR75" s="28" t="str">
        <f t="shared" si="338"/>
        <v>zápas</v>
      </c>
      <c r="BS75" s="28">
        <f t="shared" si="338"/>
        <v>1</v>
      </c>
      <c r="BT75" s="28" t="str">
        <f t="shared" si="338"/>
        <v>A</v>
      </c>
      <c r="BU75" s="28" t="str">
        <f t="shared" ca="1" si="338"/>
        <v>Čer. Pečky "B"</v>
      </c>
      <c r="BV75" s="28">
        <f t="shared" si="338"/>
        <v>0</v>
      </c>
      <c r="BW75" s="28" t="str">
        <f t="shared" ca="1" si="338"/>
        <v>Týnec n.L. "A"</v>
      </c>
      <c r="BY75" s="354"/>
      <c r="BZ75" s="521"/>
      <c r="CA75" s="521"/>
      <c r="CB75" s="521"/>
      <c r="CC75" s="521"/>
      <c r="CD75" s="355"/>
      <c r="CE75" s="355"/>
      <c r="CF75" s="355"/>
      <c r="CG75" s="355"/>
      <c r="CH75" s="355"/>
      <c r="CI75" s="355"/>
      <c r="CJ75" s="355"/>
      <c r="CK75" s="355"/>
      <c r="CL75" s="355"/>
      <c r="CM75" s="355"/>
      <c r="CN75" s="355"/>
      <c r="CO75" s="355"/>
      <c r="CP75" s="355"/>
      <c r="CQ75" s="355"/>
      <c r="CR75" s="355"/>
      <c r="CS75" s="537"/>
      <c r="CT75" s="537"/>
      <c r="CU75" s="538"/>
      <c r="CV75" s="538"/>
      <c r="CW75" s="538"/>
      <c r="CX75" s="355"/>
      <c r="CY75" s="355"/>
      <c r="CZ75" s="355"/>
      <c r="DA75" s="355"/>
      <c r="DB75" s="355"/>
      <c r="DC75" s="355"/>
      <c r="DD75" s="355"/>
      <c r="DE75" s="355"/>
      <c r="DF75" s="355"/>
      <c r="DG75" s="355"/>
      <c r="DH75" s="355"/>
      <c r="DI75" s="355"/>
      <c r="DJ75" s="355"/>
      <c r="DK75" s="356"/>
      <c r="DL75" s="539"/>
      <c r="DM75" s="539"/>
      <c r="DN75" s="539"/>
      <c r="DO75" s="540"/>
      <c r="DP75" s="540"/>
      <c r="DQ75" s="357"/>
    </row>
    <row r="76" spans="5:121" ht="22.5" customHeight="1" thickTop="1" x14ac:dyDescent="0.35">
      <c r="E76" s="524" t="s">
        <v>63</v>
      </c>
      <c r="F76" s="526">
        <f>F74+F$85</f>
        <v>0.45000000000000023</v>
      </c>
      <c r="G76" s="400">
        <f t="shared" ref="G76" si="344">G74+6</f>
        <v>59</v>
      </c>
      <c r="H76" s="401" t="s">
        <v>45</v>
      </c>
      <c r="I76" s="406" t="s">
        <v>46</v>
      </c>
      <c r="J76" s="421">
        <v>13</v>
      </c>
      <c r="K76" s="528" t="s">
        <v>47</v>
      </c>
      <c r="L76" s="426">
        <v>27</v>
      </c>
      <c r="M76" s="530">
        <v>8</v>
      </c>
      <c r="N76" s="532" t="s">
        <v>47</v>
      </c>
      <c r="O76" s="534">
        <v>1</v>
      </c>
      <c r="Q76" s="524" t="s">
        <v>63</v>
      </c>
      <c r="R76" s="526">
        <f>F74+F$85</f>
        <v>0.45000000000000023</v>
      </c>
      <c r="S76" s="400">
        <f t="shared" ref="S76" si="345">S74+6</f>
        <v>60</v>
      </c>
      <c r="T76" s="401" t="s">
        <v>45</v>
      </c>
      <c r="U76" s="406" t="s">
        <v>46</v>
      </c>
      <c r="V76" s="421">
        <v>6</v>
      </c>
      <c r="W76" s="528" t="s">
        <v>47</v>
      </c>
      <c r="X76" s="426">
        <v>11</v>
      </c>
      <c r="Y76" s="530">
        <v>4</v>
      </c>
      <c r="Z76" s="532" t="s">
        <v>47</v>
      </c>
      <c r="AA76" s="534">
        <v>17</v>
      </c>
      <c r="AC76" s="350" t="s">
        <v>72</v>
      </c>
      <c r="AD76" s="295" t="str">
        <f>IF(BE41=1,AD41,IF(BE43=1,AD43,IF(BE45=1,AD45,IF(BE47=1,AD47,IF(BE49=1,AD49,IF(BE51=1,AD51,""))))))</f>
        <v>Lipanská "A"</v>
      </c>
      <c r="AE76" s="22"/>
      <c r="AF76" s="22"/>
      <c r="AG76" s="22"/>
      <c r="AH76" s="22"/>
      <c r="AI76" s="22"/>
      <c r="AJ76" s="22"/>
      <c r="BP76" s="28"/>
      <c r="BQ76" s="28"/>
      <c r="BR76" s="28"/>
      <c r="BS76" s="28"/>
      <c r="BT76" s="28"/>
      <c r="BU76" s="28"/>
      <c r="BV76" s="28"/>
      <c r="BW76" s="28"/>
      <c r="BY76" s="354"/>
      <c r="BZ76" s="358"/>
      <c r="CA76" s="358"/>
      <c r="CB76" s="358"/>
      <c r="CC76" s="358"/>
      <c r="CD76" s="536" t="s">
        <v>52</v>
      </c>
      <c r="CE76" s="536"/>
      <c r="CF76" s="359">
        <f t="shared" ref="CF76" si="346">BU74</f>
        <v>16</v>
      </c>
      <c r="CG76" s="360" t="s">
        <v>53</v>
      </c>
      <c r="CH76" s="522" t="str">
        <f t="shared" ref="CH76" ca="1" si="347">IF(BU75="","",LOOKUP(CF76,$B$2:$B$48,$C$2:$C$44))</f>
        <v>Čer. Pečky "B"</v>
      </c>
      <c r="CI76" s="522"/>
      <c r="CJ76" s="522"/>
      <c r="CK76" s="522"/>
      <c r="CL76" s="522"/>
      <c r="CM76" s="522"/>
      <c r="CN76" s="522"/>
      <c r="CO76" s="522"/>
      <c r="CP76" s="522"/>
      <c r="CQ76" s="522"/>
      <c r="CR76" s="522"/>
      <c r="CS76" s="522"/>
      <c r="CT76" s="522"/>
      <c r="CU76" s="358"/>
      <c r="CV76" s="358"/>
      <c r="CW76" s="358"/>
      <c r="CX76" s="358"/>
      <c r="CY76" s="358"/>
      <c r="CZ76" s="536" t="s">
        <v>52</v>
      </c>
      <c r="DA76" s="536"/>
      <c r="DB76" s="359">
        <f t="shared" ref="DB76" si="348">BW74</f>
        <v>24</v>
      </c>
      <c r="DC76" s="360" t="s">
        <v>53</v>
      </c>
      <c r="DD76" s="522" t="str">
        <f t="shared" ref="DD76" ca="1" si="349">IF(BW75="","",LOOKUP(DB76,$B$2:$B$48,$C$2:$C$44))</f>
        <v>Týnec n.L. "A"</v>
      </c>
      <c r="DE76" s="522"/>
      <c r="DF76" s="522"/>
      <c r="DG76" s="522"/>
      <c r="DH76" s="522"/>
      <c r="DI76" s="522"/>
      <c r="DJ76" s="522"/>
      <c r="DK76" s="522"/>
      <c r="DL76" s="522"/>
      <c r="DM76" s="522"/>
      <c r="DN76" s="522"/>
      <c r="DO76" s="522"/>
      <c r="DP76" s="522"/>
      <c r="DQ76" s="357"/>
    </row>
    <row r="77" spans="5:121" ht="22.5" customHeight="1" thickBot="1" x14ac:dyDescent="0.45">
      <c r="E77" s="525"/>
      <c r="F77" s="527"/>
      <c r="G77" s="403" t="s">
        <v>50</v>
      </c>
      <c r="H77" s="404">
        <f t="shared" ref="H77" si="350">H75</f>
        <v>5</v>
      </c>
      <c r="I77" s="407" t="s">
        <v>66</v>
      </c>
      <c r="J77" s="412" t="str">
        <f t="shared" ca="1" si="262"/>
        <v>Prokopa Vel."B"</v>
      </c>
      <c r="K77" s="529"/>
      <c r="L77" s="413" t="str">
        <f t="shared" ca="1" si="263"/>
        <v>Týnec n.L. "B"</v>
      </c>
      <c r="M77" s="531"/>
      <c r="N77" s="533"/>
      <c r="O77" s="535"/>
      <c r="Q77" s="525"/>
      <c r="R77" s="527"/>
      <c r="S77" s="403" t="s">
        <v>50</v>
      </c>
      <c r="T77" s="404">
        <f t="shared" ref="T77" si="351">T75</f>
        <v>6</v>
      </c>
      <c r="U77" s="407" t="s">
        <v>66</v>
      </c>
      <c r="V77" s="412" t="str">
        <f t="shared" ca="1" si="264"/>
        <v>Veltruby "A"</v>
      </c>
      <c r="W77" s="529"/>
      <c r="X77" s="413" t="str">
        <f t="shared" ca="1" si="265"/>
        <v>Masarykova "A"</v>
      </c>
      <c r="Y77" s="531"/>
      <c r="Z77" s="533"/>
      <c r="AA77" s="535"/>
      <c r="AC77" s="350" t="s">
        <v>73</v>
      </c>
      <c r="AD77" s="295" t="str">
        <f>IF(BE41=2,AD41,IF(BE43=2,AD43,IF(BE45=2,AD45,IF(BE47=2,AD47,IF(BE49=2,AD49,IF(BE51=2,AD51,""))))))</f>
        <v>Masarykova "A"</v>
      </c>
      <c r="AF77" s="22"/>
      <c r="AG77" s="22"/>
      <c r="AH77" s="22"/>
      <c r="AI77" s="22"/>
      <c r="AJ77" s="22"/>
      <c r="BP77" s="28"/>
      <c r="BQ77" s="28"/>
      <c r="BR77" s="28"/>
      <c r="BS77" s="28"/>
      <c r="BT77" s="28"/>
      <c r="BU77" s="28"/>
      <c r="BV77" s="28"/>
      <c r="BW77" s="28"/>
      <c r="BY77" s="354"/>
      <c r="BZ77" s="358"/>
      <c r="CA77" s="358"/>
      <c r="CB77" s="358"/>
      <c r="CC77" s="358"/>
      <c r="CD77" s="358"/>
      <c r="CE77" s="358"/>
      <c r="CF77" s="358"/>
      <c r="CG77" s="358"/>
      <c r="CH77" s="358"/>
      <c r="CI77" s="358"/>
      <c r="CJ77" s="358"/>
      <c r="CK77" s="358"/>
      <c r="CL77" s="358"/>
      <c r="CM77" s="358"/>
      <c r="CN77" s="358"/>
      <c r="CO77" s="358"/>
      <c r="CP77" s="358"/>
      <c r="CQ77" s="358"/>
      <c r="CR77" s="358"/>
      <c r="CS77" s="358"/>
      <c r="CT77" s="358"/>
      <c r="CU77" s="358"/>
      <c r="CV77" s="358"/>
      <c r="CW77" s="358"/>
      <c r="CX77" s="358"/>
      <c r="CY77" s="358"/>
      <c r="CZ77" s="358"/>
      <c r="DA77" s="358"/>
      <c r="DB77" s="358"/>
      <c r="DC77" s="358"/>
      <c r="DD77" s="358"/>
      <c r="DE77" s="358"/>
      <c r="DF77" s="358"/>
      <c r="DG77" s="358"/>
      <c r="DH77" s="358"/>
      <c r="DI77" s="358"/>
      <c r="DJ77" s="358"/>
      <c r="DQ77" s="357"/>
    </row>
    <row r="78" spans="5:121" ht="22.5" customHeight="1" thickTop="1" x14ac:dyDescent="0.35">
      <c r="E78" s="524" t="s">
        <v>170</v>
      </c>
      <c r="F78" s="526">
        <f>F76+F$85</f>
        <v>0.45833333333333359</v>
      </c>
      <c r="G78" s="400">
        <f t="shared" ref="G78" si="352">G76+6</f>
        <v>65</v>
      </c>
      <c r="H78" s="401" t="s">
        <v>45</v>
      </c>
      <c r="I78" s="410" t="s">
        <v>46</v>
      </c>
      <c r="J78" s="234">
        <v>1</v>
      </c>
      <c r="K78" s="528" t="s">
        <v>47</v>
      </c>
      <c r="L78" s="235">
        <v>16</v>
      </c>
      <c r="M78" s="530">
        <v>8</v>
      </c>
      <c r="N78" s="532" t="s">
        <v>47</v>
      </c>
      <c r="O78" s="534">
        <v>2</v>
      </c>
      <c r="Q78" s="524" t="s">
        <v>170</v>
      </c>
      <c r="R78" s="526">
        <f>F76+F$85</f>
        <v>0.45833333333333359</v>
      </c>
      <c r="S78" s="400">
        <f t="shared" ref="S78" si="353">S76+6</f>
        <v>66</v>
      </c>
      <c r="T78" s="401" t="s">
        <v>45</v>
      </c>
      <c r="U78" s="410" t="s">
        <v>46</v>
      </c>
      <c r="V78" s="234">
        <v>8</v>
      </c>
      <c r="W78" s="528" t="s">
        <v>47</v>
      </c>
      <c r="X78" s="235">
        <v>9</v>
      </c>
      <c r="Y78" s="530">
        <v>4</v>
      </c>
      <c r="Z78" s="532" t="s">
        <v>47</v>
      </c>
      <c r="AA78" s="534">
        <v>9</v>
      </c>
      <c r="AC78" s="350" t="s">
        <v>74</v>
      </c>
      <c r="AD78" s="295" t="str">
        <f>IF(BE57=1,AD57,IF(BE59=1,AD59,IF(BE61=1,AD61,IF(BE63=1,AD63,IF(BE65=1,AD65,IF(BE67=1,AD67,IF(BE69=1,AD69,"")))))))</f>
        <v>Ovčárecká "A"</v>
      </c>
      <c r="AF78" s="22"/>
      <c r="AG78" s="22"/>
      <c r="AH78" s="22"/>
      <c r="AI78" s="22"/>
      <c r="AJ78" s="22"/>
      <c r="BP78" s="28"/>
      <c r="BQ78" s="28"/>
      <c r="BR78" s="28"/>
      <c r="BS78" s="28"/>
      <c r="BT78" s="28"/>
      <c r="BU78" s="28"/>
      <c r="BV78" s="28"/>
      <c r="BW78" s="28"/>
      <c r="BY78" s="354"/>
      <c r="BZ78" s="396" t="s">
        <v>56</v>
      </c>
      <c r="CA78" s="397">
        <f t="shared" ref="CA78" si="354">CF76</f>
        <v>16</v>
      </c>
      <c r="CB78" s="362" t="s">
        <v>47</v>
      </c>
      <c r="CC78" s="363">
        <v>1</v>
      </c>
      <c r="CD78" s="363">
        <v>2</v>
      </c>
      <c r="CE78" s="363">
        <v>3</v>
      </c>
      <c r="CF78" s="363">
        <v>4</v>
      </c>
      <c r="CG78" s="363">
        <v>5</v>
      </c>
      <c r="CH78" s="363">
        <v>6</v>
      </c>
      <c r="CI78" s="363">
        <v>7</v>
      </c>
      <c r="CJ78" s="363">
        <v>8</v>
      </c>
      <c r="CK78" s="363">
        <v>9</v>
      </c>
      <c r="CL78" s="363">
        <v>10</v>
      </c>
      <c r="CM78" s="363">
        <v>11</v>
      </c>
      <c r="CN78" s="363">
        <v>12</v>
      </c>
      <c r="CO78" s="363">
        <v>13</v>
      </c>
      <c r="CP78" s="363">
        <v>14</v>
      </c>
      <c r="CQ78" s="363">
        <v>15</v>
      </c>
      <c r="CR78" s="363">
        <v>16</v>
      </c>
      <c r="CS78" s="363">
        <v>17</v>
      </c>
      <c r="CT78" s="363">
        <v>18</v>
      </c>
      <c r="CU78" s="363">
        <v>19</v>
      </c>
      <c r="CV78" s="363">
        <v>20</v>
      </c>
      <c r="CW78" s="363">
        <v>21</v>
      </c>
      <c r="CX78" s="363">
        <v>22</v>
      </c>
      <c r="CY78" s="363">
        <v>23</v>
      </c>
      <c r="CZ78" s="363">
        <v>24</v>
      </c>
      <c r="DA78" s="363">
        <v>25</v>
      </c>
      <c r="DB78" s="363">
        <v>26</v>
      </c>
      <c r="DC78" s="363">
        <v>27</v>
      </c>
      <c r="DD78" s="363">
        <v>28</v>
      </c>
      <c r="DE78" s="363">
        <v>29</v>
      </c>
      <c r="DF78" s="363">
        <v>30</v>
      </c>
      <c r="DG78" s="363">
        <v>31</v>
      </c>
      <c r="DH78" s="363">
        <v>32</v>
      </c>
      <c r="DI78" s="363">
        <v>33</v>
      </c>
      <c r="DJ78" s="363">
        <v>34</v>
      </c>
      <c r="DK78" s="364">
        <v>35</v>
      </c>
      <c r="DL78" s="364">
        <v>36</v>
      </c>
      <c r="DM78" s="364">
        <v>37</v>
      </c>
      <c r="DN78" s="364">
        <v>38</v>
      </c>
      <c r="DO78" s="364">
        <v>39</v>
      </c>
      <c r="DP78" s="364">
        <v>40</v>
      </c>
      <c r="DQ78" s="357"/>
    </row>
    <row r="79" spans="5:121" ht="22.5" customHeight="1" thickBot="1" x14ac:dyDescent="0.45">
      <c r="E79" s="525"/>
      <c r="F79" s="527"/>
      <c r="G79" s="403" t="s">
        <v>50</v>
      </c>
      <c r="H79" s="404">
        <f t="shared" ref="H79" si="355">H77</f>
        <v>5</v>
      </c>
      <c r="I79" s="411" t="s">
        <v>39</v>
      </c>
      <c r="J79" s="412" t="str">
        <f t="shared" ca="1" si="262"/>
        <v>Kmochova "A"</v>
      </c>
      <c r="K79" s="529"/>
      <c r="L79" s="413" t="str">
        <f t="shared" ca="1" si="263"/>
        <v>Čer. Pečky "B"</v>
      </c>
      <c r="M79" s="531"/>
      <c r="N79" s="533"/>
      <c r="O79" s="535"/>
      <c r="Q79" s="525"/>
      <c r="R79" s="527"/>
      <c r="S79" s="403" t="s">
        <v>50</v>
      </c>
      <c r="T79" s="404">
        <f t="shared" ref="T79" si="356">T77</f>
        <v>6</v>
      </c>
      <c r="U79" s="411" t="s">
        <v>39</v>
      </c>
      <c r="V79" s="412" t="str">
        <f t="shared" ca="1" si="264"/>
        <v>Velký Osek "A"</v>
      </c>
      <c r="W79" s="529"/>
      <c r="X79" s="413" t="str">
        <f t="shared" ca="1" si="265"/>
        <v>Mnichovická "A"</v>
      </c>
      <c r="Y79" s="531"/>
      <c r="Z79" s="533"/>
      <c r="AA79" s="535"/>
      <c r="AC79" s="350" t="s">
        <v>75</v>
      </c>
      <c r="AD79" s="295" t="str">
        <f>IF(BE57=2,AD57,IF(BE59=2,AD59,IF(BE61=2,AD61,IF(BE63=2,AD63,IF(BE65=2,AD65,IF(BE67=2,AD67,IF(BE69=2,AD69,"")))))))</f>
        <v>Prokopa Vel. "A"</v>
      </c>
      <c r="AF79" s="22"/>
      <c r="AG79" s="22"/>
      <c r="AH79" s="22"/>
      <c r="AI79" s="22"/>
      <c r="AJ79" s="22"/>
      <c r="BP79" s="28"/>
      <c r="BQ79" s="28"/>
      <c r="BR79" s="28"/>
      <c r="BS79" s="28"/>
      <c r="BT79" s="28"/>
      <c r="BU79" s="28"/>
      <c r="BV79" s="28"/>
      <c r="BW79" s="28"/>
      <c r="BY79" s="354"/>
      <c r="BZ79" s="365"/>
      <c r="CA79" s="366"/>
      <c r="CB79" s="367"/>
      <c r="CC79" s="368"/>
      <c r="CD79" s="368"/>
      <c r="CE79" s="368"/>
      <c r="CF79" s="368"/>
      <c r="CG79" s="368"/>
      <c r="CH79" s="368"/>
      <c r="CI79" s="368"/>
      <c r="CJ79" s="368"/>
      <c r="CK79" s="368"/>
      <c r="CL79" s="368"/>
      <c r="CM79" s="368"/>
      <c r="CN79" s="368"/>
      <c r="CO79" s="368"/>
      <c r="CP79" s="368"/>
      <c r="CQ79" s="368"/>
      <c r="CR79" s="368"/>
      <c r="CS79" s="368"/>
      <c r="CT79" s="368"/>
      <c r="CU79" s="368"/>
      <c r="CV79" s="368"/>
      <c r="CW79" s="368"/>
      <c r="CX79" s="368"/>
      <c r="CY79" s="368"/>
      <c r="CZ79" s="368"/>
      <c r="DA79" s="368"/>
      <c r="DB79" s="368"/>
      <c r="DC79" s="368"/>
      <c r="DD79" s="368"/>
      <c r="DE79" s="368"/>
      <c r="DF79" s="368"/>
      <c r="DG79" s="368"/>
      <c r="DH79" s="368"/>
      <c r="DI79" s="368"/>
      <c r="DJ79" s="368"/>
      <c r="DK79" s="369"/>
      <c r="DL79" s="369"/>
      <c r="DM79" s="369"/>
      <c r="DN79" s="369"/>
      <c r="DO79" s="369"/>
      <c r="DP79" s="369"/>
      <c r="DQ79" s="357"/>
    </row>
    <row r="80" spans="5:121" ht="22.5" customHeight="1" thickTop="1" x14ac:dyDescent="0.35">
      <c r="E80" s="524" t="s">
        <v>171</v>
      </c>
      <c r="F80" s="526">
        <f>F78+F$85</f>
        <v>0.46666666666666695</v>
      </c>
      <c r="G80" s="400">
        <f t="shared" ref="G80" si="357">G78+6</f>
        <v>71</v>
      </c>
      <c r="H80" s="401" t="s">
        <v>45</v>
      </c>
      <c r="I80" s="402" t="s">
        <v>46</v>
      </c>
      <c r="J80" s="423">
        <v>5</v>
      </c>
      <c r="K80" s="528" t="s">
        <v>47</v>
      </c>
      <c r="L80" s="422">
        <v>20</v>
      </c>
      <c r="M80" s="530">
        <v>20</v>
      </c>
      <c r="N80" s="532" t="s">
        <v>47</v>
      </c>
      <c r="O80" s="534">
        <v>5</v>
      </c>
      <c r="Q80" s="524" t="s">
        <v>171</v>
      </c>
      <c r="R80" s="526">
        <f>F78+F$85</f>
        <v>0.46666666666666695</v>
      </c>
      <c r="S80" s="400">
        <f t="shared" ref="S80" si="358">S78+6</f>
        <v>72</v>
      </c>
      <c r="T80" s="401" t="s">
        <v>45</v>
      </c>
      <c r="U80" s="402" t="s">
        <v>46</v>
      </c>
      <c r="V80" s="423">
        <v>12</v>
      </c>
      <c r="W80" s="528" t="s">
        <v>47</v>
      </c>
      <c r="X80" s="422">
        <v>14</v>
      </c>
      <c r="Y80" s="530">
        <v>9</v>
      </c>
      <c r="Z80" s="532" t="s">
        <v>47</v>
      </c>
      <c r="AA80" s="534">
        <v>6</v>
      </c>
      <c r="BP80" s="28"/>
      <c r="BQ80" s="28"/>
      <c r="BR80" s="28"/>
      <c r="BS80" s="28"/>
      <c r="BT80" s="28"/>
      <c r="BU80" s="28"/>
      <c r="BV80" s="28"/>
      <c r="BW80" s="28"/>
      <c r="BY80" s="354"/>
      <c r="BZ80" s="398" t="s">
        <v>56</v>
      </c>
      <c r="CA80" s="399">
        <f t="shared" ref="CA80" si="359">DB76</f>
        <v>24</v>
      </c>
      <c r="CB80" s="370" t="s">
        <v>47</v>
      </c>
      <c r="CC80" s="363">
        <v>1</v>
      </c>
      <c r="CD80" s="363">
        <v>2</v>
      </c>
      <c r="CE80" s="363">
        <v>3</v>
      </c>
      <c r="CF80" s="363">
        <v>4</v>
      </c>
      <c r="CG80" s="363">
        <v>5</v>
      </c>
      <c r="CH80" s="363">
        <v>6</v>
      </c>
      <c r="CI80" s="363">
        <v>7</v>
      </c>
      <c r="CJ80" s="363">
        <v>8</v>
      </c>
      <c r="CK80" s="363">
        <v>9</v>
      </c>
      <c r="CL80" s="363">
        <v>10</v>
      </c>
      <c r="CM80" s="363">
        <v>11</v>
      </c>
      <c r="CN80" s="363">
        <v>12</v>
      </c>
      <c r="CO80" s="363">
        <v>13</v>
      </c>
      <c r="CP80" s="363">
        <v>14</v>
      </c>
      <c r="CQ80" s="363">
        <v>15</v>
      </c>
      <c r="CR80" s="363">
        <v>16</v>
      </c>
      <c r="CS80" s="363">
        <v>17</v>
      </c>
      <c r="CT80" s="363">
        <v>18</v>
      </c>
      <c r="CU80" s="363">
        <v>19</v>
      </c>
      <c r="CV80" s="363">
        <v>20</v>
      </c>
      <c r="CW80" s="363">
        <v>21</v>
      </c>
      <c r="CX80" s="363">
        <v>22</v>
      </c>
      <c r="CY80" s="363">
        <v>23</v>
      </c>
      <c r="CZ80" s="363">
        <v>24</v>
      </c>
      <c r="DA80" s="363">
        <v>25</v>
      </c>
      <c r="DB80" s="363">
        <v>26</v>
      </c>
      <c r="DC80" s="363">
        <v>27</v>
      </c>
      <c r="DD80" s="363">
        <v>28</v>
      </c>
      <c r="DE80" s="363">
        <v>29</v>
      </c>
      <c r="DF80" s="363">
        <v>30</v>
      </c>
      <c r="DG80" s="363">
        <v>31</v>
      </c>
      <c r="DH80" s="363">
        <v>32</v>
      </c>
      <c r="DI80" s="363">
        <v>33</v>
      </c>
      <c r="DJ80" s="363">
        <v>34</v>
      </c>
      <c r="DK80" s="364">
        <v>35</v>
      </c>
      <c r="DL80" s="364">
        <v>36</v>
      </c>
      <c r="DM80" s="364">
        <v>37</v>
      </c>
      <c r="DN80" s="364">
        <v>38</v>
      </c>
      <c r="DO80" s="364">
        <v>39</v>
      </c>
      <c r="DP80" s="364">
        <v>40</v>
      </c>
      <c r="DQ80" s="357"/>
    </row>
    <row r="81" spans="5:121" ht="22.5" customHeight="1" thickBot="1" x14ac:dyDescent="0.45">
      <c r="E81" s="525"/>
      <c r="F81" s="527"/>
      <c r="G81" s="403" t="s">
        <v>50</v>
      </c>
      <c r="H81" s="404">
        <f t="shared" ref="H81" si="360">H79</f>
        <v>5</v>
      </c>
      <c r="I81" s="405" t="s">
        <v>67</v>
      </c>
      <c r="J81" s="412" t="str">
        <f t="shared" ca="1" si="262"/>
        <v>Ovčárecká "A"</v>
      </c>
      <c r="K81" s="529"/>
      <c r="L81" s="413" t="str">
        <f t="shared" ca="1" si="263"/>
        <v>Masarykova "B"</v>
      </c>
      <c r="M81" s="531"/>
      <c r="N81" s="533"/>
      <c r="O81" s="535"/>
      <c r="Q81" s="525"/>
      <c r="R81" s="527"/>
      <c r="S81" s="403" t="s">
        <v>50</v>
      </c>
      <c r="T81" s="404">
        <f t="shared" ref="T81" si="361">T79</f>
        <v>6</v>
      </c>
      <c r="U81" s="405" t="s">
        <v>67</v>
      </c>
      <c r="V81" s="412" t="str">
        <f t="shared" ca="1" si="264"/>
        <v>Velim  "A"</v>
      </c>
      <c r="W81" s="529"/>
      <c r="X81" s="413" t="str">
        <f t="shared" ca="1" si="265"/>
        <v>Býchory "A"</v>
      </c>
      <c r="Y81" s="531"/>
      <c r="Z81" s="533"/>
      <c r="AA81" s="535"/>
      <c r="BP81" s="28"/>
      <c r="BQ81" s="28"/>
      <c r="BR81" s="28"/>
      <c r="BS81" s="28"/>
      <c r="BT81" s="28"/>
      <c r="BU81" s="28"/>
      <c r="BV81" s="28"/>
      <c r="BW81" s="28"/>
      <c r="BY81" s="371"/>
      <c r="BZ81" s="372"/>
      <c r="CA81" s="372"/>
      <c r="CB81" s="372"/>
      <c r="CC81" s="372"/>
      <c r="CD81" s="372"/>
      <c r="CE81" s="372"/>
      <c r="CF81" s="372"/>
      <c r="CG81" s="372"/>
      <c r="CH81" s="372"/>
      <c r="CI81" s="372"/>
      <c r="CJ81" s="372"/>
      <c r="CK81" s="372"/>
      <c r="CL81" s="372"/>
      <c r="CM81" s="372"/>
      <c r="CN81" s="372"/>
      <c r="CO81" s="372"/>
      <c r="CP81" s="372"/>
      <c r="CQ81" s="372"/>
      <c r="CR81" s="372"/>
      <c r="CS81" s="372"/>
      <c r="CT81" s="372"/>
      <c r="CU81" s="372"/>
      <c r="CV81" s="372"/>
      <c r="CW81" s="372"/>
      <c r="CX81" s="372"/>
      <c r="CY81" s="372"/>
      <c r="CZ81" s="372"/>
      <c r="DA81" s="372"/>
      <c r="DB81" s="372"/>
      <c r="DC81" s="372"/>
      <c r="DD81" s="372"/>
      <c r="DE81" s="372"/>
      <c r="DF81" s="372"/>
      <c r="DG81" s="372"/>
      <c r="DH81" s="372"/>
      <c r="DI81" s="372"/>
      <c r="DJ81" s="372"/>
      <c r="DK81" s="372"/>
      <c r="DL81" s="372"/>
      <c r="DM81" s="372"/>
      <c r="DN81" s="372"/>
      <c r="DO81" s="372"/>
      <c r="DP81" s="372"/>
      <c r="DQ81" s="373"/>
    </row>
    <row r="82" spans="5:121" ht="22.5" customHeight="1" thickTop="1" x14ac:dyDescent="0.35">
      <c r="E82" s="524" t="s">
        <v>172</v>
      </c>
      <c r="F82" s="526">
        <f>F80+F$85</f>
        <v>0.47500000000000031</v>
      </c>
      <c r="G82" s="400">
        <f t="shared" ref="G82" si="362">G80+6</f>
        <v>77</v>
      </c>
      <c r="H82" s="401" t="s">
        <v>45</v>
      </c>
      <c r="I82" s="408" t="s">
        <v>46</v>
      </c>
      <c r="J82" s="425">
        <v>7</v>
      </c>
      <c r="K82" s="528" t="s">
        <v>47</v>
      </c>
      <c r="L82" s="424">
        <v>18</v>
      </c>
      <c r="M82" s="530">
        <v>5</v>
      </c>
      <c r="N82" s="532" t="s">
        <v>47</v>
      </c>
      <c r="O82" s="534">
        <v>6</v>
      </c>
      <c r="Q82" s="524" t="s">
        <v>172</v>
      </c>
      <c r="R82" s="526">
        <f>F80+F$85</f>
        <v>0.47500000000000031</v>
      </c>
      <c r="S82" s="400">
        <f t="shared" ref="S82" si="363">S80+6</f>
        <v>78</v>
      </c>
      <c r="T82" s="401" t="s">
        <v>45</v>
      </c>
      <c r="U82" s="408" t="s">
        <v>46</v>
      </c>
      <c r="V82" s="425">
        <v>10</v>
      </c>
      <c r="W82" s="528" t="s">
        <v>47</v>
      </c>
      <c r="X82" s="424">
        <v>15</v>
      </c>
      <c r="Y82" s="530">
        <v>9</v>
      </c>
      <c r="Z82" s="532" t="s">
        <v>47</v>
      </c>
      <c r="AA82" s="534">
        <v>6</v>
      </c>
      <c r="BP82" s="28"/>
      <c r="BQ82" s="28"/>
      <c r="BR82" s="28"/>
      <c r="BS82" s="28"/>
      <c r="BT82" s="28"/>
      <c r="BU82" s="28"/>
      <c r="BV82" s="28"/>
      <c r="BW82" s="28"/>
      <c r="BY82" s="517">
        <f t="shared" ref="BY82" si="364">BQ83</f>
        <v>0.45000000000000023</v>
      </c>
      <c r="BZ82" s="518"/>
      <c r="CA82" s="518"/>
      <c r="CB82" s="351"/>
      <c r="CC82" s="351"/>
      <c r="CD82" s="351"/>
      <c r="CE82" s="520" t="str">
        <f t="shared" ref="CE82" si="365">BT83</f>
        <v>skupina</v>
      </c>
      <c r="CF82" s="520"/>
      <c r="CG82" s="520"/>
      <c r="CH82" s="520"/>
      <c r="CI82" s="520"/>
      <c r="CJ82" s="352" t="str">
        <f t="shared" ref="CJ82" si="366">BT84</f>
        <v>D</v>
      </c>
      <c r="CK82" s="351"/>
      <c r="CL82" s="351"/>
      <c r="CM82" s="351"/>
      <c r="CN82" s="351"/>
      <c r="CO82" s="351"/>
      <c r="CP82" s="351"/>
      <c r="CQ82" s="351"/>
      <c r="CR82" s="351"/>
      <c r="CS82" s="351"/>
      <c r="CT82" s="351"/>
      <c r="CU82" s="351"/>
      <c r="CV82" s="351"/>
      <c r="CW82" s="351"/>
      <c r="CX82" s="351"/>
      <c r="CY82" s="351"/>
      <c r="CZ82" s="351"/>
      <c r="DA82" s="351"/>
      <c r="DB82" s="351"/>
      <c r="DC82" s="351"/>
      <c r="DD82" s="351"/>
      <c r="DE82" s="351"/>
      <c r="DF82" s="351"/>
      <c r="DG82" s="351"/>
      <c r="DH82" s="351"/>
      <c r="DI82" s="351"/>
      <c r="DJ82" s="351"/>
      <c r="DK82" s="351"/>
      <c r="DL82" s="351"/>
      <c r="DM82" s="351"/>
      <c r="DN82" s="351"/>
      <c r="DO82" s="351"/>
      <c r="DP82" s="351"/>
      <c r="DQ82" s="353"/>
    </row>
    <row r="83" spans="5:121" ht="22.5" customHeight="1" thickBot="1" x14ac:dyDescent="0.45">
      <c r="E83" s="525"/>
      <c r="F83" s="527"/>
      <c r="G83" s="403" t="s">
        <v>50</v>
      </c>
      <c r="H83" s="404">
        <f t="shared" ref="H83" si="367">H81</f>
        <v>5</v>
      </c>
      <c r="I83" s="409" t="s">
        <v>54</v>
      </c>
      <c r="J83" s="412" t="str">
        <f t="shared" ca="1" si="262"/>
        <v>Kmochova "B"</v>
      </c>
      <c r="K83" s="529"/>
      <c r="L83" s="413" t="str">
        <f t="shared" ca="1" si="263"/>
        <v>Lipanská "B"</v>
      </c>
      <c r="M83" s="531"/>
      <c r="N83" s="533"/>
      <c r="O83" s="535"/>
      <c r="Q83" s="525"/>
      <c r="R83" s="527"/>
      <c r="S83" s="403" t="s">
        <v>50</v>
      </c>
      <c r="T83" s="404">
        <f t="shared" ref="T83" si="368">T81</f>
        <v>6</v>
      </c>
      <c r="U83" s="409" t="s">
        <v>54</v>
      </c>
      <c r="V83" s="412" t="str">
        <f t="shared" ca="1" si="264"/>
        <v>Čer. Pečky "A"</v>
      </c>
      <c r="W83" s="529"/>
      <c r="X83" s="413" t="str">
        <f t="shared" ca="1" si="265"/>
        <v>Bezručova "A"</v>
      </c>
      <c r="Y83" s="531"/>
      <c r="Z83" s="533"/>
      <c r="AA83" s="535"/>
      <c r="BP83" s="28" t="str">
        <f t="shared" ref="BP83:BW84" si="369">E20</f>
        <v>10. KOLO</v>
      </c>
      <c r="BQ83" s="28">
        <f t="shared" si="369"/>
        <v>0.45000000000000023</v>
      </c>
      <c r="BR83" s="28">
        <f t="shared" si="369"/>
        <v>55</v>
      </c>
      <c r="BS83" s="28" t="str">
        <f t="shared" si="369"/>
        <v>HŘIŠTĚ</v>
      </c>
      <c r="BT83" s="28" t="str">
        <f t="shared" si="369"/>
        <v>skupina</v>
      </c>
      <c r="BU83" s="28">
        <f t="shared" si="369"/>
        <v>20</v>
      </c>
      <c r="BV83" s="28" t="str">
        <f t="shared" si="369"/>
        <v>:</v>
      </c>
      <c r="BW83" s="28">
        <f t="shared" si="369"/>
        <v>28</v>
      </c>
      <c r="BY83" s="354"/>
      <c r="BZ83" s="521" t="str">
        <f t="shared" ref="BZ83" si="370">BP83</f>
        <v>10. KOLO</v>
      </c>
      <c r="CA83" s="521"/>
      <c r="CB83" s="521"/>
      <c r="CC83" s="521"/>
      <c r="CD83" s="355"/>
      <c r="CE83" s="355"/>
      <c r="CF83" s="355"/>
      <c r="CG83" s="355"/>
      <c r="CH83" s="355"/>
      <c r="CI83" s="355"/>
      <c r="CJ83" s="355"/>
      <c r="CK83" s="355"/>
      <c r="CL83" s="355"/>
      <c r="CM83" s="355"/>
      <c r="CN83" s="355"/>
      <c r="CO83" s="355"/>
      <c r="CP83" s="355"/>
      <c r="CQ83" s="355"/>
      <c r="CR83" s="355"/>
      <c r="CS83" s="537">
        <f t="shared" ref="CS83" si="371">BR83</f>
        <v>55</v>
      </c>
      <c r="CT83" s="537"/>
      <c r="CU83" s="538" t="s">
        <v>48</v>
      </c>
      <c r="CV83" s="538"/>
      <c r="CW83" s="538"/>
      <c r="CX83" s="355"/>
      <c r="CY83" s="355"/>
      <c r="CZ83" s="355"/>
      <c r="DA83" s="355"/>
      <c r="DB83" s="355"/>
      <c r="DC83" s="355"/>
      <c r="DD83" s="355"/>
      <c r="DE83" s="355"/>
      <c r="DF83" s="355"/>
      <c r="DG83" s="355"/>
      <c r="DH83" s="355"/>
      <c r="DI83" s="355"/>
      <c r="DJ83" s="355"/>
      <c r="DK83" s="356"/>
      <c r="DL83" s="539" t="s">
        <v>49</v>
      </c>
      <c r="DM83" s="539"/>
      <c r="DN83" s="539"/>
      <c r="DO83" s="540">
        <f t="shared" ref="DO83" si="372">BS84</f>
        <v>1</v>
      </c>
      <c r="DP83" s="540"/>
      <c r="DQ83" s="357"/>
    </row>
    <row r="84" spans="5:121" ht="22.5" customHeight="1" thickTop="1" x14ac:dyDescent="0.3">
      <c r="E84" s="557" t="str">
        <f>E56</f>
        <v>Nadstavba ORANŽOVÝCH bude pokračovat  16 . kolem v</v>
      </c>
      <c r="F84" s="557"/>
      <c r="G84" s="557"/>
      <c r="H84" s="557"/>
      <c r="I84" s="557"/>
      <c r="J84" s="557"/>
      <c r="K84" s="557"/>
      <c r="L84" s="420">
        <f>L56</f>
        <v>0.5</v>
      </c>
      <c r="M84" s="415"/>
      <c r="N84" s="415"/>
      <c r="O84" s="415"/>
      <c r="P84" s="416"/>
      <c r="Q84" s="417"/>
      <c r="R84" s="417"/>
      <c r="S84" s="417"/>
      <c r="T84" s="417"/>
      <c r="U84" s="417"/>
      <c r="V84" s="418"/>
      <c r="W84" s="419"/>
      <c r="X84" s="418"/>
      <c r="Y84" s="415"/>
      <c r="Z84" s="415"/>
      <c r="AA84" s="415"/>
      <c r="BP84" s="28">
        <f t="shared" si="369"/>
        <v>0</v>
      </c>
      <c r="BQ84" s="28">
        <f t="shared" si="369"/>
        <v>0</v>
      </c>
      <c r="BR84" s="28" t="str">
        <f t="shared" si="369"/>
        <v>zápas</v>
      </c>
      <c r="BS84" s="28">
        <f t="shared" si="369"/>
        <v>1</v>
      </c>
      <c r="BT84" s="28" t="str">
        <f t="shared" si="369"/>
        <v>D</v>
      </c>
      <c r="BU84" s="28" t="str">
        <f t="shared" ca="1" si="369"/>
        <v>Masarykova "B"</v>
      </c>
      <c r="BV84" s="28">
        <f t="shared" si="369"/>
        <v>0</v>
      </c>
      <c r="BW84" s="28" t="str">
        <f t="shared" ca="1" si="369"/>
        <v>Velký Osek "B"</v>
      </c>
      <c r="BY84" s="354"/>
      <c r="BZ84" s="521"/>
      <c r="CA84" s="521"/>
      <c r="CB84" s="521"/>
      <c r="CC84" s="521"/>
      <c r="CD84" s="355"/>
      <c r="CE84" s="355"/>
      <c r="CF84" s="355"/>
      <c r="CG84" s="355"/>
      <c r="CH84" s="355"/>
      <c r="CI84" s="355"/>
      <c r="CJ84" s="355"/>
      <c r="CK84" s="355"/>
      <c r="CL84" s="355"/>
      <c r="CM84" s="355"/>
      <c r="CN84" s="355"/>
      <c r="CO84" s="355"/>
      <c r="CP84" s="355"/>
      <c r="CQ84" s="355"/>
      <c r="CR84" s="355"/>
      <c r="CS84" s="537"/>
      <c r="CT84" s="537"/>
      <c r="CU84" s="538"/>
      <c r="CV84" s="538"/>
      <c r="CW84" s="538"/>
      <c r="CX84" s="355"/>
      <c r="CY84" s="355"/>
      <c r="CZ84" s="355"/>
      <c r="DA84" s="355"/>
      <c r="DB84" s="355"/>
      <c r="DC84" s="355"/>
      <c r="DD84" s="355"/>
      <c r="DE84" s="355"/>
      <c r="DF84" s="355"/>
      <c r="DG84" s="355"/>
      <c r="DH84" s="355"/>
      <c r="DI84" s="355"/>
      <c r="DJ84" s="355"/>
      <c r="DK84" s="356"/>
      <c r="DL84" s="539"/>
      <c r="DM84" s="539"/>
      <c r="DN84" s="539"/>
      <c r="DO84" s="540"/>
      <c r="DP84" s="540"/>
      <c r="DQ84" s="357"/>
    </row>
    <row r="85" spans="5:121" ht="22.5" customHeight="1" x14ac:dyDescent="0.3">
      <c r="F85" s="349">
        <v>8.3333333333333332E-3</v>
      </c>
      <c r="G85" s="26" t="s">
        <v>82</v>
      </c>
      <c r="BP85" s="28"/>
      <c r="BQ85" s="28"/>
      <c r="BR85" s="28"/>
      <c r="BS85" s="28"/>
      <c r="BT85" s="28"/>
      <c r="BU85" s="28"/>
      <c r="BV85" s="28"/>
      <c r="BW85" s="28"/>
      <c r="BY85" s="354"/>
      <c r="BZ85" s="358"/>
      <c r="CA85" s="358"/>
      <c r="CB85" s="358"/>
      <c r="CC85" s="358"/>
      <c r="CD85" s="536" t="s">
        <v>52</v>
      </c>
      <c r="CE85" s="536"/>
      <c r="CF85" s="359">
        <f t="shared" ref="CF85" si="373">BU83</f>
        <v>20</v>
      </c>
      <c r="CG85" s="360" t="s">
        <v>53</v>
      </c>
      <c r="CH85" s="522" t="str">
        <f t="shared" ref="CH85" ca="1" si="374">IF(BU84="","",LOOKUP(CF85,$B$2:$B$48,$C$2:$C$44))</f>
        <v>Masarykova "B"</v>
      </c>
      <c r="CI85" s="522"/>
      <c r="CJ85" s="522"/>
      <c r="CK85" s="522"/>
      <c r="CL85" s="522"/>
      <c r="CM85" s="522"/>
      <c r="CN85" s="522"/>
      <c r="CO85" s="522"/>
      <c r="CP85" s="522"/>
      <c r="CQ85" s="522"/>
      <c r="CR85" s="522"/>
      <c r="CS85" s="522"/>
      <c r="CT85" s="522"/>
      <c r="CU85" s="358"/>
      <c r="CV85" s="358"/>
      <c r="CW85" s="358"/>
      <c r="CX85" s="358"/>
      <c r="CY85" s="358"/>
      <c r="CZ85" s="536" t="s">
        <v>52</v>
      </c>
      <c r="DA85" s="536"/>
      <c r="DB85" s="359">
        <f t="shared" ref="DB85" si="375">BW83</f>
        <v>28</v>
      </c>
      <c r="DC85" s="360" t="s">
        <v>53</v>
      </c>
      <c r="DD85" s="522" t="str">
        <f t="shared" ref="DD85" ca="1" si="376">IF(BW84="","",LOOKUP(DB85,$B$2:$B$48,$C$2:$C$44))</f>
        <v>Velký Osek "B"</v>
      </c>
      <c r="DE85" s="522"/>
      <c r="DF85" s="522"/>
      <c r="DG85" s="522"/>
      <c r="DH85" s="522"/>
      <c r="DI85" s="522"/>
      <c r="DJ85" s="522"/>
      <c r="DK85" s="522"/>
      <c r="DL85" s="522"/>
      <c r="DM85" s="522"/>
      <c r="DN85" s="522"/>
      <c r="DO85" s="522"/>
      <c r="DP85" s="522"/>
      <c r="DQ85" s="357"/>
    </row>
    <row r="86" spans="5:121" ht="22.5" customHeight="1" thickBot="1" x14ac:dyDescent="0.35">
      <c r="E86" s="711" t="s">
        <v>85</v>
      </c>
      <c r="F86" s="711"/>
      <c r="G86" s="711"/>
      <c r="H86" s="711"/>
      <c r="I86" s="711"/>
      <c r="J86" s="711"/>
      <c r="K86" s="711"/>
      <c r="L86" s="711"/>
      <c r="M86" s="711"/>
      <c r="N86" s="711"/>
      <c r="O86" s="361"/>
      <c r="P86" s="361"/>
      <c r="Q86" s="361"/>
      <c r="R86" s="361"/>
      <c r="BP86" s="28"/>
      <c r="BQ86" s="28"/>
      <c r="BR86" s="28"/>
      <c r="BS86" s="28"/>
      <c r="BT86" s="28"/>
      <c r="BU86" s="28"/>
      <c r="BV86" s="28"/>
      <c r="BW86" s="28"/>
      <c r="BY86" s="354"/>
      <c r="BZ86" s="358"/>
      <c r="CA86" s="358"/>
      <c r="CB86" s="358"/>
      <c r="CC86" s="358"/>
      <c r="CD86" s="358"/>
      <c r="CE86" s="358"/>
      <c r="CF86" s="358"/>
      <c r="CG86" s="358"/>
      <c r="CH86" s="358"/>
      <c r="CI86" s="358"/>
      <c r="CJ86" s="358"/>
      <c r="CK86" s="358"/>
      <c r="CL86" s="358"/>
      <c r="CM86" s="358"/>
      <c r="CN86" s="358"/>
      <c r="CO86" s="358"/>
      <c r="CP86" s="358"/>
      <c r="CQ86" s="358"/>
      <c r="CR86" s="358"/>
      <c r="CS86" s="358"/>
      <c r="CT86" s="358"/>
      <c r="CU86" s="358"/>
      <c r="CV86" s="358"/>
      <c r="CW86" s="358"/>
      <c r="CX86" s="358"/>
      <c r="CY86" s="358"/>
      <c r="CZ86" s="358"/>
      <c r="DA86" s="358"/>
      <c r="DB86" s="358"/>
      <c r="DC86" s="358"/>
      <c r="DD86" s="358"/>
      <c r="DE86" s="358"/>
      <c r="DF86" s="358"/>
      <c r="DG86" s="358"/>
      <c r="DH86" s="358"/>
      <c r="DI86" s="358"/>
      <c r="DJ86" s="358"/>
      <c r="DQ86" s="357"/>
    </row>
    <row r="87" spans="5:121" ht="22.5" customHeight="1" thickTop="1" x14ac:dyDescent="0.35">
      <c r="E87" s="427" t="s">
        <v>83</v>
      </c>
      <c r="F87" s="543">
        <v>0.5</v>
      </c>
      <c r="G87" s="428">
        <v>92</v>
      </c>
      <c r="H87" s="429" t="s">
        <v>45</v>
      </c>
      <c r="I87" s="545" t="s">
        <v>86</v>
      </c>
      <c r="J87" s="421" t="s">
        <v>72</v>
      </c>
      <c r="K87" s="547" t="s">
        <v>47</v>
      </c>
      <c r="L87" s="422" t="s">
        <v>75</v>
      </c>
      <c r="M87" s="549">
        <v>8</v>
      </c>
      <c r="N87" s="551" t="s">
        <v>47</v>
      </c>
      <c r="O87" s="553">
        <v>1</v>
      </c>
      <c r="P87" s="555" t="s">
        <v>91</v>
      </c>
      <c r="Q87" s="556"/>
      <c r="R87" s="556"/>
      <c r="BP87" s="28"/>
      <c r="BQ87" s="28"/>
      <c r="BR87" s="28"/>
      <c r="BS87" s="28"/>
      <c r="BT87" s="28"/>
      <c r="BU87" s="28"/>
      <c r="BV87" s="28"/>
      <c r="BW87" s="28"/>
      <c r="BY87" s="354"/>
      <c r="BZ87" s="396" t="s">
        <v>56</v>
      </c>
      <c r="CA87" s="397">
        <f t="shared" ref="CA87" si="377">CF85</f>
        <v>20</v>
      </c>
      <c r="CB87" s="362" t="s">
        <v>47</v>
      </c>
      <c r="CC87" s="363">
        <v>1</v>
      </c>
      <c r="CD87" s="363">
        <v>2</v>
      </c>
      <c r="CE87" s="363">
        <v>3</v>
      </c>
      <c r="CF87" s="363">
        <v>4</v>
      </c>
      <c r="CG87" s="363">
        <v>5</v>
      </c>
      <c r="CH87" s="363">
        <v>6</v>
      </c>
      <c r="CI87" s="363">
        <v>7</v>
      </c>
      <c r="CJ87" s="363">
        <v>8</v>
      </c>
      <c r="CK87" s="363">
        <v>9</v>
      </c>
      <c r="CL87" s="363">
        <v>10</v>
      </c>
      <c r="CM87" s="363">
        <v>11</v>
      </c>
      <c r="CN87" s="363">
        <v>12</v>
      </c>
      <c r="CO87" s="363">
        <v>13</v>
      </c>
      <c r="CP87" s="363">
        <v>14</v>
      </c>
      <c r="CQ87" s="363">
        <v>15</v>
      </c>
      <c r="CR87" s="363">
        <v>16</v>
      </c>
      <c r="CS87" s="363">
        <v>17</v>
      </c>
      <c r="CT87" s="363">
        <v>18</v>
      </c>
      <c r="CU87" s="363">
        <v>19</v>
      </c>
      <c r="CV87" s="363">
        <v>20</v>
      </c>
      <c r="CW87" s="363">
        <v>21</v>
      </c>
      <c r="CX87" s="363">
        <v>22</v>
      </c>
      <c r="CY87" s="363">
        <v>23</v>
      </c>
      <c r="CZ87" s="363">
        <v>24</v>
      </c>
      <c r="DA87" s="363">
        <v>25</v>
      </c>
      <c r="DB87" s="363">
        <v>26</v>
      </c>
      <c r="DC87" s="363">
        <v>27</v>
      </c>
      <c r="DD87" s="363">
        <v>28</v>
      </c>
      <c r="DE87" s="363">
        <v>29</v>
      </c>
      <c r="DF87" s="363">
        <v>30</v>
      </c>
      <c r="DG87" s="363">
        <v>31</v>
      </c>
      <c r="DH87" s="363">
        <v>32</v>
      </c>
      <c r="DI87" s="363">
        <v>33</v>
      </c>
      <c r="DJ87" s="363">
        <v>34</v>
      </c>
      <c r="DK87" s="364">
        <v>35</v>
      </c>
      <c r="DL87" s="364">
        <v>36</v>
      </c>
      <c r="DM87" s="364">
        <v>37</v>
      </c>
      <c r="DN87" s="364">
        <v>38</v>
      </c>
      <c r="DO87" s="364">
        <v>39</v>
      </c>
      <c r="DP87" s="364">
        <v>40</v>
      </c>
      <c r="DQ87" s="357"/>
    </row>
    <row r="88" spans="5:121" ht="22.5" customHeight="1" thickBot="1" x14ac:dyDescent="0.35">
      <c r="E88" s="432">
        <v>16</v>
      </c>
      <c r="F88" s="544"/>
      <c r="G88" s="433" t="s">
        <v>50</v>
      </c>
      <c r="H88" s="434">
        <v>4</v>
      </c>
      <c r="I88" s="546"/>
      <c r="J88" s="435" t="str">
        <f>IF($AD$72="","",LOOKUP(J87,$AC$72:$AC$79,$AD$72:$AD$79))</f>
        <v>Lipanská "A"</v>
      </c>
      <c r="K88" s="548"/>
      <c r="L88" s="436" t="str">
        <f>IF($AD$72="","",LOOKUP(L87,$AC$72:$AC$79,$AD$72:$AD$79))</f>
        <v>Prokopa Vel. "A"</v>
      </c>
      <c r="M88" s="550"/>
      <c r="N88" s="552"/>
      <c r="O88" s="554"/>
      <c r="P88" s="555"/>
      <c r="Q88" s="556"/>
      <c r="R88" s="556"/>
      <c r="BP88" s="28"/>
      <c r="BQ88" s="28"/>
      <c r="BR88" s="28"/>
      <c r="BS88" s="28"/>
      <c r="BT88" s="28"/>
      <c r="BU88" s="28"/>
      <c r="BV88" s="28"/>
      <c r="BW88" s="28"/>
      <c r="BY88" s="354"/>
      <c r="BZ88" s="365"/>
      <c r="CA88" s="366"/>
      <c r="CB88" s="367"/>
      <c r="CC88" s="368"/>
      <c r="CD88" s="368"/>
      <c r="CE88" s="368"/>
      <c r="CF88" s="368"/>
      <c r="CG88" s="368"/>
      <c r="CH88" s="368"/>
      <c r="CI88" s="368"/>
      <c r="CJ88" s="368"/>
      <c r="CK88" s="368"/>
      <c r="CL88" s="368"/>
      <c r="CM88" s="368"/>
      <c r="CN88" s="368"/>
      <c r="CO88" s="368"/>
      <c r="CP88" s="368"/>
      <c r="CQ88" s="368"/>
      <c r="CR88" s="368"/>
      <c r="CS88" s="368"/>
      <c r="CT88" s="368"/>
      <c r="CU88" s="368"/>
      <c r="CV88" s="368"/>
      <c r="CW88" s="368"/>
      <c r="CX88" s="368"/>
      <c r="CY88" s="368"/>
      <c r="CZ88" s="368"/>
      <c r="DA88" s="368"/>
      <c r="DB88" s="368"/>
      <c r="DC88" s="368"/>
      <c r="DD88" s="368"/>
      <c r="DE88" s="368"/>
      <c r="DF88" s="368"/>
      <c r="DG88" s="368"/>
      <c r="DH88" s="368"/>
      <c r="DI88" s="368"/>
      <c r="DJ88" s="368"/>
      <c r="DK88" s="369"/>
      <c r="DL88" s="369"/>
      <c r="DM88" s="369"/>
      <c r="DN88" s="369"/>
      <c r="DO88" s="369"/>
      <c r="DP88" s="369"/>
      <c r="DQ88" s="357"/>
    </row>
    <row r="89" spans="5:121" ht="22.5" customHeight="1" thickTop="1" x14ac:dyDescent="0.35">
      <c r="E89" s="427" t="s">
        <v>83</v>
      </c>
      <c r="F89" s="543">
        <f>F87</f>
        <v>0.5</v>
      </c>
      <c r="G89" s="428">
        <f t="shared" ref="G89:G91" si="378">G87+1</f>
        <v>93</v>
      </c>
      <c r="H89" s="429" t="s">
        <v>45</v>
      </c>
      <c r="I89" s="545" t="s">
        <v>87</v>
      </c>
      <c r="J89" s="423" t="s">
        <v>74</v>
      </c>
      <c r="K89" s="547" t="s">
        <v>47</v>
      </c>
      <c r="L89" s="235" t="s">
        <v>69</v>
      </c>
      <c r="M89" s="549">
        <v>8</v>
      </c>
      <c r="N89" s="551" t="s">
        <v>47</v>
      </c>
      <c r="O89" s="553">
        <v>9</v>
      </c>
      <c r="P89" s="555" t="s">
        <v>91</v>
      </c>
      <c r="Q89" s="556"/>
      <c r="R89" s="556"/>
      <c r="BP89" s="28"/>
      <c r="BQ89" s="28"/>
      <c r="BR89" s="28"/>
      <c r="BS89" s="28"/>
      <c r="BT89" s="28"/>
      <c r="BU89" s="28"/>
      <c r="BV89" s="28"/>
      <c r="BW89" s="28"/>
      <c r="BY89" s="354"/>
      <c r="BZ89" s="398" t="s">
        <v>56</v>
      </c>
      <c r="CA89" s="399">
        <f t="shared" ref="CA89" si="379">DB85</f>
        <v>28</v>
      </c>
      <c r="CB89" s="370" t="s">
        <v>47</v>
      </c>
      <c r="CC89" s="363">
        <v>1</v>
      </c>
      <c r="CD89" s="363">
        <v>2</v>
      </c>
      <c r="CE89" s="363">
        <v>3</v>
      </c>
      <c r="CF89" s="363">
        <v>4</v>
      </c>
      <c r="CG89" s="363">
        <v>5</v>
      </c>
      <c r="CH89" s="363">
        <v>6</v>
      </c>
      <c r="CI89" s="363">
        <v>7</v>
      </c>
      <c r="CJ89" s="363">
        <v>8</v>
      </c>
      <c r="CK89" s="363">
        <v>9</v>
      </c>
      <c r="CL89" s="363">
        <v>10</v>
      </c>
      <c r="CM89" s="363">
        <v>11</v>
      </c>
      <c r="CN89" s="363">
        <v>12</v>
      </c>
      <c r="CO89" s="363">
        <v>13</v>
      </c>
      <c r="CP89" s="363">
        <v>14</v>
      </c>
      <c r="CQ89" s="363">
        <v>15</v>
      </c>
      <c r="CR89" s="363">
        <v>16</v>
      </c>
      <c r="CS89" s="363">
        <v>17</v>
      </c>
      <c r="CT89" s="363">
        <v>18</v>
      </c>
      <c r="CU89" s="363">
        <v>19</v>
      </c>
      <c r="CV89" s="363">
        <v>20</v>
      </c>
      <c r="CW89" s="363">
        <v>21</v>
      </c>
      <c r="CX89" s="363">
        <v>22</v>
      </c>
      <c r="CY89" s="363">
        <v>23</v>
      </c>
      <c r="CZ89" s="363">
        <v>24</v>
      </c>
      <c r="DA89" s="363">
        <v>25</v>
      </c>
      <c r="DB89" s="363">
        <v>26</v>
      </c>
      <c r="DC89" s="363">
        <v>27</v>
      </c>
      <c r="DD89" s="363">
        <v>28</v>
      </c>
      <c r="DE89" s="363">
        <v>29</v>
      </c>
      <c r="DF89" s="363">
        <v>30</v>
      </c>
      <c r="DG89" s="363">
        <v>31</v>
      </c>
      <c r="DH89" s="363">
        <v>32</v>
      </c>
      <c r="DI89" s="363">
        <v>33</v>
      </c>
      <c r="DJ89" s="363">
        <v>34</v>
      </c>
      <c r="DK89" s="364">
        <v>35</v>
      </c>
      <c r="DL89" s="364">
        <v>36</v>
      </c>
      <c r="DM89" s="364">
        <v>37</v>
      </c>
      <c r="DN89" s="364">
        <v>38</v>
      </c>
      <c r="DO89" s="364">
        <v>39</v>
      </c>
      <c r="DP89" s="364">
        <v>40</v>
      </c>
      <c r="DQ89" s="357"/>
    </row>
    <row r="90" spans="5:121" ht="22.5" customHeight="1" thickBot="1" x14ac:dyDescent="0.35">
      <c r="E90" s="432">
        <v>16</v>
      </c>
      <c r="F90" s="544"/>
      <c r="G90" s="433" t="s">
        <v>50</v>
      </c>
      <c r="H90" s="434">
        <v>3</v>
      </c>
      <c r="I90" s="546"/>
      <c r="J90" s="435" t="str">
        <f>IF($AD$72="","",LOOKUP(J89,$AC$72:$AC$79,$AD$72:$AD$79))</f>
        <v>Ovčárecká "A"</v>
      </c>
      <c r="K90" s="548"/>
      <c r="L90" s="436" t="str">
        <f>IF($AD$72="","",LOOKUP(L89,$AC$72:$AC$79,$AD$72:$AD$79))</f>
        <v>Veltruby "B"</v>
      </c>
      <c r="M90" s="550"/>
      <c r="N90" s="552"/>
      <c r="O90" s="554"/>
      <c r="P90" s="555"/>
      <c r="Q90" s="556"/>
      <c r="R90" s="556"/>
      <c r="BF90"/>
      <c r="BO90" s="17"/>
      <c r="BP90" s="28"/>
      <c r="BQ90" s="28"/>
      <c r="BR90" s="28"/>
      <c r="BS90" s="28"/>
      <c r="BT90" s="28"/>
      <c r="BU90" s="28"/>
      <c r="BV90" s="28"/>
      <c r="BW90" s="28"/>
      <c r="BY90" s="371"/>
      <c r="BZ90" s="372"/>
      <c r="CA90" s="372"/>
      <c r="CB90" s="372"/>
      <c r="CC90" s="372"/>
      <c r="CD90" s="372"/>
      <c r="CE90" s="372"/>
      <c r="CF90" s="372"/>
      <c r="CG90" s="372"/>
      <c r="CH90" s="372"/>
      <c r="CI90" s="372"/>
      <c r="CJ90" s="372"/>
      <c r="CK90" s="372"/>
      <c r="CL90" s="372"/>
      <c r="CM90" s="372"/>
      <c r="CN90" s="372"/>
      <c r="CO90" s="372"/>
      <c r="CP90" s="372"/>
      <c r="CQ90" s="372"/>
      <c r="CR90" s="372"/>
      <c r="CS90" s="372"/>
      <c r="CT90" s="372"/>
      <c r="CU90" s="372"/>
      <c r="CV90" s="372"/>
      <c r="CW90" s="372"/>
      <c r="CX90" s="372"/>
      <c r="CY90" s="372"/>
      <c r="CZ90" s="372"/>
      <c r="DA90" s="372"/>
      <c r="DB90" s="372"/>
      <c r="DC90" s="372"/>
      <c r="DD90" s="372"/>
      <c r="DE90" s="372"/>
      <c r="DF90" s="372"/>
      <c r="DG90" s="372"/>
      <c r="DH90" s="372"/>
      <c r="DI90" s="372"/>
      <c r="DJ90" s="372"/>
      <c r="DK90" s="372"/>
      <c r="DL90" s="372"/>
      <c r="DM90" s="372"/>
      <c r="DN90" s="372"/>
      <c r="DO90" s="372"/>
      <c r="DP90" s="372"/>
      <c r="DQ90" s="373"/>
    </row>
    <row r="91" spans="5:121" ht="22.5" customHeight="1" thickTop="1" thickBot="1" x14ac:dyDescent="0.4">
      <c r="E91" s="427" t="s">
        <v>83</v>
      </c>
      <c r="F91" s="543">
        <f t="shared" ref="F91" si="380">F89</f>
        <v>0.5</v>
      </c>
      <c r="G91" s="428">
        <f t="shared" si="378"/>
        <v>94</v>
      </c>
      <c r="H91" s="429" t="s">
        <v>45</v>
      </c>
      <c r="I91" s="545" t="s">
        <v>88</v>
      </c>
      <c r="J91" s="234" t="s">
        <v>68</v>
      </c>
      <c r="K91" s="547" t="s">
        <v>47</v>
      </c>
      <c r="L91" s="424" t="s">
        <v>71</v>
      </c>
      <c r="M91" s="549">
        <v>10</v>
      </c>
      <c r="N91" s="551" t="s">
        <v>47</v>
      </c>
      <c r="O91" s="553">
        <v>4</v>
      </c>
      <c r="P91" s="555" t="s">
        <v>91</v>
      </c>
      <c r="Q91" s="556"/>
      <c r="R91" s="556"/>
      <c r="AC91" s="14"/>
      <c r="AD91"/>
      <c r="AE91" s="12"/>
      <c r="BF91"/>
      <c r="BO91" s="17"/>
      <c r="BP91" s="28"/>
      <c r="BQ91" s="28"/>
      <c r="BR91" s="28"/>
      <c r="BS91" s="28"/>
      <c r="BT91" s="28"/>
      <c r="BU91" s="28"/>
      <c r="BV91" s="28"/>
      <c r="BW91" s="28"/>
    </row>
    <row r="92" spans="5:121" ht="22.5" customHeight="1" thickTop="1" thickBot="1" x14ac:dyDescent="0.35">
      <c r="E92" s="432">
        <f>E90</f>
        <v>16</v>
      </c>
      <c r="F92" s="544"/>
      <c r="G92" s="433" t="s">
        <v>50</v>
      </c>
      <c r="H92" s="434">
        <v>2</v>
      </c>
      <c r="I92" s="546"/>
      <c r="J92" s="435" t="str">
        <f>IF($AD$72="","",LOOKUP(J91,$AC$72:$AC$79,$AD$72:$AD$79))</f>
        <v>Mnichovická "A"</v>
      </c>
      <c r="K92" s="548"/>
      <c r="L92" s="436" t="str">
        <f>IF($AD$72="","",LOOKUP(L91,$AC$72:$AC$79,$AD$72:$AD$79))</f>
        <v>Bezručova "A"</v>
      </c>
      <c r="M92" s="550"/>
      <c r="N92" s="552"/>
      <c r="O92" s="554"/>
      <c r="P92" s="555"/>
      <c r="Q92" s="556"/>
      <c r="R92" s="556"/>
      <c r="AB92"/>
      <c r="AC92" s="14"/>
      <c r="AD92"/>
      <c r="AE92" s="12"/>
      <c r="BF92"/>
      <c r="BO92" s="17"/>
      <c r="BP92" s="28"/>
      <c r="BQ92" s="28"/>
      <c r="BR92" s="28"/>
      <c r="BS92" s="28"/>
      <c r="BT92" s="28"/>
      <c r="BU92" s="28"/>
      <c r="BV92" s="28"/>
      <c r="BW92" s="28"/>
      <c r="BY92" s="517">
        <f t="shared" ref="BY92" si="381">BQ93</f>
        <v>0.45833333333333359</v>
      </c>
      <c r="BZ92" s="518"/>
      <c r="CA92" s="518"/>
      <c r="CB92" s="351"/>
      <c r="CC92" s="351"/>
      <c r="CD92" s="351"/>
      <c r="CE92" s="520" t="str">
        <f t="shared" ref="CE92" si="382">BT93</f>
        <v>skupina</v>
      </c>
      <c r="CF92" s="520"/>
      <c r="CG92" s="520"/>
      <c r="CH92" s="520"/>
      <c r="CI92" s="520"/>
      <c r="CJ92" s="352" t="str">
        <f t="shared" ref="CJ92" si="383">BT94</f>
        <v>B</v>
      </c>
      <c r="CK92" s="351"/>
      <c r="CL92" s="351"/>
      <c r="CM92" s="351"/>
      <c r="CN92" s="351"/>
      <c r="CO92" s="351"/>
      <c r="CP92" s="351"/>
      <c r="CQ92" s="351"/>
      <c r="CR92" s="351"/>
      <c r="CS92" s="351"/>
      <c r="CT92" s="351"/>
      <c r="CU92" s="351"/>
      <c r="CV92" s="351"/>
      <c r="CW92" s="351"/>
      <c r="CX92" s="351"/>
      <c r="CY92" s="351"/>
      <c r="CZ92" s="351"/>
      <c r="DA92" s="351"/>
      <c r="DB92" s="351"/>
      <c r="DC92" s="351"/>
      <c r="DD92" s="351"/>
      <c r="DE92" s="351"/>
      <c r="DF92" s="351"/>
      <c r="DG92" s="351"/>
      <c r="DH92" s="351"/>
      <c r="DI92" s="351"/>
      <c r="DJ92" s="351"/>
      <c r="DK92" s="351"/>
      <c r="DL92" s="351"/>
      <c r="DM92" s="351"/>
      <c r="DN92" s="351"/>
      <c r="DO92" s="351"/>
      <c r="DP92" s="351"/>
      <c r="DQ92" s="353"/>
    </row>
    <row r="93" spans="5:121" ht="22.5" customHeight="1" thickTop="1" x14ac:dyDescent="0.35">
      <c r="E93" s="427" t="s">
        <v>83</v>
      </c>
      <c r="F93" s="543">
        <f t="shared" ref="F93" si="384">F91</f>
        <v>0.5</v>
      </c>
      <c r="G93" s="428">
        <v>95</v>
      </c>
      <c r="H93" s="429" t="s">
        <v>45</v>
      </c>
      <c r="I93" s="545" t="s">
        <v>90</v>
      </c>
      <c r="J93" s="425" t="s">
        <v>70</v>
      </c>
      <c r="K93" s="547" t="s">
        <v>47</v>
      </c>
      <c r="L93" s="426" t="s">
        <v>73</v>
      </c>
      <c r="M93" s="549">
        <v>8</v>
      </c>
      <c r="N93" s="551" t="s">
        <v>47</v>
      </c>
      <c r="O93" s="553">
        <v>6</v>
      </c>
      <c r="P93" s="555" t="s">
        <v>91</v>
      </c>
      <c r="Q93" s="556"/>
      <c r="R93" s="556"/>
      <c r="AB93"/>
      <c r="AC93" s="14"/>
      <c r="AD93"/>
      <c r="AE93" s="12"/>
      <c r="BF93"/>
      <c r="BO93" s="17"/>
      <c r="BP93" s="28" t="str">
        <f t="shared" ref="BP93:BW94" si="385">E22</f>
        <v>11. KOLO</v>
      </c>
      <c r="BQ93" s="28">
        <f t="shared" si="385"/>
        <v>0.45833333333333359</v>
      </c>
      <c r="BR93" s="28">
        <f t="shared" si="385"/>
        <v>61</v>
      </c>
      <c r="BS93" s="28" t="str">
        <f t="shared" si="385"/>
        <v>HŘIŠTĚ</v>
      </c>
      <c r="BT93" s="28" t="str">
        <f t="shared" si="385"/>
        <v>skupina</v>
      </c>
      <c r="BU93" s="28">
        <f t="shared" si="385"/>
        <v>18</v>
      </c>
      <c r="BV93" s="28" t="str">
        <f t="shared" si="385"/>
        <v>:</v>
      </c>
      <c r="BW93" s="28">
        <f t="shared" si="385"/>
        <v>26</v>
      </c>
      <c r="BY93" s="354"/>
      <c r="BZ93" s="521" t="str">
        <f t="shared" ref="BZ93" si="386">BP93</f>
        <v>11. KOLO</v>
      </c>
      <c r="CA93" s="521"/>
      <c r="CB93" s="521"/>
      <c r="CC93" s="521"/>
      <c r="CD93" s="355"/>
      <c r="CE93" s="355"/>
      <c r="CF93" s="355"/>
      <c r="CG93" s="355"/>
      <c r="CH93" s="355"/>
      <c r="CI93" s="355"/>
      <c r="CJ93" s="355"/>
      <c r="CK93" s="355"/>
      <c r="CL93" s="355"/>
      <c r="CM93" s="355"/>
      <c r="CN93" s="355"/>
      <c r="CO93" s="355"/>
      <c r="CP93" s="355"/>
      <c r="CQ93" s="355"/>
      <c r="CR93" s="355"/>
      <c r="CS93" s="537">
        <f t="shared" ref="CS93" si="387">BR93</f>
        <v>61</v>
      </c>
      <c r="CT93" s="537"/>
      <c r="CU93" s="538" t="s">
        <v>48</v>
      </c>
      <c r="CV93" s="538"/>
      <c r="CW93" s="538"/>
      <c r="CX93" s="355"/>
      <c r="CY93" s="355"/>
      <c r="CZ93" s="355"/>
      <c r="DA93" s="355"/>
      <c r="DB93" s="355"/>
      <c r="DC93" s="355"/>
      <c r="DD93" s="355"/>
      <c r="DE93" s="355"/>
      <c r="DF93" s="355"/>
      <c r="DG93" s="355"/>
      <c r="DH93" s="355"/>
      <c r="DI93" s="355"/>
      <c r="DJ93" s="355"/>
      <c r="DK93" s="356"/>
      <c r="DL93" s="539" t="s">
        <v>49</v>
      </c>
      <c r="DM93" s="539"/>
      <c r="DN93" s="539"/>
      <c r="DO93" s="540">
        <f t="shared" ref="DO93" si="388">BS94</f>
        <v>1</v>
      </c>
      <c r="DP93" s="540"/>
      <c r="DQ93" s="357"/>
    </row>
    <row r="94" spans="5:121" ht="22.5" customHeight="1" thickBot="1" x14ac:dyDescent="0.35">
      <c r="E94" s="432">
        <v>16</v>
      </c>
      <c r="F94" s="544"/>
      <c r="G94" s="433" t="s">
        <v>50</v>
      </c>
      <c r="H94" s="434">
        <v>1</v>
      </c>
      <c r="I94" s="546"/>
      <c r="J94" s="435" t="str">
        <f>IF($AD$72="","",LOOKUP(J93,$AC$72:$AC$79,$AD$72:$AD$79))</f>
        <v>Čer. Pečky "A"</v>
      </c>
      <c r="K94" s="548"/>
      <c r="L94" s="436" t="str">
        <f>IF($AD$72="","",LOOKUP(L93,$AC$72:$AC$79,$AD$72:$AD$79))</f>
        <v>Masarykova "A"</v>
      </c>
      <c r="M94" s="550"/>
      <c r="N94" s="552"/>
      <c r="O94" s="554"/>
      <c r="P94" s="555"/>
      <c r="Q94" s="556"/>
      <c r="R94" s="556"/>
      <c r="AB94"/>
      <c r="AC94" s="14"/>
      <c r="AD94"/>
      <c r="AE94" s="12"/>
      <c r="BF94"/>
      <c r="BO94" s="17"/>
      <c r="BP94" s="28">
        <f t="shared" si="385"/>
        <v>0</v>
      </c>
      <c r="BQ94" s="28">
        <f t="shared" si="385"/>
        <v>0</v>
      </c>
      <c r="BR94" s="28" t="str">
        <f t="shared" si="385"/>
        <v>zápas</v>
      </c>
      <c r="BS94" s="28">
        <f t="shared" si="385"/>
        <v>1</v>
      </c>
      <c r="BT94" s="28" t="str">
        <f t="shared" si="385"/>
        <v>B</v>
      </c>
      <c r="BU94" s="28" t="str">
        <f t="shared" ca="1" si="385"/>
        <v>Lipanská "B"</v>
      </c>
      <c r="BV94" s="28">
        <f t="shared" si="385"/>
        <v>0</v>
      </c>
      <c r="BW94" s="28" t="str">
        <f t="shared" ca="1" si="385"/>
        <v>Velim "B"</v>
      </c>
      <c r="BX94" s="7"/>
      <c r="BY94" s="354"/>
      <c r="BZ94" s="521"/>
      <c r="CA94" s="521"/>
      <c r="CB94" s="521"/>
      <c r="CC94" s="521"/>
      <c r="CD94" s="355"/>
      <c r="CE94" s="355"/>
      <c r="CF94" s="355"/>
      <c r="CG94" s="355"/>
      <c r="CH94" s="355"/>
      <c r="CI94" s="355"/>
      <c r="CJ94" s="355"/>
      <c r="CK94" s="355"/>
      <c r="CL94" s="355"/>
      <c r="CM94" s="355"/>
      <c r="CN94" s="355"/>
      <c r="CO94" s="355"/>
      <c r="CP94" s="355"/>
      <c r="CQ94" s="355"/>
      <c r="CR94" s="355"/>
      <c r="CS94" s="537"/>
      <c r="CT94" s="537"/>
      <c r="CU94" s="538"/>
      <c r="CV94" s="538"/>
      <c r="CW94" s="538"/>
      <c r="CX94" s="355"/>
      <c r="CY94" s="355"/>
      <c r="CZ94" s="355"/>
      <c r="DA94" s="355"/>
      <c r="DB94" s="355"/>
      <c r="DC94" s="355"/>
      <c r="DD94" s="355"/>
      <c r="DE94" s="355"/>
      <c r="DF94" s="355"/>
      <c r="DG94" s="355"/>
      <c r="DH94" s="355"/>
      <c r="DI94" s="355"/>
      <c r="DJ94" s="355"/>
      <c r="DK94" s="356"/>
      <c r="DL94" s="539"/>
      <c r="DM94" s="539"/>
      <c r="DN94" s="539"/>
      <c r="DO94" s="540"/>
      <c r="DP94" s="540"/>
      <c r="DQ94" s="357"/>
    </row>
    <row r="95" spans="5:121" ht="22.5" customHeight="1" thickTop="1" x14ac:dyDescent="0.35">
      <c r="E95" s="427" t="s">
        <v>83</v>
      </c>
      <c r="F95" s="543">
        <f>F85+F87</f>
        <v>0.5083333333333333</v>
      </c>
      <c r="G95" s="428">
        <f t="shared" ref="G95:G97" si="389">G93+1</f>
        <v>96</v>
      </c>
      <c r="H95" s="429" t="s">
        <v>45</v>
      </c>
      <c r="I95" s="545" t="s">
        <v>93</v>
      </c>
      <c r="J95" s="430" t="s">
        <v>95</v>
      </c>
      <c r="K95" s="547" t="s">
        <v>47</v>
      </c>
      <c r="L95" s="431" t="s">
        <v>96</v>
      </c>
      <c r="M95" s="549">
        <v>3</v>
      </c>
      <c r="N95" s="551" t="s">
        <v>47</v>
      </c>
      <c r="O95" s="553">
        <v>7</v>
      </c>
      <c r="P95" s="555" t="s">
        <v>92</v>
      </c>
      <c r="Q95" s="556"/>
      <c r="R95" s="556"/>
      <c r="AB95"/>
      <c r="AC95" s="14"/>
      <c r="AD95"/>
      <c r="AE95" s="12"/>
      <c r="BF95"/>
      <c r="BO95" s="17"/>
      <c r="BP95" s="28"/>
      <c r="BQ95" s="28"/>
      <c r="BR95" s="28"/>
      <c r="BS95" s="28"/>
      <c r="BT95" s="28"/>
      <c r="BU95" s="28"/>
      <c r="BV95" s="28"/>
      <c r="BW95" s="28"/>
      <c r="BX95" s="7"/>
      <c r="BY95" s="354"/>
      <c r="BZ95" s="358"/>
      <c r="CA95" s="358"/>
      <c r="CB95" s="358"/>
      <c r="CC95" s="358"/>
      <c r="CD95" s="536" t="s">
        <v>52</v>
      </c>
      <c r="CE95" s="536"/>
      <c r="CF95" s="359">
        <f t="shared" ref="CF95" si="390">BU93</f>
        <v>18</v>
      </c>
      <c r="CG95" s="360" t="s">
        <v>53</v>
      </c>
      <c r="CH95" s="522" t="str">
        <f t="shared" ref="CH95" ca="1" si="391">IF(BU94="","",LOOKUP(CF95,$B$2:$B$48,$C$2:$C$44))</f>
        <v>Lipanská "B"</v>
      </c>
      <c r="CI95" s="522"/>
      <c r="CJ95" s="522"/>
      <c r="CK95" s="522"/>
      <c r="CL95" s="522"/>
      <c r="CM95" s="522"/>
      <c r="CN95" s="522"/>
      <c r="CO95" s="522"/>
      <c r="CP95" s="522"/>
      <c r="CQ95" s="522"/>
      <c r="CR95" s="522"/>
      <c r="CS95" s="522"/>
      <c r="CT95" s="522"/>
      <c r="CU95" s="358"/>
      <c r="CV95" s="358"/>
      <c r="CW95" s="358"/>
      <c r="CX95" s="358"/>
      <c r="CY95" s="358"/>
      <c r="CZ95" s="536" t="s">
        <v>52</v>
      </c>
      <c r="DA95" s="536"/>
      <c r="DB95" s="359">
        <f t="shared" ref="DB95" si="392">BW93</f>
        <v>26</v>
      </c>
      <c r="DC95" s="360" t="s">
        <v>53</v>
      </c>
      <c r="DD95" s="522" t="str">
        <f t="shared" ref="DD95" ca="1" si="393">IF(BW94="","",LOOKUP(DB95,$B$2:$B$48,$C$2:$C$44))</f>
        <v>Velim "B"</v>
      </c>
      <c r="DE95" s="522"/>
      <c r="DF95" s="522"/>
      <c r="DG95" s="522"/>
      <c r="DH95" s="522"/>
      <c r="DI95" s="522"/>
      <c r="DJ95" s="522"/>
      <c r="DK95" s="522"/>
      <c r="DL95" s="522"/>
      <c r="DM95" s="522"/>
      <c r="DN95" s="522"/>
      <c r="DO95" s="522"/>
      <c r="DP95" s="522"/>
      <c r="DQ95" s="357"/>
    </row>
    <row r="96" spans="5:121" ht="22.5" customHeight="1" thickBot="1" x14ac:dyDescent="0.35">
      <c r="E96" s="432">
        <v>17</v>
      </c>
      <c r="F96" s="544"/>
      <c r="G96" s="433" t="s">
        <v>50</v>
      </c>
      <c r="H96" s="434">
        <v>4</v>
      </c>
      <c r="I96" s="546"/>
      <c r="J96" s="435" t="str">
        <f>IF(M87=O87,"",IF(M87&lt;O87,J88,L88))</f>
        <v>Prokopa Vel. "A"</v>
      </c>
      <c r="K96" s="548"/>
      <c r="L96" s="436" t="str">
        <f>IF(M91=O91,"",IF(M91&lt;O91,J92,L92))</f>
        <v>Bezručova "A"</v>
      </c>
      <c r="M96" s="550"/>
      <c r="N96" s="552"/>
      <c r="O96" s="554"/>
      <c r="P96" s="555"/>
      <c r="Q96" s="556"/>
      <c r="R96" s="556"/>
      <c r="AB96"/>
      <c r="AC96" s="14"/>
      <c r="AD96"/>
      <c r="AE96" s="12"/>
      <c r="BP96" s="28"/>
      <c r="BQ96" s="28"/>
      <c r="BR96" s="28"/>
      <c r="BS96" s="28"/>
      <c r="BT96" s="28"/>
      <c r="BU96" s="28"/>
      <c r="BV96" s="28"/>
      <c r="BW96" s="28"/>
      <c r="BX96" s="7"/>
      <c r="BY96" s="354"/>
      <c r="BZ96" s="358"/>
      <c r="CA96" s="358"/>
      <c r="CB96" s="358"/>
      <c r="CC96" s="358"/>
      <c r="CD96" s="358"/>
      <c r="CE96" s="358"/>
      <c r="CF96" s="358"/>
      <c r="CG96" s="358"/>
      <c r="CH96" s="358"/>
      <c r="CI96" s="358"/>
      <c r="CJ96" s="358"/>
      <c r="CK96" s="358"/>
      <c r="CL96" s="358"/>
      <c r="CM96" s="358"/>
      <c r="CN96" s="358"/>
      <c r="CO96" s="358"/>
      <c r="CP96" s="358"/>
      <c r="CQ96" s="358"/>
      <c r="CR96" s="358"/>
      <c r="CS96" s="358"/>
      <c r="CT96" s="358"/>
      <c r="CU96" s="358"/>
      <c r="CV96" s="358"/>
      <c r="CW96" s="358"/>
      <c r="CX96" s="358"/>
      <c r="CY96" s="358"/>
      <c r="CZ96" s="358"/>
      <c r="DA96" s="358"/>
      <c r="DB96" s="358"/>
      <c r="DC96" s="358"/>
      <c r="DD96" s="358"/>
      <c r="DE96" s="358"/>
      <c r="DF96" s="358"/>
      <c r="DG96" s="358"/>
      <c r="DH96" s="358"/>
      <c r="DI96" s="358"/>
      <c r="DJ96" s="358"/>
      <c r="DQ96" s="357"/>
    </row>
    <row r="97" spans="5:121" ht="22.5" customHeight="1" thickTop="1" x14ac:dyDescent="0.35">
      <c r="E97" s="427" t="s">
        <v>83</v>
      </c>
      <c r="F97" s="543">
        <f t="shared" ref="F97" si="394">F95</f>
        <v>0.5083333333333333</v>
      </c>
      <c r="G97" s="428">
        <f t="shared" si="389"/>
        <v>97</v>
      </c>
      <c r="H97" s="429" t="s">
        <v>45</v>
      </c>
      <c r="I97" s="545" t="s">
        <v>94</v>
      </c>
      <c r="J97" s="430" t="s">
        <v>97</v>
      </c>
      <c r="K97" s="547" t="s">
        <v>47</v>
      </c>
      <c r="L97" s="431" t="s">
        <v>98</v>
      </c>
      <c r="M97" s="549">
        <v>9</v>
      </c>
      <c r="N97" s="551" t="s">
        <v>47</v>
      </c>
      <c r="O97" s="553">
        <v>3</v>
      </c>
      <c r="P97" s="555" t="s">
        <v>92</v>
      </c>
      <c r="Q97" s="556"/>
      <c r="R97" s="556"/>
      <c r="AB97"/>
      <c r="BF97"/>
      <c r="BO97" s="17"/>
      <c r="BP97" s="28"/>
      <c r="BQ97" s="28"/>
      <c r="BR97" s="28"/>
      <c r="BS97" s="28"/>
      <c r="BT97" s="28"/>
      <c r="BU97" s="28"/>
      <c r="BV97" s="28"/>
      <c r="BW97" s="28"/>
      <c r="BX97" s="7"/>
      <c r="BY97" s="354"/>
      <c r="BZ97" s="396" t="s">
        <v>56</v>
      </c>
      <c r="CA97" s="397">
        <f t="shared" ref="CA97" si="395">CF95</f>
        <v>18</v>
      </c>
      <c r="CB97" s="362" t="s">
        <v>47</v>
      </c>
      <c r="CC97" s="363">
        <v>1</v>
      </c>
      <c r="CD97" s="363">
        <v>2</v>
      </c>
      <c r="CE97" s="363">
        <v>3</v>
      </c>
      <c r="CF97" s="363">
        <v>4</v>
      </c>
      <c r="CG97" s="363">
        <v>5</v>
      </c>
      <c r="CH97" s="363">
        <v>6</v>
      </c>
      <c r="CI97" s="363">
        <v>7</v>
      </c>
      <c r="CJ97" s="363">
        <v>8</v>
      </c>
      <c r="CK97" s="363">
        <v>9</v>
      </c>
      <c r="CL97" s="363">
        <v>10</v>
      </c>
      <c r="CM97" s="363">
        <v>11</v>
      </c>
      <c r="CN97" s="363">
        <v>12</v>
      </c>
      <c r="CO97" s="363">
        <v>13</v>
      </c>
      <c r="CP97" s="363">
        <v>14</v>
      </c>
      <c r="CQ97" s="363">
        <v>15</v>
      </c>
      <c r="CR97" s="363">
        <v>16</v>
      </c>
      <c r="CS97" s="363">
        <v>17</v>
      </c>
      <c r="CT97" s="363">
        <v>18</v>
      </c>
      <c r="CU97" s="363">
        <v>19</v>
      </c>
      <c r="CV97" s="363">
        <v>20</v>
      </c>
      <c r="CW97" s="363">
        <v>21</v>
      </c>
      <c r="CX97" s="363">
        <v>22</v>
      </c>
      <c r="CY97" s="363">
        <v>23</v>
      </c>
      <c r="CZ97" s="363">
        <v>24</v>
      </c>
      <c r="DA97" s="363">
        <v>25</v>
      </c>
      <c r="DB97" s="363">
        <v>26</v>
      </c>
      <c r="DC97" s="363">
        <v>27</v>
      </c>
      <c r="DD97" s="363">
        <v>28</v>
      </c>
      <c r="DE97" s="363">
        <v>29</v>
      </c>
      <c r="DF97" s="363">
        <v>30</v>
      </c>
      <c r="DG97" s="363">
        <v>31</v>
      </c>
      <c r="DH97" s="363">
        <v>32</v>
      </c>
      <c r="DI97" s="363">
        <v>33</v>
      </c>
      <c r="DJ97" s="363">
        <v>34</v>
      </c>
      <c r="DK97" s="364">
        <v>35</v>
      </c>
      <c r="DL97" s="364">
        <v>36</v>
      </c>
      <c r="DM97" s="364">
        <v>37</v>
      </c>
      <c r="DN97" s="364">
        <v>38</v>
      </c>
      <c r="DO97" s="364">
        <v>39</v>
      </c>
      <c r="DP97" s="364">
        <v>40</v>
      </c>
      <c r="DQ97" s="357"/>
    </row>
    <row r="98" spans="5:121" ht="22.5" customHeight="1" thickBot="1" x14ac:dyDescent="0.35">
      <c r="E98" s="432">
        <v>17</v>
      </c>
      <c r="F98" s="544"/>
      <c r="G98" s="433" t="s">
        <v>50</v>
      </c>
      <c r="H98" s="434">
        <v>3</v>
      </c>
      <c r="I98" s="546"/>
      <c r="J98" s="435" t="str">
        <f>IF(M89=O89,"",IF(M89&lt;O89,J90,L90))</f>
        <v>Ovčárecká "A"</v>
      </c>
      <c r="K98" s="548"/>
      <c r="L98" s="436" t="str">
        <f>IF(M93=O93,"",IF(M93&lt;O93,J94,L94))</f>
        <v>Masarykova "A"</v>
      </c>
      <c r="M98" s="550"/>
      <c r="N98" s="552"/>
      <c r="O98" s="554"/>
      <c r="P98" s="555"/>
      <c r="Q98" s="556"/>
      <c r="R98" s="556"/>
      <c r="AC98" s="14"/>
      <c r="AD98"/>
      <c r="AE98" s="12"/>
      <c r="BF98"/>
      <c r="BO98" s="17"/>
      <c r="BP98" s="28"/>
      <c r="BQ98" s="28"/>
      <c r="BR98" s="28"/>
      <c r="BS98" s="28"/>
      <c r="BT98" s="28"/>
      <c r="BU98" s="28"/>
      <c r="BV98" s="28"/>
      <c r="BW98" s="28"/>
      <c r="BX98" s="7"/>
      <c r="BY98" s="354"/>
      <c r="BZ98" s="365"/>
      <c r="CA98" s="366"/>
      <c r="CB98" s="367"/>
      <c r="CC98" s="368"/>
      <c r="CD98" s="368"/>
      <c r="CE98" s="368"/>
      <c r="CF98" s="368"/>
      <c r="CG98" s="368"/>
      <c r="CH98" s="368"/>
      <c r="CI98" s="368"/>
      <c r="CJ98" s="368"/>
      <c r="CK98" s="368"/>
      <c r="CL98" s="368"/>
      <c r="CM98" s="368"/>
      <c r="CN98" s="368"/>
      <c r="CO98" s="368"/>
      <c r="CP98" s="368"/>
      <c r="CQ98" s="368"/>
      <c r="CR98" s="368"/>
      <c r="CS98" s="368"/>
      <c r="CT98" s="368"/>
      <c r="CU98" s="368"/>
      <c r="CV98" s="368"/>
      <c r="CW98" s="368"/>
      <c r="CX98" s="368"/>
      <c r="CY98" s="368"/>
      <c r="CZ98" s="368"/>
      <c r="DA98" s="368"/>
      <c r="DB98" s="368"/>
      <c r="DC98" s="368"/>
      <c r="DD98" s="368"/>
      <c r="DE98" s="368"/>
      <c r="DF98" s="368"/>
      <c r="DG98" s="368"/>
      <c r="DH98" s="368"/>
      <c r="DI98" s="368"/>
      <c r="DJ98" s="368"/>
      <c r="DK98" s="369"/>
      <c r="DL98" s="369"/>
      <c r="DM98" s="369"/>
      <c r="DN98" s="369"/>
      <c r="DO98" s="369"/>
      <c r="DP98" s="369"/>
      <c r="DQ98" s="357"/>
    </row>
    <row r="99" spans="5:121" ht="22.5" customHeight="1" thickTop="1" x14ac:dyDescent="0.35">
      <c r="E99" s="427" t="s">
        <v>83</v>
      </c>
      <c r="F99" s="543">
        <f t="shared" ref="F99" si="396">F97</f>
        <v>0.5083333333333333</v>
      </c>
      <c r="G99" s="428">
        <v>98</v>
      </c>
      <c r="H99" s="429" t="s">
        <v>45</v>
      </c>
      <c r="I99" s="545" t="s">
        <v>99</v>
      </c>
      <c r="J99" s="430" t="s">
        <v>102</v>
      </c>
      <c r="K99" s="547" t="s">
        <v>47</v>
      </c>
      <c r="L99" s="431" t="s">
        <v>103</v>
      </c>
      <c r="M99" s="549">
        <v>8</v>
      </c>
      <c r="N99" s="551" t="s">
        <v>47</v>
      </c>
      <c r="O99" s="553">
        <v>3</v>
      </c>
      <c r="P99" s="555" t="s">
        <v>101</v>
      </c>
      <c r="Q99" s="556"/>
      <c r="R99" s="556"/>
      <c r="AB99"/>
      <c r="AC99" s="14"/>
      <c r="AD99"/>
      <c r="AE99" s="12"/>
      <c r="BF99"/>
      <c r="BO99" s="17"/>
      <c r="BP99" s="28"/>
      <c r="BQ99" s="28"/>
      <c r="BR99" s="28"/>
      <c r="BS99" s="28"/>
      <c r="BT99" s="28"/>
      <c r="BU99" s="28"/>
      <c r="BV99" s="28"/>
      <c r="BW99" s="28"/>
      <c r="BX99" s="7"/>
      <c r="BY99" s="354"/>
      <c r="BZ99" s="398" t="s">
        <v>56</v>
      </c>
      <c r="CA99" s="399">
        <f t="shared" ref="CA99" si="397">DB95</f>
        <v>26</v>
      </c>
      <c r="CB99" s="370" t="s">
        <v>47</v>
      </c>
      <c r="CC99" s="363">
        <v>1</v>
      </c>
      <c r="CD99" s="363">
        <v>2</v>
      </c>
      <c r="CE99" s="363">
        <v>3</v>
      </c>
      <c r="CF99" s="363">
        <v>4</v>
      </c>
      <c r="CG99" s="363">
        <v>5</v>
      </c>
      <c r="CH99" s="363">
        <v>6</v>
      </c>
      <c r="CI99" s="363">
        <v>7</v>
      </c>
      <c r="CJ99" s="363">
        <v>8</v>
      </c>
      <c r="CK99" s="363">
        <v>9</v>
      </c>
      <c r="CL99" s="363">
        <v>10</v>
      </c>
      <c r="CM99" s="363">
        <v>11</v>
      </c>
      <c r="CN99" s="363">
        <v>12</v>
      </c>
      <c r="CO99" s="363">
        <v>13</v>
      </c>
      <c r="CP99" s="363">
        <v>14</v>
      </c>
      <c r="CQ99" s="363">
        <v>15</v>
      </c>
      <c r="CR99" s="363">
        <v>16</v>
      </c>
      <c r="CS99" s="363">
        <v>17</v>
      </c>
      <c r="CT99" s="363">
        <v>18</v>
      </c>
      <c r="CU99" s="363">
        <v>19</v>
      </c>
      <c r="CV99" s="363">
        <v>20</v>
      </c>
      <c r="CW99" s="363">
        <v>21</v>
      </c>
      <c r="CX99" s="363">
        <v>22</v>
      </c>
      <c r="CY99" s="363">
        <v>23</v>
      </c>
      <c r="CZ99" s="363">
        <v>24</v>
      </c>
      <c r="DA99" s="363">
        <v>25</v>
      </c>
      <c r="DB99" s="363">
        <v>26</v>
      </c>
      <c r="DC99" s="363">
        <v>27</v>
      </c>
      <c r="DD99" s="363">
        <v>28</v>
      </c>
      <c r="DE99" s="363">
        <v>29</v>
      </c>
      <c r="DF99" s="363">
        <v>30</v>
      </c>
      <c r="DG99" s="363">
        <v>31</v>
      </c>
      <c r="DH99" s="363">
        <v>32</v>
      </c>
      <c r="DI99" s="363">
        <v>33</v>
      </c>
      <c r="DJ99" s="363">
        <v>34</v>
      </c>
      <c r="DK99" s="364">
        <v>35</v>
      </c>
      <c r="DL99" s="364">
        <v>36</v>
      </c>
      <c r="DM99" s="364">
        <v>37</v>
      </c>
      <c r="DN99" s="364">
        <v>38</v>
      </c>
      <c r="DO99" s="364">
        <v>39</v>
      </c>
      <c r="DP99" s="364">
        <v>40</v>
      </c>
      <c r="DQ99" s="357"/>
    </row>
    <row r="100" spans="5:121" ht="22.5" customHeight="1" thickBot="1" x14ac:dyDescent="0.35">
      <c r="E100" s="432">
        <v>17</v>
      </c>
      <c r="F100" s="544"/>
      <c r="G100" s="433" t="s">
        <v>50</v>
      </c>
      <c r="H100" s="434">
        <v>2</v>
      </c>
      <c r="I100" s="546"/>
      <c r="J100" s="435" t="str">
        <f>IF(M87=O87,"",IF(M87&gt;O87,J88,L88))</f>
        <v>Lipanská "A"</v>
      </c>
      <c r="K100" s="548"/>
      <c r="L100" s="436" t="str">
        <f>IF(M91=O91,"",IF(M91&gt;O91,J92,L92))</f>
        <v>Mnichovická "A"</v>
      </c>
      <c r="M100" s="550"/>
      <c r="N100" s="552"/>
      <c r="O100" s="554"/>
      <c r="P100" s="555"/>
      <c r="Q100" s="556"/>
      <c r="R100" s="556"/>
      <c r="AB100"/>
      <c r="AC100" s="14"/>
      <c r="AD100"/>
      <c r="AE100" s="12"/>
      <c r="BF100"/>
      <c r="BO100" s="17"/>
      <c r="BP100" s="28"/>
      <c r="BQ100" s="28"/>
      <c r="BR100" s="28"/>
      <c r="BS100" s="28"/>
      <c r="BT100" s="28"/>
      <c r="BU100" s="28"/>
      <c r="BV100" s="28"/>
      <c r="BW100" s="28"/>
      <c r="BY100" s="371"/>
      <c r="BZ100" s="372"/>
      <c r="CA100" s="372"/>
      <c r="CB100" s="372"/>
      <c r="CC100" s="372"/>
      <c r="CD100" s="372"/>
      <c r="CE100" s="372"/>
      <c r="CF100" s="372"/>
      <c r="CG100" s="372"/>
      <c r="CH100" s="372"/>
      <c r="CI100" s="372"/>
      <c r="CJ100" s="372"/>
      <c r="CK100" s="372"/>
      <c r="CL100" s="372"/>
      <c r="CM100" s="372"/>
      <c r="CN100" s="372"/>
      <c r="CO100" s="372"/>
      <c r="CP100" s="372"/>
      <c r="CQ100" s="372"/>
      <c r="CR100" s="372"/>
      <c r="CS100" s="372"/>
      <c r="CT100" s="372"/>
      <c r="CU100" s="372"/>
      <c r="CV100" s="372"/>
      <c r="CW100" s="372"/>
      <c r="CX100" s="372"/>
      <c r="CY100" s="372"/>
      <c r="CZ100" s="372"/>
      <c r="DA100" s="372"/>
      <c r="DB100" s="372"/>
      <c r="DC100" s="372"/>
      <c r="DD100" s="372"/>
      <c r="DE100" s="372"/>
      <c r="DF100" s="372"/>
      <c r="DG100" s="372"/>
      <c r="DH100" s="372"/>
      <c r="DI100" s="372"/>
      <c r="DJ100" s="372"/>
      <c r="DK100" s="372"/>
      <c r="DL100" s="372"/>
      <c r="DM100" s="372"/>
      <c r="DN100" s="372"/>
      <c r="DO100" s="372"/>
      <c r="DP100" s="372"/>
      <c r="DQ100" s="373"/>
    </row>
    <row r="101" spans="5:121" ht="22.5" customHeight="1" thickTop="1" x14ac:dyDescent="0.35">
      <c r="E101" s="427" t="s">
        <v>83</v>
      </c>
      <c r="F101" s="543">
        <f t="shared" ref="F101" si="398">F99</f>
        <v>0.5083333333333333</v>
      </c>
      <c r="G101" s="428">
        <f t="shared" ref="G101:G109" si="399">G99+1</f>
        <v>99</v>
      </c>
      <c r="H101" s="429" t="s">
        <v>45</v>
      </c>
      <c r="I101" s="545" t="s">
        <v>100</v>
      </c>
      <c r="J101" s="430" t="s">
        <v>104</v>
      </c>
      <c r="K101" s="547" t="s">
        <v>47</v>
      </c>
      <c r="L101" s="431" t="s">
        <v>105</v>
      </c>
      <c r="M101" s="549">
        <v>3</v>
      </c>
      <c r="N101" s="551" t="s">
        <v>47</v>
      </c>
      <c r="O101" s="553">
        <v>14</v>
      </c>
      <c r="P101" s="555" t="s">
        <v>101</v>
      </c>
      <c r="Q101" s="556"/>
      <c r="R101" s="556"/>
      <c r="AB101"/>
      <c r="AC101" s="14"/>
      <c r="AD101"/>
      <c r="AE101" s="12"/>
      <c r="BF101"/>
      <c r="BO101" s="17"/>
      <c r="BP101" s="28"/>
      <c r="BQ101" s="28"/>
      <c r="BR101" s="28"/>
      <c r="BS101" s="28"/>
      <c r="BT101" s="28"/>
      <c r="BU101" s="28"/>
      <c r="BV101" s="28"/>
      <c r="BW101" s="28"/>
      <c r="BX101" s="7"/>
      <c r="BY101" s="517">
        <f t="shared" ref="BY101" si="400">BQ102</f>
        <v>0.46666666666666695</v>
      </c>
      <c r="BZ101" s="518"/>
      <c r="CA101" s="518"/>
      <c r="CB101" s="351"/>
      <c r="CC101" s="351"/>
      <c r="CD101" s="351"/>
      <c r="CE101" s="520" t="str">
        <f t="shared" ref="CE101" si="401">BT102</f>
        <v>skupina</v>
      </c>
      <c r="CF101" s="520"/>
      <c r="CG101" s="520"/>
      <c r="CH101" s="520"/>
      <c r="CI101" s="520"/>
      <c r="CJ101" s="352" t="str">
        <f t="shared" ref="CJ101" si="402">BT103</f>
        <v>C</v>
      </c>
      <c r="CK101" s="351"/>
      <c r="CL101" s="351"/>
      <c r="CM101" s="351"/>
      <c r="CN101" s="351"/>
      <c r="CO101" s="351"/>
      <c r="CP101" s="351"/>
      <c r="CQ101" s="351"/>
      <c r="CR101" s="351"/>
      <c r="CS101" s="351"/>
      <c r="CT101" s="351"/>
      <c r="CU101" s="351"/>
      <c r="CV101" s="351"/>
      <c r="CW101" s="351"/>
      <c r="CX101" s="351"/>
      <c r="CY101" s="351"/>
      <c r="CZ101" s="351"/>
      <c r="DA101" s="351"/>
      <c r="DB101" s="351"/>
      <c r="DC101" s="351"/>
      <c r="DD101" s="351"/>
      <c r="DE101" s="351"/>
      <c r="DF101" s="351"/>
      <c r="DG101" s="351"/>
      <c r="DH101" s="351"/>
      <c r="DI101" s="351"/>
      <c r="DJ101" s="351"/>
      <c r="DK101" s="351"/>
      <c r="DL101" s="351"/>
      <c r="DM101" s="351"/>
      <c r="DN101" s="351"/>
      <c r="DO101" s="351"/>
      <c r="DP101" s="351"/>
      <c r="DQ101" s="353"/>
    </row>
    <row r="102" spans="5:121" ht="22.5" customHeight="1" thickBot="1" x14ac:dyDescent="0.35">
      <c r="E102" s="432">
        <v>17</v>
      </c>
      <c r="F102" s="544"/>
      <c r="G102" s="433" t="s">
        <v>50</v>
      </c>
      <c r="H102" s="434">
        <v>1</v>
      </c>
      <c r="I102" s="546"/>
      <c r="J102" s="435" t="str">
        <f>IF(M89=O89,"",IF(M89&gt;O89,J90,L90))</f>
        <v>Veltruby "B"</v>
      </c>
      <c r="K102" s="548"/>
      <c r="L102" s="436" t="str">
        <f>IF(M93=O93,"",IF(M93&gt;O93,J94,L94))</f>
        <v>Čer. Pečky "A"</v>
      </c>
      <c r="M102" s="550"/>
      <c r="N102" s="552"/>
      <c r="O102" s="554"/>
      <c r="P102" s="555"/>
      <c r="Q102" s="556"/>
      <c r="R102" s="556"/>
      <c r="AB102"/>
      <c r="AC102" s="14"/>
      <c r="AD102"/>
      <c r="AE102" s="12"/>
      <c r="BF102"/>
      <c r="BO102" s="17"/>
      <c r="BP102" s="28" t="str">
        <f t="shared" ref="BP102:BW103" si="403">E24</f>
        <v>12. KOLO</v>
      </c>
      <c r="BQ102" s="28">
        <f t="shared" si="403"/>
        <v>0.46666666666666695</v>
      </c>
      <c r="BR102" s="28">
        <f t="shared" si="403"/>
        <v>67</v>
      </c>
      <c r="BS102" s="28" t="str">
        <f t="shared" si="403"/>
        <v>HŘIŠTĚ</v>
      </c>
      <c r="BT102" s="28" t="str">
        <f t="shared" si="403"/>
        <v>skupina</v>
      </c>
      <c r="BU102" s="28">
        <f t="shared" si="403"/>
        <v>3</v>
      </c>
      <c r="BV102" s="28" t="str">
        <f t="shared" si="403"/>
        <v>:</v>
      </c>
      <c r="BW102" s="28">
        <f t="shared" si="403"/>
        <v>27</v>
      </c>
      <c r="BX102" s="7"/>
      <c r="BY102" s="354"/>
      <c r="BZ102" s="521" t="str">
        <f t="shared" ref="BZ102" si="404">BP102</f>
        <v>12. KOLO</v>
      </c>
      <c r="CA102" s="521"/>
      <c r="CB102" s="521"/>
      <c r="CC102" s="521"/>
      <c r="CD102" s="355"/>
      <c r="CE102" s="355"/>
      <c r="CF102" s="355"/>
      <c r="CG102" s="355"/>
      <c r="CH102" s="355"/>
      <c r="CI102" s="355"/>
      <c r="CJ102" s="355"/>
      <c r="CK102" s="355"/>
      <c r="CL102" s="355"/>
      <c r="CM102" s="355"/>
      <c r="CN102" s="355"/>
      <c r="CO102" s="355"/>
      <c r="CP102" s="355"/>
      <c r="CQ102" s="355"/>
      <c r="CR102" s="355"/>
      <c r="CS102" s="537">
        <f t="shared" ref="CS102" si="405">BR102</f>
        <v>67</v>
      </c>
      <c r="CT102" s="537"/>
      <c r="CU102" s="538" t="s">
        <v>48</v>
      </c>
      <c r="CV102" s="538"/>
      <c r="CW102" s="538"/>
      <c r="CX102" s="355"/>
      <c r="CY102" s="355"/>
      <c r="CZ102" s="355"/>
      <c r="DA102" s="355"/>
      <c r="DB102" s="355"/>
      <c r="DC102" s="355"/>
      <c r="DD102" s="355"/>
      <c r="DE102" s="355"/>
      <c r="DF102" s="355"/>
      <c r="DG102" s="355"/>
      <c r="DH102" s="355"/>
      <c r="DI102" s="355"/>
      <c r="DJ102" s="355"/>
      <c r="DK102" s="356"/>
      <c r="DL102" s="539" t="s">
        <v>49</v>
      </c>
      <c r="DM102" s="539"/>
      <c r="DN102" s="539"/>
      <c r="DO102" s="540">
        <f t="shared" ref="DO102" si="406">BS103</f>
        <v>1</v>
      </c>
      <c r="DP102" s="540"/>
      <c r="DQ102" s="357"/>
    </row>
    <row r="103" spans="5:121" ht="22.5" customHeight="1" thickTop="1" x14ac:dyDescent="0.35">
      <c r="E103" s="427" t="s">
        <v>83</v>
      </c>
      <c r="F103" s="543">
        <f>F95+F85</f>
        <v>0.51666666666666661</v>
      </c>
      <c r="G103" s="428">
        <f t="shared" si="399"/>
        <v>100</v>
      </c>
      <c r="H103" s="429" t="s">
        <v>45</v>
      </c>
      <c r="I103" s="545" t="s">
        <v>110</v>
      </c>
      <c r="J103" s="430" t="s">
        <v>108</v>
      </c>
      <c r="K103" s="547" t="s">
        <v>47</v>
      </c>
      <c r="L103" s="431" t="s">
        <v>109</v>
      </c>
      <c r="M103" s="549">
        <v>1</v>
      </c>
      <c r="N103" s="551" t="s">
        <v>47</v>
      </c>
      <c r="O103" s="553">
        <v>7</v>
      </c>
      <c r="P103" s="555" t="s">
        <v>106</v>
      </c>
      <c r="Q103" s="556"/>
      <c r="R103" s="556"/>
      <c r="AB103"/>
      <c r="AC103" s="14"/>
      <c r="AD103"/>
      <c r="AE103" s="12"/>
      <c r="BF103"/>
      <c r="BO103" s="17"/>
      <c r="BP103" s="28">
        <f t="shared" si="403"/>
        <v>0</v>
      </c>
      <c r="BQ103" s="28">
        <f t="shared" si="403"/>
        <v>0</v>
      </c>
      <c r="BR103" s="28" t="str">
        <f t="shared" si="403"/>
        <v>zápas</v>
      </c>
      <c r="BS103" s="28">
        <f t="shared" si="403"/>
        <v>1</v>
      </c>
      <c r="BT103" s="28" t="str">
        <f t="shared" si="403"/>
        <v>C</v>
      </c>
      <c r="BU103" s="28" t="str">
        <f t="shared" ca="1" si="403"/>
        <v>Lipanská "A"</v>
      </c>
      <c r="BV103" s="28">
        <f t="shared" si="403"/>
        <v>0</v>
      </c>
      <c r="BW103" s="28" t="str">
        <f t="shared" ca="1" si="403"/>
        <v>Týnec n.L. "B"</v>
      </c>
      <c r="BX103" s="7"/>
      <c r="BY103" s="354"/>
      <c r="BZ103" s="521"/>
      <c r="CA103" s="521"/>
      <c r="CB103" s="521"/>
      <c r="CC103" s="521"/>
      <c r="CD103" s="355"/>
      <c r="CE103" s="355"/>
      <c r="CF103" s="355"/>
      <c r="CG103" s="355"/>
      <c r="CH103" s="355"/>
      <c r="CI103" s="355"/>
      <c r="CJ103" s="355"/>
      <c r="CK103" s="355"/>
      <c r="CL103" s="355"/>
      <c r="CM103" s="355"/>
      <c r="CN103" s="355"/>
      <c r="CO103" s="355"/>
      <c r="CP103" s="355"/>
      <c r="CQ103" s="355"/>
      <c r="CR103" s="355"/>
      <c r="CS103" s="537"/>
      <c r="CT103" s="537"/>
      <c r="CU103" s="538"/>
      <c r="CV103" s="538"/>
      <c r="CW103" s="538"/>
      <c r="CX103" s="355"/>
      <c r="CY103" s="355"/>
      <c r="CZ103" s="355"/>
      <c r="DA103" s="355"/>
      <c r="DB103" s="355"/>
      <c r="DC103" s="355"/>
      <c r="DD103" s="355"/>
      <c r="DE103" s="355"/>
      <c r="DF103" s="355"/>
      <c r="DG103" s="355"/>
      <c r="DH103" s="355"/>
      <c r="DI103" s="355"/>
      <c r="DJ103" s="355"/>
      <c r="DK103" s="356"/>
      <c r="DL103" s="539"/>
      <c r="DM103" s="539"/>
      <c r="DN103" s="539"/>
      <c r="DO103" s="540"/>
      <c r="DP103" s="540"/>
      <c r="DQ103" s="357"/>
    </row>
    <row r="104" spans="5:121" ht="22.5" customHeight="1" thickBot="1" x14ac:dyDescent="0.35">
      <c r="E104" s="432">
        <v>18</v>
      </c>
      <c r="F104" s="544"/>
      <c r="G104" s="433" t="s">
        <v>50</v>
      </c>
      <c r="H104" s="434">
        <v>4</v>
      </c>
      <c r="I104" s="546"/>
      <c r="J104" s="435" t="str">
        <f>IF(M95=O95,"",IF(M95&lt;O95,J96,L96))</f>
        <v>Prokopa Vel. "A"</v>
      </c>
      <c r="K104" s="548"/>
      <c r="L104" s="436" t="str">
        <f>IF(M97=O97,"",IF(M97&lt;O97,J98,L98))</f>
        <v>Masarykova "A"</v>
      </c>
      <c r="M104" s="550"/>
      <c r="N104" s="552"/>
      <c r="O104" s="554"/>
      <c r="P104" s="555" t="s">
        <v>107</v>
      </c>
      <c r="Q104" s="556"/>
      <c r="R104" s="556"/>
      <c r="AB104"/>
      <c r="AC104" s="14"/>
      <c r="AD104"/>
      <c r="AE104" s="12"/>
      <c r="BF104"/>
      <c r="BO104" s="17"/>
      <c r="BP104" s="28"/>
      <c r="BQ104" s="28"/>
      <c r="BR104" s="28"/>
      <c r="BS104" s="28"/>
      <c r="BT104" s="28"/>
      <c r="BU104" s="28"/>
      <c r="BV104" s="28"/>
      <c r="BW104" s="28"/>
      <c r="BX104" s="7"/>
      <c r="BY104" s="354"/>
      <c r="BZ104" s="358"/>
      <c r="CA104" s="358"/>
      <c r="CB104" s="358"/>
      <c r="CC104" s="358"/>
      <c r="CD104" s="536" t="s">
        <v>52</v>
      </c>
      <c r="CE104" s="536"/>
      <c r="CF104" s="359">
        <f t="shared" ref="CF104" si="407">BU102</f>
        <v>3</v>
      </c>
      <c r="CG104" s="360" t="s">
        <v>53</v>
      </c>
      <c r="CH104" s="522" t="str">
        <f t="shared" ref="CH104" ca="1" si="408">IF(BU103="","",LOOKUP(CF104,$B$2:$B$48,$C$2:$C$44))</f>
        <v>Lipanská "A"</v>
      </c>
      <c r="CI104" s="522"/>
      <c r="CJ104" s="522"/>
      <c r="CK104" s="522"/>
      <c r="CL104" s="522"/>
      <c r="CM104" s="522"/>
      <c r="CN104" s="522"/>
      <c r="CO104" s="522"/>
      <c r="CP104" s="522"/>
      <c r="CQ104" s="522"/>
      <c r="CR104" s="522"/>
      <c r="CS104" s="522"/>
      <c r="CT104" s="522"/>
      <c r="CU104" s="358"/>
      <c r="CV104" s="358"/>
      <c r="CW104" s="358"/>
      <c r="CX104" s="358"/>
      <c r="CY104" s="358"/>
      <c r="CZ104" s="536" t="s">
        <v>52</v>
      </c>
      <c r="DA104" s="536"/>
      <c r="DB104" s="359">
        <f t="shared" ref="DB104" si="409">BW102</f>
        <v>27</v>
      </c>
      <c r="DC104" s="360" t="s">
        <v>53</v>
      </c>
      <c r="DD104" s="522" t="str">
        <f t="shared" ref="DD104" ca="1" si="410">IF(BW103="","",LOOKUP(DB104,$B$2:$B$48,$C$2:$C$44))</f>
        <v>Týnec n.L. "B"</v>
      </c>
      <c r="DE104" s="522"/>
      <c r="DF104" s="522"/>
      <c r="DG104" s="522"/>
      <c r="DH104" s="522"/>
      <c r="DI104" s="522"/>
      <c r="DJ104" s="522"/>
      <c r="DK104" s="522"/>
      <c r="DL104" s="522"/>
      <c r="DM104" s="522"/>
      <c r="DN104" s="522"/>
      <c r="DO104" s="522"/>
      <c r="DP104" s="522"/>
      <c r="DQ104" s="357"/>
    </row>
    <row r="105" spans="5:121" ht="22.5" customHeight="1" thickTop="1" x14ac:dyDescent="0.35">
      <c r="E105" s="427" t="s">
        <v>83</v>
      </c>
      <c r="F105" s="543">
        <f t="shared" ref="F105" si="411">F103</f>
        <v>0.51666666666666661</v>
      </c>
      <c r="G105" s="428">
        <f t="shared" si="399"/>
        <v>101</v>
      </c>
      <c r="H105" s="429" t="s">
        <v>45</v>
      </c>
      <c r="I105" s="545" t="s">
        <v>111</v>
      </c>
      <c r="J105" s="430" t="s">
        <v>118</v>
      </c>
      <c r="K105" s="547" t="s">
        <v>47</v>
      </c>
      <c r="L105" s="431" t="s">
        <v>119</v>
      </c>
      <c r="M105" s="549">
        <v>2</v>
      </c>
      <c r="N105" s="551" t="s">
        <v>47</v>
      </c>
      <c r="O105" s="553">
        <v>18</v>
      </c>
      <c r="P105" s="555" t="s">
        <v>106</v>
      </c>
      <c r="Q105" s="556"/>
      <c r="R105" s="556"/>
      <c r="AB105"/>
      <c r="AC105" s="14"/>
      <c r="AD105"/>
      <c r="AE105" s="12"/>
      <c r="BF105"/>
      <c r="BO105" s="17"/>
      <c r="BP105" s="28"/>
      <c r="BQ105" s="28"/>
      <c r="BR105" s="28"/>
      <c r="BS105" s="28"/>
      <c r="BT105" s="28"/>
      <c r="BU105" s="28"/>
      <c r="BV105" s="28"/>
      <c r="BW105" s="28"/>
      <c r="BX105" s="7"/>
      <c r="BY105" s="354"/>
      <c r="BZ105" s="358"/>
      <c r="CA105" s="358"/>
      <c r="CB105" s="358"/>
      <c r="CC105" s="358"/>
      <c r="CD105" s="358"/>
      <c r="CE105" s="358"/>
      <c r="CF105" s="358"/>
      <c r="CG105" s="358"/>
      <c r="CH105" s="358"/>
      <c r="CI105" s="358"/>
      <c r="CJ105" s="358"/>
      <c r="CK105" s="358"/>
      <c r="CL105" s="358"/>
      <c r="CM105" s="358"/>
      <c r="CN105" s="358"/>
      <c r="CO105" s="358"/>
      <c r="CP105" s="358"/>
      <c r="CQ105" s="358"/>
      <c r="CR105" s="358"/>
      <c r="CS105" s="358"/>
      <c r="CT105" s="358"/>
      <c r="CU105" s="358"/>
      <c r="CV105" s="358"/>
      <c r="CW105" s="358"/>
      <c r="CX105" s="358"/>
      <c r="CY105" s="358"/>
      <c r="CZ105" s="358"/>
      <c r="DA105" s="358"/>
      <c r="DB105" s="358"/>
      <c r="DC105" s="358"/>
      <c r="DD105" s="358"/>
      <c r="DE105" s="358"/>
      <c r="DF105" s="358"/>
      <c r="DG105" s="358"/>
      <c r="DH105" s="358"/>
      <c r="DI105" s="358"/>
      <c r="DJ105" s="358"/>
      <c r="DQ105" s="357"/>
    </row>
    <row r="106" spans="5:121" ht="22.5" customHeight="1" thickBot="1" x14ac:dyDescent="0.35">
      <c r="E106" s="432">
        <v>18</v>
      </c>
      <c r="F106" s="544"/>
      <c r="G106" s="433" t="s">
        <v>50</v>
      </c>
      <c r="H106" s="434">
        <v>3</v>
      </c>
      <c r="I106" s="546"/>
      <c r="J106" s="435" t="str">
        <f>IF(M95=O95,"",IF(M95&gt;O95,J96,L96))</f>
        <v>Bezručova "A"</v>
      </c>
      <c r="K106" s="548"/>
      <c r="L106" s="436" t="str">
        <f>IF(M97=O97,"",IF(M97&gt;O97,J98,L98))</f>
        <v>Ovčárecká "A"</v>
      </c>
      <c r="M106" s="550"/>
      <c r="N106" s="552"/>
      <c r="O106" s="554"/>
      <c r="P106" s="555" t="s">
        <v>114</v>
      </c>
      <c r="Q106" s="556"/>
      <c r="R106" s="556"/>
      <c r="AB106"/>
      <c r="AC106" s="14"/>
      <c r="AD106"/>
      <c r="AE106" s="12"/>
      <c r="BF106"/>
      <c r="BO106" s="17"/>
      <c r="BP106" s="28"/>
      <c r="BQ106" s="28"/>
      <c r="BR106" s="28"/>
      <c r="BS106" s="28"/>
      <c r="BT106" s="28"/>
      <c r="BU106" s="28"/>
      <c r="BV106" s="28"/>
      <c r="BW106" s="28"/>
      <c r="BX106" s="7"/>
      <c r="BY106" s="354"/>
      <c r="BZ106" s="396" t="s">
        <v>56</v>
      </c>
      <c r="CA106" s="397">
        <f t="shared" ref="CA106" si="412">CF104</f>
        <v>3</v>
      </c>
      <c r="CB106" s="362" t="s">
        <v>47</v>
      </c>
      <c r="CC106" s="363">
        <v>1</v>
      </c>
      <c r="CD106" s="363">
        <v>2</v>
      </c>
      <c r="CE106" s="363">
        <v>3</v>
      </c>
      <c r="CF106" s="363">
        <v>4</v>
      </c>
      <c r="CG106" s="363">
        <v>5</v>
      </c>
      <c r="CH106" s="363">
        <v>6</v>
      </c>
      <c r="CI106" s="363">
        <v>7</v>
      </c>
      <c r="CJ106" s="363">
        <v>8</v>
      </c>
      <c r="CK106" s="363">
        <v>9</v>
      </c>
      <c r="CL106" s="363">
        <v>10</v>
      </c>
      <c r="CM106" s="363">
        <v>11</v>
      </c>
      <c r="CN106" s="363">
        <v>12</v>
      </c>
      <c r="CO106" s="363">
        <v>13</v>
      </c>
      <c r="CP106" s="363">
        <v>14</v>
      </c>
      <c r="CQ106" s="363">
        <v>15</v>
      </c>
      <c r="CR106" s="363">
        <v>16</v>
      </c>
      <c r="CS106" s="363">
        <v>17</v>
      </c>
      <c r="CT106" s="363">
        <v>18</v>
      </c>
      <c r="CU106" s="363">
        <v>19</v>
      </c>
      <c r="CV106" s="363">
        <v>20</v>
      </c>
      <c r="CW106" s="363">
        <v>21</v>
      </c>
      <c r="CX106" s="363">
        <v>22</v>
      </c>
      <c r="CY106" s="363">
        <v>23</v>
      </c>
      <c r="CZ106" s="363">
        <v>24</v>
      </c>
      <c r="DA106" s="363">
        <v>25</v>
      </c>
      <c r="DB106" s="363">
        <v>26</v>
      </c>
      <c r="DC106" s="363">
        <v>27</v>
      </c>
      <c r="DD106" s="363">
        <v>28</v>
      </c>
      <c r="DE106" s="363">
        <v>29</v>
      </c>
      <c r="DF106" s="363">
        <v>30</v>
      </c>
      <c r="DG106" s="363">
        <v>31</v>
      </c>
      <c r="DH106" s="363">
        <v>32</v>
      </c>
      <c r="DI106" s="363">
        <v>33</v>
      </c>
      <c r="DJ106" s="363">
        <v>34</v>
      </c>
      <c r="DK106" s="364">
        <v>35</v>
      </c>
      <c r="DL106" s="364">
        <v>36</v>
      </c>
      <c r="DM106" s="364">
        <v>37</v>
      </c>
      <c r="DN106" s="364">
        <v>38</v>
      </c>
      <c r="DO106" s="364">
        <v>39</v>
      </c>
      <c r="DP106" s="364">
        <v>40</v>
      </c>
      <c r="DQ106" s="357"/>
    </row>
    <row r="107" spans="5:121" ht="22.5" customHeight="1" thickTop="1" x14ac:dyDescent="0.35">
      <c r="E107" s="427" t="s">
        <v>83</v>
      </c>
      <c r="F107" s="543">
        <f t="shared" ref="F107" si="413">F105</f>
        <v>0.51666666666666661</v>
      </c>
      <c r="G107" s="428">
        <f t="shared" si="399"/>
        <v>102</v>
      </c>
      <c r="H107" s="429" t="s">
        <v>45</v>
      </c>
      <c r="I107" s="545" t="s">
        <v>112</v>
      </c>
      <c r="J107" s="430" t="s">
        <v>120</v>
      </c>
      <c r="K107" s="547" t="s">
        <v>47</v>
      </c>
      <c r="L107" s="431" t="s">
        <v>121</v>
      </c>
      <c r="M107" s="549">
        <v>8</v>
      </c>
      <c r="N107" s="551" t="s">
        <v>47</v>
      </c>
      <c r="O107" s="553">
        <v>6</v>
      </c>
      <c r="P107" s="555" t="s">
        <v>106</v>
      </c>
      <c r="Q107" s="556"/>
      <c r="R107" s="556"/>
      <c r="AB107"/>
      <c r="AC107" s="14"/>
      <c r="AD107"/>
      <c r="AE107" s="12"/>
      <c r="BF107"/>
      <c r="BO107" s="17"/>
      <c r="BP107" s="28"/>
      <c r="BQ107" s="28"/>
      <c r="BR107" s="28"/>
      <c r="BS107" s="28"/>
      <c r="BT107" s="28"/>
      <c r="BU107" s="28"/>
      <c r="BV107" s="28"/>
      <c r="BW107" s="28"/>
      <c r="BX107" s="7"/>
      <c r="BY107" s="354"/>
      <c r="BZ107" s="365"/>
      <c r="CA107" s="366"/>
      <c r="CB107" s="367"/>
      <c r="CC107" s="368"/>
      <c r="CD107" s="368"/>
      <c r="CE107" s="368"/>
      <c r="CF107" s="368"/>
      <c r="CG107" s="368"/>
      <c r="CH107" s="368"/>
      <c r="CI107" s="368"/>
      <c r="CJ107" s="368"/>
      <c r="CK107" s="368"/>
      <c r="CL107" s="368"/>
      <c r="CM107" s="368"/>
      <c r="CN107" s="368"/>
      <c r="CO107" s="368"/>
      <c r="CP107" s="368"/>
      <c r="CQ107" s="368"/>
      <c r="CR107" s="368"/>
      <c r="CS107" s="368"/>
      <c r="CT107" s="368"/>
      <c r="CU107" s="368"/>
      <c r="CV107" s="368"/>
      <c r="CW107" s="368"/>
      <c r="CX107" s="368"/>
      <c r="CY107" s="368"/>
      <c r="CZ107" s="368"/>
      <c r="DA107" s="368"/>
      <c r="DB107" s="368"/>
      <c r="DC107" s="368"/>
      <c r="DD107" s="368"/>
      <c r="DE107" s="368"/>
      <c r="DF107" s="368"/>
      <c r="DG107" s="368"/>
      <c r="DH107" s="368"/>
      <c r="DI107" s="368"/>
      <c r="DJ107" s="368"/>
      <c r="DK107" s="369"/>
      <c r="DL107" s="369"/>
      <c r="DM107" s="369"/>
      <c r="DN107" s="369"/>
      <c r="DO107" s="369"/>
      <c r="DP107" s="369"/>
      <c r="DQ107" s="357"/>
    </row>
    <row r="108" spans="5:121" ht="22.5" customHeight="1" thickBot="1" x14ac:dyDescent="0.35">
      <c r="E108" s="432">
        <v>18</v>
      </c>
      <c r="F108" s="544"/>
      <c r="G108" s="433" t="s">
        <v>50</v>
      </c>
      <c r="H108" s="434">
        <v>2</v>
      </c>
      <c r="I108" s="546"/>
      <c r="J108" s="435" t="str">
        <f>IF(M99=O99,"",IF(M99&lt;O99,J100,L100))</f>
        <v>Mnichovická "A"</v>
      </c>
      <c r="K108" s="548"/>
      <c r="L108" s="436" t="str">
        <f>IF(M101=O101,"",IF(M101&lt;O101,J102,L102))</f>
        <v>Veltruby "B"</v>
      </c>
      <c r="M108" s="550"/>
      <c r="N108" s="552"/>
      <c r="O108" s="554"/>
      <c r="P108" s="555" t="s">
        <v>115</v>
      </c>
      <c r="Q108" s="556"/>
      <c r="R108" s="556"/>
      <c r="AB108"/>
      <c r="AC108" s="14"/>
      <c r="AD108"/>
      <c r="AE108" s="12"/>
      <c r="BF108"/>
      <c r="BO108" s="17"/>
      <c r="BP108" s="28"/>
      <c r="BQ108" s="28"/>
      <c r="BR108" s="28"/>
      <c r="BS108" s="28"/>
      <c r="BT108" s="28"/>
      <c r="BU108" s="28"/>
      <c r="BV108" s="28"/>
      <c r="BW108" s="28"/>
      <c r="BX108" s="7"/>
      <c r="BY108" s="354"/>
      <c r="BZ108" s="398" t="s">
        <v>56</v>
      </c>
      <c r="CA108" s="399">
        <f t="shared" ref="CA108" si="414">DB104</f>
        <v>27</v>
      </c>
      <c r="CB108" s="370" t="s">
        <v>47</v>
      </c>
      <c r="CC108" s="363">
        <v>1</v>
      </c>
      <c r="CD108" s="363">
        <v>2</v>
      </c>
      <c r="CE108" s="363">
        <v>3</v>
      </c>
      <c r="CF108" s="363">
        <v>4</v>
      </c>
      <c r="CG108" s="363">
        <v>5</v>
      </c>
      <c r="CH108" s="363">
        <v>6</v>
      </c>
      <c r="CI108" s="363">
        <v>7</v>
      </c>
      <c r="CJ108" s="363">
        <v>8</v>
      </c>
      <c r="CK108" s="363">
        <v>9</v>
      </c>
      <c r="CL108" s="363">
        <v>10</v>
      </c>
      <c r="CM108" s="363">
        <v>11</v>
      </c>
      <c r="CN108" s="363">
        <v>12</v>
      </c>
      <c r="CO108" s="363">
        <v>13</v>
      </c>
      <c r="CP108" s="363">
        <v>14</v>
      </c>
      <c r="CQ108" s="363">
        <v>15</v>
      </c>
      <c r="CR108" s="363">
        <v>16</v>
      </c>
      <c r="CS108" s="363">
        <v>17</v>
      </c>
      <c r="CT108" s="363">
        <v>18</v>
      </c>
      <c r="CU108" s="363">
        <v>19</v>
      </c>
      <c r="CV108" s="363">
        <v>20</v>
      </c>
      <c r="CW108" s="363">
        <v>21</v>
      </c>
      <c r="CX108" s="363">
        <v>22</v>
      </c>
      <c r="CY108" s="363">
        <v>23</v>
      </c>
      <c r="CZ108" s="363">
        <v>24</v>
      </c>
      <c r="DA108" s="363">
        <v>25</v>
      </c>
      <c r="DB108" s="363">
        <v>26</v>
      </c>
      <c r="DC108" s="363">
        <v>27</v>
      </c>
      <c r="DD108" s="363">
        <v>28</v>
      </c>
      <c r="DE108" s="363">
        <v>29</v>
      </c>
      <c r="DF108" s="363">
        <v>30</v>
      </c>
      <c r="DG108" s="363">
        <v>31</v>
      </c>
      <c r="DH108" s="363">
        <v>32</v>
      </c>
      <c r="DI108" s="363">
        <v>33</v>
      </c>
      <c r="DJ108" s="363">
        <v>34</v>
      </c>
      <c r="DK108" s="364">
        <v>35</v>
      </c>
      <c r="DL108" s="364">
        <v>36</v>
      </c>
      <c r="DM108" s="364">
        <v>37</v>
      </c>
      <c r="DN108" s="364">
        <v>38</v>
      </c>
      <c r="DO108" s="364">
        <v>39</v>
      </c>
      <c r="DP108" s="364">
        <v>40</v>
      </c>
      <c r="DQ108" s="357"/>
    </row>
    <row r="109" spans="5:121" ht="22.5" customHeight="1" thickTop="1" thickBot="1" x14ac:dyDescent="0.4">
      <c r="E109" s="427" t="s">
        <v>83</v>
      </c>
      <c r="F109" s="543">
        <f t="shared" ref="F109" si="415">F107</f>
        <v>0.51666666666666661</v>
      </c>
      <c r="G109" s="428">
        <f t="shared" si="399"/>
        <v>103</v>
      </c>
      <c r="H109" s="429" t="s">
        <v>45</v>
      </c>
      <c r="I109" s="545" t="s">
        <v>113</v>
      </c>
      <c r="J109" s="430" t="s">
        <v>122</v>
      </c>
      <c r="K109" s="547" t="s">
        <v>47</v>
      </c>
      <c r="L109" s="431" t="s">
        <v>123</v>
      </c>
      <c r="M109" s="549">
        <v>8</v>
      </c>
      <c r="N109" s="551" t="s">
        <v>47</v>
      </c>
      <c r="O109" s="553">
        <v>5</v>
      </c>
      <c r="P109" s="555" t="s">
        <v>117</v>
      </c>
      <c r="Q109" s="556"/>
      <c r="R109" s="556"/>
      <c r="AB109"/>
      <c r="AC109" s="14"/>
      <c r="AD109"/>
      <c r="AE109" s="12"/>
      <c r="BF109"/>
      <c r="BO109" s="17"/>
      <c r="BP109" s="28"/>
      <c r="BQ109" s="28"/>
      <c r="BR109" s="28"/>
      <c r="BS109" s="28"/>
      <c r="BT109" s="28"/>
      <c r="BU109" s="28"/>
      <c r="BV109" s="28"/>
      <c r="BW109" s="28"/>
      <c r="BX109" s="7"/>
      <c r="BY109" s="371"/>
      <c r="BZ109" s="372"/>
      <c r="CA109" s="372"/>
      <c r="CB109" s="372"/>
      <c r="CC109" s="372"/>
      <c r="CD109" s="372"/>
      <c r="CE109" s="372"/>
      <c r="CF109" s="372"/>
      <c r="CG109" s="372"/>
      <c r="CH109" s="372"/>
      <c r="CI109" s="372"/>
      <c r="CJ109" s="372"/>
      <c r="CK109" s="372"/>
      <c r="CL109" s="372"/>
      <c r="CM109" s="372"/>
      <c r="CN109" s="372"/>
      <c r="CO109" s="372"/>
      <c r="CP109" s="372"/>
      <c r="CQ109" s="372"/>
      <c r="CR109" s="372"/>
      <c r="CS109" s="372"/>
      <c r="CT109" s="372"/>
      <c r="CU109" s="372"/>
      <c r="CV109" s="372"/>
      <c r="CW109" s="372"/>
      <c r="CX109" s="372"/>
      <c r="CY109" s="372"/>
      <c r="CZ109" s="372"/>
      <c r="DA109" s="372"/>
      <c r="DB109" s="372"/>
      <c r="DC109" s="372"/>
      <c r="DD109" s="372"/>
      <c r="DE109" s="372"/>
      <c r="DF109" s="372"/>
      <c r="DG109" s="372"/>
      <c r="DH109" s="372"/>
      <c r="DI109" s="372"/>
      <c r="DJ109" s="372"/>
      <c r="DK109" s="372"/>
      <c r="DL109" s="372"/>
      <c r="DM109" s="372"/>
      <c r="DN109" s="372"/>
      <c r="DO109" s="372"/>
      <c r="DP109" s="372"/>
      <c r="DQ109" s="373"/>
    </row>
    <row r="110" spans="5:121" ht="22.5" customHeight="1" thickTop="1" thickBot="1" x14ac:dyDescent="0.35">
      <c r="E110" s="432">
        <v>18</v>
      </c>
      <c r="F110" s="544"/>
      <c r="G110" s="433" t="s">
        <v>50</v>
      </c>
      <c r="H110" s="434">
        <v>1</v>
      </c>
      <c r="I110" s="546"/>
      <c r="J110" s="435" t="str">
        <f>IF(M99=O99,"",IF(M99&gt;O99,J100,L100))</f>
        <v>Lipanská "A"</v>
      </c>
      <c r="K110" s="548"/>
      <c r="L110" s="436" t="str">
        <f>IF(M101=O101,"",IF(M101&gt;O101,J102,L102))</f>
        <v>Čer. Pečky "A"</v>
      </c>
      <c r="M110" s="550"/>
      <c r="N110" s="552"/>
      <c r="O110" s="554"/>
      <c r="P110" s="555" t="s">
        <v>116</v>
      </c>
      <c r="Q110" s="556"/>
      <c r="R110" s="556"/>
      <c r="AB110"/>
      <c r="AC110" s="14"/>
      <c r="AD110"/>
      <c r="AE110" s="12"/>
      <c r="BF110"/>
      <c r="BO110" s="17"/>
      <c r="BP110" s="28"/>
      <c r="BQ110" s="28"/>
      <c r="BR110" s="28"/>
      <c r="BS110" s="28"/>
      <c r="BT110" s="28"/>
      <c r="BU110" s="28"/>
      <c r="BV110" s="28"/>
      <c r="BW110" s="28"/>
      <c r="BX110" s="7"/>
      <c r="BY110" s="517">
        <f t="shared" ref="BY110" si="416">BQ111</f>
        <v>0.47500000000000031</v>
      </c>
      <c r="BZ110" s="518"/>
      <c r="CA110" s="518"/>
      <c r="CB110" s="351"/>
      <c r="CC110" s="351"/>
      <c r="CD110" s="351"/>
      <c r="CE110" s="520" t="str">
        <f t="shared" ref="CE110" si="417">BT111</f>
        <v>skupina</v>
      </c>
      <c r="CF110" s="520"/>
      <c r="CG110" s="520"/>
      <c r="CH110" s="520"/>
      <c r="CI110" s="520"/>
      <c r="CJ110" s="352" t="str">
        <f t="shared" ref="CJ110" si="418">BT112</f>
        <v>A</v>
      </c>
      <c r="CK110" s="351"/>
      <c r="CL110" s="351"/>
      <c r="CM110" s="351"/>
      <c r="CN110" s="351"/>
      <c r="CO110" s="351"/>
      <c r="CP110" s="351"/>
      <c r="CQ110" s="351"/>
      <c r="CR110" s="351"/>
      <c r="CS110" s="351"/>
      <c r="CT110" s="351"/>
      <c r="CU110" s="351"/>
      <c r="CV110" s="351"/>
      <c r="CW110" s="351"/>
      <c r="CX110" s="351"/>
      <c r="CY110" s="351"/>
      <c r="CZ110" s="351"/>
      <c r="DA110" s="351"/>
      <c r="DB110" s="351"/>
      <c r="DC110" s="351"/>
      <c r="DD110" s="351"/>
      <c r="DE110" s="351"/>
      <c r="DF110" s="351"/>
      <c r="DG110" s="351"/>
      <c r="DH110" s="351"/>
      <c r="DI110" s="351"/>
      <c r="DJ110" s="351"/>
      <c r="DK110" s="351"/>
      <c r="DL110" s="351"/>
      <c r="DM110" s="351"/>
      <c r="DN110" s="351"/>
      <c r="DO110" s="351"/>
      <c r="DP110" s="351"/>
      <c r="DQ110" s="353"/>
    </row>
    <row r="111" spans="5:121" ht="22.5" customHeight="1" thickTop="1" x14ac:dyDescent="0.3">
      <c r="AB111"/>
      <c r="AC111" s="14"/>
      <c r="AD111"/>
      <c r="AE111" s="12"/>
      <c r="BF111"/>
      <c r="BO111" s="17"/>
      <c r="BP111" s="28" t="str">
        <f t="shared" ref="BP111:BW112" si="419">E26</f>
        <v>13. KOLO</v>
      </c>
      <c r="BQ111" s="28">
        <f t="shared" si="419"/>
        <v>0.47500000000000031</v>
      </c>
      <c r="BR111" s="28">
        <f t="shared" si="419"/>
        <v>73</v>
      </c>
      <c r="BS111" s="28" t="str">
        <f t="shared" si="419"/>
        <v>HŘIŠTĚ</v>
      </c>
      <c r="BT111" s="28" t="str">
        <f t="shared" si="419"/>
        <v>skupina</v>
      </c>
      <c r="BU111" s="28">
        <f t="shared" si="419"/>
        <v>1</v>
      </c>
      <c r="BV111" s="28" t="str">
        <f t="shared" si="419"/>
        <v>:</v>
      </c>
      <c r="BW111" s="28">
        <f t="shared" si="419"/>
        <v>24</v>
      </c>
      <c r="BX111" s="7"/>
      <c r="BY111" s="354"/>
      <c r="BZ111" s="521" t="str">
        <f t="shared" ref="BZ111" si="420">BP111</f>
        <v>13. KOLO</v>
      </c>
      <c r="CA111" s="521"/>
      <c r="CB111" s="521"/>
      <c r="CC111" s="521"/>
      <c r="CD111" s="355"/>
      <c r="CE111" s="355"/>
      <c r="CF111" s="355"/>
      <c r="CG111" s="355"/>
      <c r="CH111" s="355"/>
      <c r="CI111" s="355"/>
      <c r="CJ111" s="355"/>
      <c r="CK111" s="355"/>
      <c r="CL111" s="355"/>
      <c r="CM111" s="355"/>
      <c r="CN111" s="355"/>
      <c r="CO111" s="355"/>
      <c r="CP111" s="355"/>
      <c r="CQ111" s="355"/>
      <c r="CR111" s="355"/>
      <c r="CS111" s="537">
        <f t="shared" ref="CS111" si="421">BR111</f>
        <v>73</v>
      </c>
      <c r="CT111" s="537"/>
      <c r="CU111" s="538" t="s">
        <v>48</v>
      </c>
      <c r="CV111" s="538"/>
      <c r="CW111" s="538"/>
      <c r="CX111" s="355"/>
      <c r="CY111" s="355"/>
      <c r="CZ111" s="355"/>
      <c r="DA111" s="355"/>
      <c r="DB111" s="355"/>
      <c r="DC111" s="355"/>
      <c r="DD111" s="355"/>
      <c r="DE111" s="355"/>
      <c r="DF111" s="355"/>
      <c r="DG111" s="355"/>
      <c r="DH111" s="355"/>
      <c r="DI111" s="355"/>
      <c r="DJ111" s="355"/>
      <c r="DK111" s="356"/>
      <c r="DL111" s="539" t="s">
        <v>49</v>
      </c>
      <c r="DM111" s="539"/>
      <c r="DN111" s="539"/>
      <c r="DO111" s="540">
        <f t="shared" ref="DO111" si="422">BS112</f>
        <v>1</v>
      </c>
      <c r="DP111" s="540"/>
      <c r="DQ111" s="357"/>
    </row>
    <row r="112" spans="5:121" ht="22.5" customHeight="1" x14ac:dyDescent="0.3">
      <c r="AB112"/>
      <c r="AC112" s="14"/>
      <c r="AD112"/>
      <c r="AE112" s="12"/>
      <c r="BF112"/>
      <c r="BO112" s="17"/>
      <c r="BP112" s="28">
        <f t="shared" si="419"/>
        <v>0</v>
      </c>
      <c r="BQ112" s="28">
        <f t="shared" si="419"/>
        <v>0</v>
      </c>
      <c r="BR112" s="28" t="str">
        <f t="shared" si="419"/>
        <v>zápas</v>
      </c>
      <c r="BS112" s="28">
        <f t="shared" si="419"/>
        <v>1</v>
      </c>
      <c r="BT112" s="28" t="str">
        <f t="shared" si="419"/>
        <v>A</v>
      </c>
      <c r="BU112" s="28" t="str">
        <f t="shared" ca="1" si="419"/>
        <v>Kmochova "A"</v>
      </c>
      <c r="BV112" s="28">
        <f t="shared" si="419"/>
        <v>0</v>
      </c>
      <c r="BW112" s="28" t="str">
        <f t="shared" ca="1" si="419"/>
        <v>Týnec n.L. "A"</v>
      </c>
      <c r="BX112" s="7"/>
      <c r="BY112" s="354"/>
      <c r="BZ112" s="521"/>
      <c r="CA112" s="521"/>
      <c r="CB112" s="521"/>
      <c r="CC112" s="521"/>
      <c r="CD112" s="355"/>
      <c r="CE112" s="355"/>
      <c r="CF112" s="355"/>
      <c r="CG112" s="355"/>
      <c r="CH112" s="355"/>
      <c r="CI112" s="355"/>
      <c r="CJ112" s="355"/>
      <c r="CK112" s="355"/>
      <c r="CL112" s="355"/>
      <c r="CM112" s="355"/>
      <c r="CN112" s="355"/>
      <c r="CO112" s="355"/>
      <c r="CP112" s="355"/>
      <c r="CQ112" s="355"/>
      <c r="CR112" s="355"/>
      <c r="CS112" s="537"/>
      <c r="CT112" s="537"/>
      <c r="CU112" s="538"/>
      <c r="CV112" s="538"/>
      <c r="CW112" s="538"/>
      <c r="CX112" s="355"/>
      <c r="CY112" s="355"/>
      <c r="CZ112" s="355"/>
      <c r="DA112" s="355"/>
      <c r="DB112" s="355"/>
      <c r="DC112" s="355"/>
      <c r="DD112" s="355"/>
      <c r="DE112" s="355"/>
      <c r="DF112" s="355"/>
      <c r="DG112" s="355"/>
      <c r="DH112" s="355"/>
      <c r="DI112" s="355"/>
      <c r="DJ112" s="355"/>
      <c r="DK112" s="356"/>
      <c r="DL112" s="539"/>
      <c r="DM112" s="539"/>
      <c r="DN112" s="539"/>
      <c r="DO112" s="540"/>
      <c r="DP112" s="540"/>
      <c r="DQ112" s="357"/>
    </row>
    <row r="113" spans="28:121" ht="22.5" customHeight="1" x14ac:dyDescent="0.3">
      <c r="AB113"/>
      <c r="AC113" s="14"/>
      <c r="AD113"/>
      <c r="AE113" s="12"/>
      <c r="BF113"/>
      <c r="BO113" s="17"/>
      <c r="BP113" s="28"/>
      <c r="BQ113" s="28"/>
      <c r="BR113" s="28"/>
      <c r="BS113" s="28"/>
      <c r="BT113" s="28"/>
      <c r="BU113" s="28"/>
      <c r="BV113" s="28"/>
      <c r="BW113" s="28"/>
      <c r="BX113" s="7"/>
      <c r="BY113" s="354"/>
      <c r="BZ113" s="358"/>
      <c r="CA113" s="358"/>
      <c r="CB113" s="358"/>
      <c r="CC113" s="358"/>
      <c r="CD113" s="536" t="s">
        <v>52</v>
      </c>
      <c r="CE113" s="536"/>
      <c r="CF113" s="359">
        <f t="shared" ref="CF113" si="423">BU111</f>
        <v>1</v>
      </c>
      <c r="CG113" s="360" t="s">
        <v>53</v>
      </c>
      <c r="CH113" s="522" t="str">
        <f t="shared" ref="CH113" ca="1" si="424">IF(BU112="","",LOOKUP(CF113,$B$2:$B$48,$C$2:$C$44))</f>
        <v>Kmochova "A"</v>
      </c>
      <c r="CI113" s="522"/>
      <c r="CJ113" s="522"/>
      <c r="CK113" s="522"/>
      <c r="CL113" s="522"/>
      <c r="CM113" s="522"/>
      <c r="CN113" s="522"/>
      <c r="CO113" s="522"/>
      <c r="CP113" s="522"/>
      <c r="CQ113" s="522"/>
      <c r="CR113" s="522"/>
      <c r="CS113" s="522"/>
      <c r="CT113" s="522"/>
      <c r="CU113" s="358"/>
      <c r="CV113" s="358"/>
      <c r="CW113" s="358"/>
      <c r="CX113" s="358"/>
      <c r="CY113" s="358"/>
      <c r="CZ113" s="536" t="s">
        <v>52</v>
      </c>
      <c r="DA113" s="536"/>
      <c r="DB113" s="359">
        <f t="shared" ref="DB113" si="425">BW111</f>
        <v>24</v>
      </c>
      <c r="DC113" s="360" t="s">
        <v>53</v>
      </c>
      <c r="DD113" s="522" t="str">
        <f t="shared" ref="DD113" ca="1" si="426">IF(BW112="","",LOOKUP(DB113,$B$2:$B$48,$C$2:$C$44))</f>
        <v>Týnec n.L. "A"</v>
      </c>
      <c r="DE113" s="522"/>
      <c r="DF113" s="522"/>
      <c r="DG113" s="522"/>
      <c r="DH113" s="522"/>
      <c r="DI113" s="522"/>
      <c r="DJ113" s="522"/>
      <c r="DK113" s="522"/>
      <c r="DL113" s="522"/>
      <c r="DM113" s="522"/>
      <c r="DN113" s="522"/>
      <c r="DO113" s="522"/>
      <c r="DP113" s="522"/>
      <c r="DQ113" s="357"/>
    </row>
    <row r="114" spans="28:121" ht="22.5" customHeight="1" x14ac:dyDescent="0.3">
      <c r="AB114"/>
      <c r="AC114" s="14"/>
      <c r="AD114"/>
      <c r="AE114" s="12"/>
      <c r="BF114"/>
      <c r="BO114" s="17"/>
      <c r="BP114" s="28"/>
      <c r="BQ114" s="28"/>
      <c r="BR114" s="28"/>
      <c r="BS114" s="28"/>
      <c r="BT114" s="28"/>
      <c r="BU114" s="28"/>
      <c r="BV114" s="28"/>
      <c r="BW114" s="28"/>
      <c r="BX114" s="7"/>
      <c r="BY114" s="354"/>
      <c r="BZ114" s="358"/>
      <c r="CA114" s="358"/>
      <c r="CB114" s="358"/>
      <c r="CC114" s="358"/>
      <c r="CD114" s="358"/>
      <c r="CE114" s="358"/>
      <c r="CF114" s="358"/>
      <c r="CG114" s="358"/>
      <c r="CH114" s="358"/>
      <c r="CI114" s="358"/>
      <c r="CJ114" s="358"/>
      <c r="CK114" s="358"/>
      <c r="CL114" s="358"/>
      <c r="CM114" s="358"/>
      <c r="CN114" s="358"/>
      <c r="CO114" s="358"/>
      <c r="CP114" s="358"/>
      <c r="CQ114" s="358"/>
      <c r="CR114" s="358"/>
      <c r="CS114" s="358"/>
      <c r="CT114" s="358"/>
      <c r="CU114" s="358"/>
      <c r="CV114" s="358"/>
      <c r="CW114" s="358"/>
      <c r="CX114" s="358"/>
      <c r="CY114" s="358"/>
      <c r="CZ114" s="358"/>
      <c r="DA114" s="358"/>
      <c r="DB114" s="358"/>
      <c r="DC114" s="358"/>
      <c r="DD114" s="358"/>
      <c r="DE114" s="358"/>
      <c r="DF114" s="358"/>
      <c r="DG114" s="358"/>
      <c r="DH114" s="358"/>
      <c r="DI114" s="358"/>
      <c r="DJ114" s="358"/>
      <c r="DQ114" s="357"/>
    </row>
    <row r="115" spans="28:121" ht="22.5" customHeight="1" x14ac:dyDescent="0.3">
      <c r="AB115"/>
      <c r="AC115" s="14"/>
      <c r="AD115"/>
      <c r="AE115" s="12"/>
      <c r="BP115" s="28"/>
      <c r="BQ115" s="28"/>
      <c r="BR115" s="28"/>
      <c r="BS115" s="28"/>
      <c r="BT115" s="28"/>
      <c r="BU115" s="28"/>
      <c r="BV115" s="28"/>
      <c r="BW115" s="28"/>
      <c r="BX115" s="7"/>
      <c r="BY115" s="354"/>
      <c r="BZ115" s="396" t="s">
        <v>56</v>
      </c>
      <c r="CA115" s="397">
        <f t="shared" ref="CA115" si="427">CF113</f>
        <v>1</v>
      </c>
      <c r="CB115" s="362" t="s">
        <v>47</v>
      </c>
      <c r="CC115" s="363">
        <v>1</v>
      </c>
      <c r="CD115" s="363">
        <v>2</v>
      </c>
      <c r="CE115" s="363">
        <v>3</v>
      </c>
      <c r="CF115" s="363">
        <v>4</v>
      </c>
      <c r="CG115" s="363">
        <v>5</v>
      </c>
      <c r="CH115" s="363">
        <v>6</v>
      </c>
      <c r="CI115" s="363">
        <v>7</v>
      </c>
      <c r="CJ115" s="363">
        <v>8</v>
      </c>
      <c r="CK115" s="363">
        <v>9</v>
      </c>
      <c r="CL115" s="363">
        <v>10</v>
      </c>
      <c r="CM115" s="363">
        <v>11</v>
      </c>
      <c r="CN115" s="363">
        <v>12</v>
      </c>
      <c r="CO115" s="363">
        <v>13</v>
      </c>
      <c r="CP115" s="363">
        <v>14</v>
      </c>
      <c r="CQ115" s="363">
        <v>15</v>
      </c>
      <c r="CR115" s="363">
        <v>16</v>
      </c>
      <c r="CS115" s="363">
        <v>17</v>
      </c>
      <c r="CT115" s="363">
        <v>18</v>
      </c>
      <c r="CU115" s="363">
        <v>19</v>
      </c>
      <c r="CV115" s="363">
        <v>20</v>
      </c>
      <c r="CW115" s="363">
        <v>21</v>
      </c>
      <c r="CX115" s="363">
        <v>22</v>
      </c>
      <c r="CY115" s="363">
        <v>23</v>
      </c>
      <c r="CZ115" s="363">
        <v>24</v>
      </c>
      <c r="DA115" s="363">
        <v>25</v>
      </c>
      <c r="DB115" s="363">
        <v>26</v>
      </c>
      <c r="DC115" s="363">
        <v>27</v>
      </c>
      <c r="DD115" s="363">
        <v>28</v>
      </c>
      <c r="DE115" s="363">
        <v>29</v>
      </c>
      <c r="DF115" s="363">
        <v>30</v>
      </c>
      <c r="DG115" s="363">
        <v>31</v>
      </c>
      <c r="DH115" s="363">
        <v>32</v>
      </c>
      <c r="DI115" s="363">
        <v>33</v>
      </c>
      <c r="DJ115" s="363">
        <v>34</v>
      </c>
      <c r="DK115" s="364">
        <v>35</v>
      </c>
      <c r="DL115" s="364">
        <v>36</v>
      </c>
      <c r="DM115" s="364">
        <v>37</v>
      </c>
      <c r="DN115" s="364">
        <v>38</v>
      </c>
      <c r="DO115" s="364">
        <v>39</v>
      </c>
      <c r="DP115" s="364">
        <v>40</v>
      </c>
      <c r="DQ115" s="357"/>
    </row>
    <row r="116" spans="28:121" ht="22.5" customHeight="1" x14ac:dyDescent="0.3">
      <c r="AB116"/>
      <c r="BP116" s="28"/>
      <c r="BQ116" s="28"/>
      <c r="BR116" s="28"/>
      <c r="BS116" s="28"/>
      <c r="BT116" s="28"/>
      <c r="BU116" s="28"/>
      <c r="BV116" s="28"/>
      <c r="BW116" s="28"/>
      <c r="BX116" s="7"/>
      <c r="BY116" s="354"/>
      <c r="BZ116" s="365"/>
      <c r="CA116" s="366"/>
      <c r="CB116" s="367"/>
      <c r="CC116" s="368"/>
      <c r="CD116" s="368"/>
      <c r="CE116" s="368"/>
      <c r="CF116" s="368"/>
      <c r="CG116" s="368"/>
      <c r="CH116" s="368"/>
      <c r="CI116" s="368"/>
      <c r="CJ116" s="368"/>
      <c r="CK116" s="368"/>
      <c r="CL116" s="368"/>
      <c r="CM116" s="368"/>
      <c r="CN116" s="368"/>
      <c r="CO116" s="368"/>
      <c r="CP116" s="368"/>
      <c r="CQ116" s="368"/>
      <c r="CR116" s="368"/>
      <c r="CS116" s="368"/>
      <c r="CT116" s="368"/>
      <c r="CU116" s="368"/>
      <c r="CV116" s="368"/>
      <c r="CW116" s="368"/>
      <c r="CX116" s="368"/>
      <c r="CY116" s="368"/>
      <c r="CZ116" s="368"/>
      <c r="DA116" s="368"/>
      <c r="DB116" s="368"/>
      <c r="DC116" s="368"/>
      <c r="DD116" s="368"/>
      <c r="DE116" s="368"/>
      <c r="DF116" s="368"/>
      <c r="DG116" s="368"/>
      <c r="DH116" s="368"/>
      <c r="DI116" s="368"/>
      <c r="DJ116" s="368"/>
      <c r="DK116" s="369"/>
      <c r="DL116" s="369"/>
      <c r="DM116" s="369"/>
      <c r="DN116" s="369"/>
      <c r="DO116" s="369"/>
      <c r="DP116" s="369"/>
      <c r="DQ116" s="357"/>
    </row>
    <row r="117" spans="28:121" ht="22.5" customHeight="1" x14ac:dyDescent="0.3">
      <c r="BP117" s="28"/>
      <c r="BQ117" s="28"/>
      <c r="BR117" s="28"/>
      <c r="BS117" s="28"/>
      <c r="BT117" s="28"/>
      <c r="BU117" s="28"/>
      <c r="BV117" s="28"/>
      <c r="BW117" s="28"/>
      <c r="BX117" s="7"/>
      <c r="BY117" s="354"/>
      <c r="BZ117" s="398" t="s">
        <v>56</v>
      </c>
      <c r="CA117" s="399">
        <f t="shared" ref="CA117" si="428">DB113</f>
        <v>24</v>
      </c>
      <c r="CB117" s="370" t="s">
        <v>47</v>
      </c>
      <c r="CC117" s="363">
        <v>1</v>
      </c>
      <c r="CD117" s="363">
        <v>2</v>
      </c>
      <c r="CE117" s="363">
        <v>3</v>
      </c>
      <c r="CF117" s="363">
        <v>4</v>
      </c>
      <c r="CG117" s="363">
        <v>5</v>
      </c>
      <c r="CH117" s="363">
        <v>6</v>
      </c>
      <c r="CI117" s="363">
        <v>7</v>
      </c>
      <c r="CJ117" s="363">
        <v>8</v>
      </c>
      <c r="CK117" s="363">
        <v>9</v>
      </c>
      <c r="CL117" s="363">
        <v>10</v>
      </c>
      <c r="CM117" s="363">
        <v>11</v>
      </c>
      <c r="CN117" s="363">
        <v>12</v>
      </c>
      <c r="CO117" s="363">
        <v>13</v>
      </c>
      <c r="CP117" s="363">
        <v>14</v>
      </c>
      <c r="CQ117" s="363">
        <v>15</v>
      </c>
      <c r="CR117" s="363">
        <v>16</v>
      </c>
      <c r="CS117" s="363">
        <v>17</v>
      </c>
      <c r="CT117" s="363">
        <v>18</v>
      </c>
      <c r="CU117" s="363">
        <v>19</v>
      </c>
      <c r="CV117" s="363">
        <v>20</v>
      </c>
      <c r="CW117" s="363">
        <v>21</v>
      </c>
      <c r="CX117" s="363">
        <v>22</v>
      </c>
      <c r="CY117" s="363">
        <v>23</v>
      </c>
      <c r="CZ117" s="363">
        <v>24</v>
      </c>
      <c r="DA117" s="363">
        <v>25</v>
      </c>
      <c r="DB117" s="363">
        <v>26</v>
      </c>
      <c r="DC117" s="363">
        <v>27</v>
      </c>
      <c r="DD117" s="363">
        <v>28</v>
      </c>
      <c r="DE117" s="363">
        <v>29</v>
      </c>
      <c r="DF117" s="363">
        <v>30</v>
      </c>
      <c r="DG117" s="363">
        <v>31</v>
      </c>
      <c r="DH117" s="363">
        <v>32</v>
      </c>
      <c r="DI117" s="363">
        <v>33</v>
      </c>
      <c r="DJ117" s="363">
        <v>34</v>
      </c>
      <c r="DK117" s="364">
        <v>35</v>
      </c>
      <c r="DL117" s="364">
        <v>36</v>
      </c>
      <c r="DM117" s="364">
        <v>37</v>
      </c>
      <c r="DN117" s="364">
        <v>38</v>
      </c>
      <c r="DO117" s="364">
        <v>39</v>
      </c>
      <c r="DP117" s="364">
        <v>40</v>
      </c>
      <c r="DQ117" s="357"/>
    </row>
    <row r="118" spans="28:121" ht="22.5" customHeight="1" thickBot="1" x14ac:dyDescent="0.35">
      <c r="BP118" s="28"/>
      <c r="BQ118" s="28"/>
      <c r="BR118" s="28"/>
      <c r="BS118" s="28"/>
      <c r="BT118" s="28"/>
      <c r="BU118" s="28"/>
      <c r="BV118" s="28"/>
      <c r="BW118" s="28"/>
      <c r="BX118" s="7"/>
      <c r="BY118" s="371"/>
      <c r="BZ118" s="372"/>
      <c r="CA118" s="372"/>
      <c r="CB118" s="372"/>
      <c r="CC118" s="372"/>
      <c r="CD118" s="372"/>
      <c r="CE118" s="372"/>
      <c r="CF118" s="372"/>
      <c r="CG118" s="372"/>
      <c r="CH118" s="372"/>
      <c r="CI118" s="372"/>
      <c r="CJ118" s="372"/>
      <c r="CK118" s="372"/>
      <c r="CL118" s="372"/>
      <c r="CM118" s="372"/>
      <c r="CN118" s="372"/>
      <c r="CO118" s="372"/>
      <c r="CP118" s="372"/>
      <c r="CQ118" s="372"/>
      <c r="CR118" s="372"/>
      <c r="CS118" s="372"/>
      <c r="CT118" s="372"/>
      <c r="CU118" s="372"/>
      <c r="CV118" s="372"/>
      <c r="CW118" s="372"/>
      <c r="CX118" s="372"/>
      <c r="CY118" s="372"/>
      <c r="CZ118" s="372"/>
      <c r="DA118" s="372"/>
      <c r="DB118" s="372"/>
      <c r="DC118" s="372"/>
      <c r="DD118" s="372"/>
      <c r="DE118" s="372"/>
      <c r="DF118" s="372"/>
      <c r="DG118" s="372"/>
      <c r="DH118" s="372"/>
      <c r="DI118" s="372"/>
      <c r="DJ118" s="372"/>
      <c r="DK118" s="372"/>
      <c r="DL118" s="372"/>
      <c r="DM118" s="372"/>
      <c r="DN118" s="372"/>
      <c r="DO118" s="372"/>
      <c r="DP118" s="372"/>
      <c r="DQ118" s="373"/>
    </row>
    <row r="119" spans="28:121" ht="22.5" customHeight="1" thickTop="1" x14ac:dyDescent="0.3">
      <c r="BP119" s="28"/>
      <c r="BQ119" s="28"/>
      <c r="BR119" s="28"/>
      <c r="BS119" s="28"/>
      <c r="BT119" s="28"/>
      <c r="BU119" s="28"/>
      <c r="BV119" s="28"/>
      <c r="BW119" s="28"/>
      <c r="BY119" s="517">
        <f t="shared" ref="BY119" si="429">BQ120</f>
        <v>0.375</v>
      </c>
      <c r="BZ119" s="518"/>
      <c r="CA119" s="518"/>
      <c r="CB119" s="351"/>
      <c r="CC119" s="351"/>
      <c r="CD119" s="351"/>
      <c r="CE119" s="520" t="str">
        <f t="shared" ref="CE119" si="430">BT120</f>
        <v>skupina</v>
      </c>
      <c r="CF119" s="520"/>
      <c r="CG119" s="520"/>
      <c r="CH119" s="520"/>
      <c r="CI119" s="520"/>
      <c r="CJ119" s="352" t="str">
        <f t="shared" ref="CJ119" si="431">BT121</f>
        <v>D</v>
      </c>
      <c r="CK119" s="351"/>
      <c r="CL119" s="351"/>
      <c r="CM119" s="351"/>
      <c r="CN119" s="351"/>
      <c r="CO119" s="351"/>
      <c r="CP119" s="351"/>
      <c r="CQ119" s="351"/>
      <c r="CR119" s="351"/>
      <c r="CS119" s="351"/>
      <c r="CT119" s="351"/>
      <c r="CU119" s="351"/>
      <c r="CV119" s="351"/>
      <c r="CW119" s="351"/>
      <c r="CX119" s="351"/>
      <c r="CY119" s="351"/>
      <c r="CZ119" s="351"/>
      <c r="DA119" s="351"/>
      <c r="DB119" s="351"/>
      <c r="DC119" s="351"/>
      <c r="DD119" s="351"/>
      <c r="DE119" s="351"/>
      <c r="DF119" s="351"/>
      <c r="DG119" s="351"/>
      <c r="DH119" s="351"/>
      <c r="DI119" s="351"/>
      <c r="DJ119" s="351"/>
      <c r="DK119" s="351"/>
      <c r="DL119" s="351"/>
      <c r="DM119" s="351"/>
      <c r="DN119" s="351"/>
      <c r="DO119" s="351"/>
      <c r="DP119" s="351"/>
      <c r="DQ119" s="353"/>
    </row>
    <row r="120" spans="28:121" ht="22.5" customHeight="1" x14ac:dyDescent="0.3">
      <c r="BP120" s="28" t="str">
        <f t="shared" ref="BP120:BW121" si="432">E30</f>
        <v>1. KOLO</v>
      </c>
      <c r="BQ120" s="28">
        <f t="shared" si="432"/>
        <v>0.375</v>
      </c>
      <c r="BR120" s="28">
        <f t="shared" si="432"/>
        <v>3</v>
      </c>
      <c r="BS120" s="28" t="str">
        <f t="shared" si="432"/>
        <v>HŘIŠTĚ</v>
      </c>
      <c r="BT120" s="28" t="str">
        <f t="shared" si="432"/>
        <v>skupina</v>
      </c>
      <c r="BU120" s="28">
        <f t="shared" si="432"/>
        <v>14</v>
      </c>
      <c r="BV120" s="28" t="str">
        <f t="shared" si="432"/>
        <v>:</v>
      </c>
      <c r="BW120" s="28">
        <f t="shared" si="432"/>
        <v>20</v>
      </c>
      <c r="BY120" s="354"/>
      <c r="BZ120" s="521" t="str">
        <f t="shared" ref="BZ120" si="433">BP120</f>
        <v>1. KOLO</v>
      </c>
      <c r="CA120" s="521"/>
      <c r="CB120" s="521"/>
      <c r="CC120" s="521"/>
      <c r="CD120" s="355"/>
      <c r="CE120" s="355"/>
      <c r="CF120" s="355"/>
      <c r="CG120" s="355"/>
      <c r="CH120" s="355"/>
      <c r="CI120" s="355"/>
      <c r="CJ120" s="355"/>
      <c r="CK120" s="355"/>
      <c r="CL120" s="355"/>
      <c r="CM120" s="355"/>
      <c r="CN120" s="355"/>
      <c r="CO120" s="355"/>
      <c r="CP120" s="355"/>
      <c r="CQ120" s="355"/>
      <c r="CR120" s="355"/>
      <c r="CS120" s="537">
        <f t="shared" ref="CS120" si="434">BR120</f>
        <v>3</v>
      </c>
      <c r="CT120" s="537"/>
      <c r="CU120" s="538" t="s">
        <v>48</v>
      </c>
      <c r="CV120" s="538"/>
      <c r="CW120" s="538"/>
      <c r="CX120" s="355"/>
      <c r="CY120" s="355"/>
      <c r="CZ120" s="355"/>
      <c r="DA120" s="355"/>
      <c r="DB120" s="355"/>
      <c r="DC120" s="355"/>
      <c r="DD120" s="355"/>
      <c r="DE120" s="355"/>
      <c r="DF120" s="355"/>
      <c r="DG120" s="355"/>
      <c r="DH120" s="355"/>
      <c r="DI120" s="355"/>
      <c r="DJ120" s="355"/>
      <c r="DK120" s="356"/>
      <c r="DL120" s="539" t="s">
        <v>49</v>
      </c>
      <c r="DM120" s="539"/>
      <c r="DN120" s="539"/>
      <c r="DO120" s="540">
        <f t="shared" ref="DO120" si="435">BS121</f>
        <v>3</v>
      </c>
      <c r="DP120" s="540"/>
      <c r="DQ120" s="357"/>
    </row>
    <row r="121" spans="28:121" ht="22.5" customHeight="1" x14ac:dyDescent="0.3">
      <c r="BP121" s="28">
        <f t="shared" si="432"/>
        <v>0</v>
      </c>
      <c r="BQ121" s="28">
        <f t="shared" si="432"/>
        <v>0</v>
      </c>
      <c r="BR121" s="28" t="str">
        <f t="shared" si="432"/>
        <v>zápas</v>
      </c>
      <c r="BS121" s="28">
        <f t="shared" si="432"/>
        <v>3</v>
      </c>
      <c r="BT121" s="28" t="str">
        <f t="shared" si="432"/>
        <v>D</v>
      </c>
      <c r="BU121" s="28" t="str">
        <f t="shared" ca="1" si="432"/>
        <v>Býchory "A"</v>
      </c>
      <c r="BV121" s="28">
        <f t="shared" si="432"/>
        <v>0</v>
      </c>
      <c r="BW121" s="28" t="str">
        <f t="shared" ca="1" si="432"/>
        <v>Masarykova "B"</v>
      </c>
      <c r="BY121" s="354"/>
      <c r="BZ121" s="521"/>
      <c r="CA121" s="521"/>
      <c r="CB121" s="521"/>
      <c r="CC121" s="521"/>
      <c r="CD121" s="355"/>
      <c r="CE121" s="355"/>
      <c r="CF121" s="355"/>
      <c r="CG121" s="355"/>
      <c r="CH121" s="355"/>
      <c r="CI121" s="355"/>
      <c r="CJ121" s="355"/>
      <c r="CK121" s="355"/>
      <c r="CL121" s="355"/>
      <c r="CM121" s="355"/>
      <c r="CN121" s="355"/>
      <c r="CO121" s="355"/>
      <c r="CP121" s="355"/>
      <c r="CQ121" s="355"/>
      <c r="CR121" s="355"/>
      <c r="CS121" s="537"/>
      <c r="CT121" s="537"/>
      <c r="CU121" s="538"/>
      <c r="CV121" s="538"/>
      <c r="CW121" s="538"/>
      <c r="CX121" s="355"/>
      <c r="CY121" s="355"/>
      <c r="CZ121" s="355"/>
      <c r="DA121" s="355"/>
      <c r="DB121" s="355"/>
      <c r="DC121" s="355"/>
      <c r="DD121" s="355"/>
      <c r="DE121" s="355"/>
      <c r="DF121" s="355"/>
      <c r="DG121" s="355"/>
      <c r="DH121" s="355"/>
      <c r="DI121" s="355"/>
      <c r="DJ121" s="355"/>
      <c r="DK121" s="356"/>
      <c r="DL121" s="539"/>
      <c r="DM121" s="539"/>
      <c r="DN121" s="539"/>
      <c r="DO121" s="540"/>
      <c r="DP121" s="540"/>
      <c r="DQ121" s="357"/>
    </row>
    <row r="122" spans="28:121" ht="22.5" customHeight="1" x14ac:dyDescent="0.3">
      <c r="BP122" s="28"/>
      <c r="BQ122" s="28"/>
      <c r="BR122" s="28"/>
      <c r="BS122" s="28"/>
      <c r="BT122" s="28"/>
      <c r="BU122" s="28"/>
      <c r="BV122" s="28"/>
      <c r="BW122" s="28"/>
      <c r="BY122" s="354"/>
      <c r="BZ122" s="358"/>
      <c r="CA122" s="358"/>
      <c r="CB122" s="358"/>
      <c r="CC122" s="358"/>
      <c r="CD122" s="536" t="s">
        <v>52</v>
      </c>
      <c r="CE122" s="536"/>
      <c r="CF122" s="359">
        <f t="shared" ref="CF122" si="436">BU120</f>
        <v>14</v>
      </c>
      <c r="CG122" s="360" t="s">
        <v>53</v>
      </c>
      <c r="CH122" s="522" t="str">
        <f t="shared" ref="CH122" ca="1" si="437">IF(BU121="","",LOOKUP(CF122,$B$2:$B$48,$C$2:$C$44))</f>
        <v>Býchory "A"</v>
      </c>
      <c r="CI122" s="522"/>
      <c r="CJ122" s="522"/>
      <c r="CK122" s="522"/>
      <c r="CL122" s="522"/>
      <c r="CM122" s="522"/>
      <c r="CN122" s="522"/>
      <c r="CO122" s="522"/>
      <c r="CP122" s="522"/>
      <c r="CQ122" s="522"/>
      <c r="CR122" s="522"/>
      <c r="CS122" s="522"/>
      <c r="CT122" s="522"/>
      <c r="CU122" s="358"/>
      <c r="CV122" s="358"/>
      <c r="CW122" s="358"/>
      <c r="CX122" s="358"/>
      <c r="CY122" s="358"/>
      <c r="CZ122" s="536" t="s">
        <v>52</v>
      </c>
      <c r="DA122" s="536"/>
      <c r="DB122" s="359">
        <f t="shared" ref="DB122" si="438">BW120</f>
        <v>20</v>
      </c>
      <c r="DC122" s="360" t="s">
        <v>53</v>
      </c>
      <c r="DD122" s="522" t="str">
        <f t="shared" ref="DD122" ca="1" si="439">IF(BW121="","",LOOKUP(DB122,$B$2:$B$48,$C$2:$C$44))</f>
        <v>Masarykova "B"</v>
      </c>
      <c r="DE122" s="522"/>
      <c r="DF122" s="522"/>
      <c r="DG122" s="522"/>
      <c r="DH122" s="522"/>
      <c r="DI122" s="522"/>
      <c r="DJ122" s="522"/>
      <c r="DK122" s="522"/>
      <c r="DL122" s="522"/>
      <c r="DM122" s="522"/>
      <c r="DN122" s="522"/>
      <c r="DO122" s="522"/>
      <c r="DP122" s="522"/>
      <c r="DQ122" s="357"/>
    </row>
    <row r="123" spans="28:121" ht="22.5" customHeight="1" x14ac:dyDescent="0.3">
      <c r="BP123" s="28"/>
      <c r="BQ123" s="28"/>
      <c r="BR123" s="28"/>
      <c r="BS123" s="28"/>
      <c r="BT123" s="28"/>
      <c r="BU123" s="28"/>
      <c r="BV123" s="28"/>
      <c r="BW123" s="28"/>
      <c r="BY123" s="354"/>
      <c r="BZ123" s="358"/>
      <c r="CA123" s="358"/>
      <c r="CB123" s="358"/>
      <c r="CC123" s="358"/>
      <c r="CD123" s="358"/>
      <c r="CE123" s="358"/>
      <c r="CF123" s="358"/>
      <c r="CG123" s="358"/>
      <c r="CH123" s="358"/>
      <c r="CI123" s="358"/>
      <c r="CJ123" s="358"/>
      <c r="CK123" s="358"/>
      <c r="CL123" s="358"/>
      <c r="CM123" s="358"/>
      <c r="CN123" s="358"/>
      <c r="CO123" s="358"/>
      <c r="CP123" s="358"/>
      <c r="CQ123" s="358"/>
      <c r="CR123" s="358"/>
      <c r="CS123" s="358"/>
      <c r="CT123" s="358"/>
      <c r="CU123" s="358"/>
      <c r="CV123" s="358"/>
      <c r="CW123" s="358"/>
      <c r="CX123" s="358"/>
      <c r="CY123" s="358"/>
      <c r="CZ123" s="358"/>
      <c r="DA123" s="358"/>
      <c r="DB123" s="358"/>
      <c r="DC123" s="358"/>
      <c r="DD123" s="358"/>
      <c r="DE123" s="358"/>
      <c r="DF123" s="358"/>
      <c r="DG123" s="358"/>
      <c r="DH123" s="358"/>
      <c r="DI123" s="358"/>
      <c r="DJ123" s="358"/>
      <c r="DQ123" s="357"/>
    </row>
    <row r="124" spans="28:121" ht="22.5" customHeight="1" x14ac:dyDescent="0.3">
      <c r="BP124" s="28"/>
      <c r="BQ124" s="28"/>
      <c r="BR124" s="28"/>
      <c r="BS124" s="28"/>
      <c r="BT124" s="28"/>
      <c r="BU124" s="28"/>
      <c r="BV124" s="28"/>
      <c r="BW124" s="28"/>
      <c r="BY124" s="354"/>
      <c r="BZ124" s="396" t="s">
        <v>56</v>
      </c>
      <c r="CA124" s="397">
        <f t="shared" ref="CA124" si="440">CF122</f>
        <v>14</v>
      </c>
      <c r="CB124" s="362" t="s">
        <v>47</v>
      </c>
      <c r="CC124" s="363">
        <v>1</v>
      </c>
      <c r="CD124" s="363">
        <v>2</v>
      </c>
      <c r="CE124" s="363">
        <v>3</v>
      </c>
      <c r="CF124" s="363">
        <v>4</v>
      </c>
      <c r="CG124" s="363">
        <v>5</v>
      </c>
      <c r="CH124" s="363">
        <v>6</v>
      </c>
      <c r="CI124" s="363">
        <v>7</v>
      </c>
      <c r="CJ124" s="363">
        <v>8</v>
      </c>
      <c r="CK124" s="363">
        <v>9</v>
      </c>
      <c r="CL124" s="363">
        <v>10</v>
      </c>
      <c r="CM124" s="363">
        <v>11</v>
      </c>
      <c r="CN124" s="363">
        <v>12</v>
      </c>
      <c r="CO124" s="363">
        <v>13</v>
      </c>
      <c r="CP124" s="363">
        <v>14</v>
      </c>
      <c r="CQ124" s="363">
        <v>15</v>
      </c>
      <c r="CR124" s="363">
        <v>16</v>
      </c>
      <c r="CS124" s="363">
        <v>17</v>
      </c>
      <c r="CT124" s="363">
        <v>18</v>
      </c>
      <c r="CU124" s="363">
        <v>19</v>
      </c>
      <c r="CV124" s="363">
        <v>20</v>
      </c>
      <c r="CW124" s="363">
        <v>21</v>
      </c>
      <c r="CX124" s="363">
        <v>22</v>
      </c>
      <c r="CY124" s="363">
        <v>23</v>
      </c>
      <c r="CZ124" s="363">
        <v>24</v>
      </c>
      <c r="DA124" s="363">
        <v>25</v>
      </c>
      <c r="DB124" s="363">
        <v>26</v>
      </c>
      <c r="DC124" s="363">
        <v>27</v>
      </c>
      <c r="DD124" s="363">
        <v>28</v>
      </c>
      <c r="DE124" s="363">
        <v>29</v>
      </c>
      <c r="DF124" s="363">
        <v>30</v>
      </c>
      <c r="DG124" s="363">
        <v>31</v>
      </c>
      <c r="DH124" s="363">
        <v>32</v>
      </c>
      <c r="DI124" s="363">
        <v>33</v>
      </c>
      <c r="DJ124" s="363">
        <v>34</v>
      </c>
      <c r="DK124" s="364">
        <v>35</v>
      </c>
      <c r="DL124" s="364">
        <v>36</v>
      </c>
      <c r="DM124" s="364">
        <v>37</v>
      </c>
      <c r="DN124" s="364">
        <v>38</v>
      </c>
      <c r="DO124" s="364">
        <v>39</v>
      </c>
      <c r="DP124" s="364">
        <v>40</v>
      </c>
      <c r="DQ124" s="357"/>
    </row>
    <row r="125" spans="28:121" ht="22.5" customHeight="1" x14ac:dyDescent="0.3">
      <c r="BP125" s="28"/>
      <c r="BQ125" s="28"/>
      <c r="BR125" s="28"/>
      <c r="BS125" s="28"/>
      <c r="BT125" s="28"/>
      <c r="BU125" s="28"/>
      <c r="BV125" s="28"/>
      <c r="BW125" s="28"/>
      <c r="BY125" s="354"/>
      <c r="BZ125" s="365"/>
      <c r="CA125" s="366"/>
      <c r="CB125" s="367"/>
      <c r="CC125" s="368"/>
      <c r="CD125" s="368"/>
      <c r="CE125" s="368"/>
      <c r="CF125" s="368"/>
      <c r="CG125" s="368"/>
      <c r="CH125" s="368"/>
      <c r="CI125" s="368"/>
      <c r="CJ125" s="368"/>
      <c r="CK125" s="368"/>
      <c r="CL125" s="368"/>
      <c r="CM125" s="368"/>
      <c r="CN125" s="368"/>
      <c r="CO125" s="368"/>
      <c r="CP125" s="368"/>
      <c r="CQ125" s="368"/>
      <c r="CR125" s="368"/>
      <c r="CS125" s="368"/>
      <c r="CT125" s="368"/>
      <c r="CU125" s="368"/>
      <c r="CV125" s="368"/>
      <c r="CW125" s="368"/>
      <c r="CX125" s="368"/>
      <c r="CY125" s="368"/>
      <c r="CZ125" s="368"/>
      <c r="DA125" s="368"/>
      <c r="DB125" s="368"/>
      <c r="DC125" s="368"/>
      <c r="DD125" s="368"/>
      <c r="DE125" s="368"/>
      <c r="DF125" s="368"/>
      <c r="DG125" s="368"/>
      <c r="DH125" s="368"/>
      <c r="DI125" s="368"/>
      <c r="DJ125" s="368"/>
      <c r="DK125" s="369"/>
      <c r="DL125" s="369"/>
      <c r="DM125" s="369"/>
      <c r="DN125" s="369"/>
      <c r="DO125" s="369"/>
      <c r="DP125" s="369"/>
      <c r="DQ125" s="357"/>
    </row>
    <row r="126" spans="28:121" ht="22.5" customHeight="1" x14ac:dyDescent="0.3">
      <c r="BP126" s="28"/>
      <c r="BQ126" s="28"/>
      <c r="BR126" s="28"/>
      <c r="BS126" s="28"/>
      <c r="BT126" s="28"/>
      <c r="BU126" s="28"/>
      <c r="BV126" s="28"/>
      <c r="BW126" s="28"/>
      <c r="BY126" s="354"/>
      <c r="BZ126" s="398" t="s">
        <v>56</v>
      </c>
      <c r="CA126" s="399">
        <f t="shared" ref="CA126" si="441">DB122</f>
        <v>20</v>
      </c>
      <c r="CB126" s="370" t="s">
        <v>47</v>
      </c>
      <c r="CC126" s="363">
        <v>1</v>
      </c>
      <c r="CD126" s="363">
        <v>2</v>
      </c>
      <c r="CE126" s="363">
        <v>3</v>
      </c>
      <c r="CF126" s="363">
        <v>4</v>
      </c>
      <c r="CG126" s="363">
        <v>5</v>
      </c>
      <c r="CH126" s="363">
        <v>6</v>
      </c>
      <c r="CI126" s="363">
        <v>7</v>
      </c>
      <c r="CJ126" s="363">
        <v>8</v>
      </c>
      <c r="CK126" s="363">
        <v>9</v>
      </c>
      <c r="CL126" s="363">
        <v>10</v>
      </c>
      <c r="CM126" s="363">
        <v>11</v>
      </c>
      <c r="CN126" s="363">
        <v>12</v>
      </c>
      <c r="CO126" s="363">
        <v>13</v>
      </c>
      <c r="CP126" s="363">
        <v>14</v>
      </c>
      <c r="CQ126" s="363">
        <v>15</v>
      </c>
      <c r="CR126" s="363">
        <v>16</v>
      </c>
      <c r="CS126" s="363">
        <v>17</v>
      </c>
      <c r="CT126" s="363">
        <v>18</v>
      </c>
      <c r="CU126" s="363">
        <v>19</v>
      </c>
      <c r="CV126" s="363">
        <v>20</v>
      </c>
      <c r="CW126" s="363">
        <v>21</v>
      </c>
      <c r="CX126" s="363">
        <v>22</v>
      </c>
      <c r="CY126" s="363">
        <v>23</v>
      </c>
      <c r="CZ126" s="363">
        <v>24</v>
      </c>
      <c r="DA126" s="363">
        <v>25</v>
      </c>
      <c r="DB126" s="363">
        <v>26</v>
      </c>
      <c r="DC126" s="363">
        <v>27</v>
      </c>
      <c r="DD126" s="363">
        <v>28</v>
      </c>
      <c r="DE126" s="363">
        <v>29</v>
      </c>
      <c r="DF126" s="363">
        <v>30</v>
      </c>
      <c r="DG126" s="363">
        <v>31</v>
      </c>
      <c r="DH126" s="363">
        <v>32</v>
      </c>
      <c r="DI126" s="363">
        <v>33</v>
      </c>
      <c r="DJ126" s="363">
        <v>34</v>
      </c>
      <c r="DK126" s="364">
        <v>35</v>
      </c>
      <c r="DL126" s="364">
        <v>36</v>
      </c>
      <c r="DM126" s="364">
        <v>37</v>
      </c>
      <c r="DN126" s="364">
        <v>38</v>
      </c>
      <c r="DO126" s="364">
        <v>39</v>
      </c>
      <c r="DP126" s="364">
        <v>40</v>
      </c>
      <c r="DQ126" s="357"/>
    </row>
    <row r="127" spans="28:121" ht="22.5" customHeight="1" thickBot="1" x14ac:dyDescent="0.35">
      <c r="BP127" s="28"/>
      <c r="BQ127" s="28"/>
      <c r="BR127" s="28"/>
      <c r="BS127" s="28"/>
      <c r="BT127" s="28"/>
      <c r="BU127" s="28"/>
      <c r="BV127" s="28"/>
      <c r="BW127" s="28"/>
      <c r="BY127" s="371"/>
      <c r="BZ127" s="372"/>
      <c r="CA127" s="372"/>
      <c r="CB127" s="372"/>
      <c r="CC127" s="372"/>
      <c r="CD127" s="372"/>
      <c r="CE127" s="372"/>
      <c r="CF127" s="372"/>
      <c r="CG127" s="372"/>
      <c r="CH127" s="372"/>
      <c r="CI127" s="372"/>
      <c r="CJ127" s="372"/>
      <c r="CK127" s="372"/>
      <c r="CL127" s="372"/>
      <c r="CM127" s="372"/>
      <c r="CN127" s="372"/>
      <c r="CO127" s="372"/>
      <c r="CP127" s="372"/>
      <c r="CQ127" s="372"/>
      <c r="CR127" s="372"/>
      <c r="CS127" s="372"/>
      <c r="CT127" s="372"/>
      <c r="CU127" s="372"/>
      <c r="CV127" s="372"/>
      <c r="CW127" s="372"/>
      <c r="CX127" s="372"/>
      <c r="CY127" s="372"/>
      <c r="CZ127" s="372"/>
      <c r="DA127" s="372"/>
      <c r="DB127" s="372"/>
      <c r="DC127" s="372"/>
      <c r="DD127" s="372"/>
      <c r="DE127" s="372"/>
      <c r="DF127" s="372"/>
      <c r="DG127" s="372"/>
      <c r="DH127" s="372"/>
      <c r="DI127" s="372"/>
      <c r="DJ127" s="372"/>
      <c r="DK127" s="372"/>
      <c r="DL127" s="372"/>
      <c r="DM127" s="372"/>
      <c r="DN127" s="372"/>
      <c r="DO127" s="372"/>
      <c r="DP127" s="372"/>
      <c r="DQ127" s="373"/>
    </row>
    <row r="128" spans="28:121" ht="22.5" customHeight="1" thickTop="1" x14ac:dyDescent="0.3">
      <c r="BP128" s="28"/>
      <c r="BQ128" s="28"/>
      <c r="BR128" s="28"/>
      <c r="BS128" s="28"/>
      <c r="BT128" s="28"/>
      <c r="BU128" s="28"/>
      <c r="BV128" s="28"/>
      <c r="BW128" s="28"/>
      <c r="BY128" s="517">
        <f t="shared" ref="BY128" si="442">BQ129</f>
        <v>0.38333333333333336</v>
      </c>
      <c r="BZ128" s="518"/>
      <c r="CA128" s="518"/>
      <c r="CB128" s="351"/>
      <c r="CC128" s="351"/>
      <c r="CD128" s="351"/>
      <c r="CE128" s="520" t="str">
        <f t="shared" ref="CE128" si="443">BT129</f>
        <v>skupina</v>
      </c>
      <c r="CF128" s="520"/>
      <c r="CG128" s="520"/>
      <c r="CH128" s="520"/>
      <c r="CI128" s="520"/>
      <c r="CJ128" s="352" t="str">
        <f t="shared" ref="CJ128" si="444">BT130</f>
        <v>D</v>
      </c>
      <c r="CK128" s="351"/>
      <c r="CL128" s="351"/>
      <c r="CM128" s="351"/>
      <c r="CN128" s="351"/>
      <c r="CO128" s="351"/>
      <c r="CP128" s="351"/>
      <c r="CQ128" s="351"/>
      <c r="CR128" s="351"/>
      <c r="CS128" s="351"/>
      <c r="CT128" s="351"/>
      <c r="CU128" s="351"/>
      <c r="CV128" s="351"/>
      <c r="CW128" s="351"/>
      <c r="CX128" s="351"/>
      <c r="CY128" s="351"/>
      <c r="CZ128" s="351"/>
      <c r="DA128" s="351"/>
      <c r="DB128" s="351"/>
      <c r="DC128" s="351"/>
      <c r="DD128" s="351"/>
      <c r="DE128" s="351"/>
      <c r="DF128" s="351"/>
      <c r="DG128" s="351"/>
      <c r="DH128" s="351"/>
      <c r="DI128" s="351"/>
      <c r="DJ128" s="351"/>
      <c r="DK128" s="351"/>
      <c r="DL128" s="351"/>
      <c r="DM128" s="351"/>
      <c r="DN128" s="351"/>
      <c r="DO128" s="351"/>
      <c r="DP128" s="351"/>
      <c r="DQ128" s="353"/>
    </row>
    <row r="129" spans="68:121" ht="22.5" customHeight="1" x14ac:dyDescent="0.3">
      <c r="BP129" s="28" t="str">
        <f t="shared" ref="BP129:BW130" si="445">E32</f>
        <v>2. KOLO</v>
      </c>
      <c r="BQ129" s="28">
        <f t="shared" si="445"/>
        <v>0.38333333333333336</v>
      </c>
      <c r="BR129" s="28">
        <f t="shared" si="445"/>
        <v>9</v>
      </c>
      <c r="BS129" s="28" t="str">
        <f t="shared" si="445"/>
        <v>HŘIŠTĚ</v>
      </c>
      <c r="BT129" s="28" t="str">
        <f t="shared" si="445"/>
        <v>skupina</v>
      </c>
      <c r="BU129" s="28">
        <f t="shared" si="445"/>
        <v>20</v>
      </c>
      <c r="BV129" s="28" t="str">
        <f t="shared" si="445"/>
        <v>:</v>
      </c>
      <c r="BW129" s="28">
        <f t="shared" si="445"/>
        <v>21</v>
      </c>
      <c r="BY129" s="354"/>
      <c r="BZ129" s="521" t="str">
        <f t="shared" ref="BZ129" si="446">BP129</f>
        <v>2. KOLO</v>
      </c>
      <c r="CA129" s="521"/>
      <c r="CB129" s="521"/>
      <c r="CC129" s="521"/>
      <c r="CD129" s="355"/>
      <c r="CE129" s="355"/>
      <c r="CF129" s="355"/>
      <c r="CG129" s="355"/>
      <c r="CH129" s="355"/>
      <c r="CI129" s="355"/>
      <c r="CJ129" s="355"/>
      <c r="CK129" s="355"/>
      <c r="CL129" s="355"/>
      <c r="CM129" s="355"/>
      <c r="CN129" s="355"/>
      <c r="CO129" s="355"/>
      <c r="CP129" s="355"/>
      <c r="CQ129" s="355"/>
      <c r="CR129" s="355"/>
      <c r="CS129" s="537">
        <f t="shared" ref="CS129" si="447">BR129</f>
        <v>9</v>
      </c>
      <c r="CT129" s="537"/>
      <c r="CU129" s="538" t="s">
        <v>48</v>
      </c>
      <c r="CV129" s="538"/>
      <c r="CW129" s="538"/>
      <c r="CX129" s="355"/>
      <c r="CY129" s="355"/>
      <c r="CZ129" s="355"/>
      <c r="DA129" s="355"/>
      <c r="DB129" s="355"/>
      <c r="DC129" s="355"/>
      <c r="DD129" s="355"/>
      <c r="DE129" s="355"/>
      <c r="DF129" s="355"/>
      <c r="DG129" s="355"/>
      <c r="DH129" s="355"/>
      <c r="DI129" s="355"/>
      <c r="DJ129" s="355"/>
      <c r="DK129" s="356"/>
      <c r="DL129" s="539" t="s">
        <v>49</v>
      </c>
      <c r="DM129" s="539"/>
      <c r="DN129" s="539"/>
      <c r="DO129" s="540">
        <f t="shared" ref="DO129" si="448">BS130</f>
        <v>3</v>
      </c>
      <c r="DP129" s="540"/>
      <c r="DQ129" s="357"/>
    </row>
    <row r="130" spans="68:121" ht="22.5" customHeight="1" x14ac:dyDescent="0.3">
      <c r="BP130" s="28">
        <f t="shared" si="445"/>
        <v>0</v>
      </c>
      <c r="BQ130" s="28">
        <f t="shared" si="445"/>
        <v>0</v>
      </c>
      <c r="BR130" s="28" t="str">
        <f t="shared" si="445"/>
        <v>zápas</v>
      </c>
      <c r="BS130" s="28">
        <f t="shared" si="445"/>
        <v>3</v>
      </c>
      <c r="BT130" s="28" t="str">
        <f t="shared" si="445"/>
        <v>D</v>
      </c>
      <c r="BU130" s="28" t="str">
        <f t="shared" ca="1" si="445"/>
        <v>Masarykova "B"</v>
      </c>
      <c r="BV130" s="28">
        <f t="shared" si="445"/>
        <v>0</v>
      </c>
      <c r="BW130" s="28" t="str">
        <f t="shared" ca="1" si="445"/>
        <v>Bezručova "B"</v>
      </c>
      <c r="BY130" s="354"/>
      <c r="BZ130" s="521"/>
      <c r="CA130" s="521"/>
      <c r="CB130" s="521"/>
      <c r="CC130" s="521"/>
      <c r="CD130" s="355"/>
      <c r="CE130" s="355"/>
      <c r="CF130" s="355"/>
      <c r="CG130" s="355"/>
      <c r="CH130" s="355"/>
      <c r="CI130" s="355"/>
      <c r="CJ130" s="355"/>
      <c r="CK130" s="355"/>
      <c r="CL130" s="355"/>
      <c r="CM130" s="355"/>
      <c r="CN130" s="355"/>
      <c r="CO130" s="355"/>
      <c r="CP130" s="355"/>
      <c r="CQ130" s="355"/>
      <c r="CR130" s="355"/>
      <c r="CS130" s="537"/>
      <c r="CT130" s="537"/>
      <c r="CU130" s="538"/>
      <c r="CV130" s="538"/>
      <c r="CW130" s="538"/>
      <c r="CX130" s="355"/>
      <c r="CY130" s="355"/>
      <c r="CZ130" s="355"/>
      <c r="DA130" s="355"/>
      <c r="DB130" s="355"/>
      <c r="DC130" s="355"/>
      <c r="DD130" s="355"/>
      <c r="DE130" s="355"/>
      <c r="DF130" s="355"/>
      <c r="DG130" s="355"/>
      <c r="DH130" s="355"/>
      <c r="DI130" s="355"/>
      <c r="DJ130" s="355"/>
      <c r="DK130" s="356"/>
      <c r="DL130" s="539"/>
      <c r="DM130" s="539"/>
      <c r="DN130" s="539"/>
      <c r="DO130" s="540"/>
      <c r="DP130" s="540"/>
      <c r="DQ130" s="357"/>
    </row>
    <row r="131" spans="68:121" ht="22.5" customHeight="1" x14ac:dyDescent="0.3">
      <c r="BP131" s="28"/>
      <c r="BQ131" s="28"/>
      <c r="BR131" s="28"/>
      <c r="BS131" s="28"/>
      <c r="BT131" s="28"/>
      <c r="BU131" s="28"/>
      <c r="BV131" s="28"/>
      <c r="BW131" s="28"/>
      <c r="BY131" s="354"/>
      <c r="BZ131" s="358"/>
      <c r="CA131" s="358"/>
      <c r="CB131" s="358"/>
      <c r="CC131" s="358"/>
      <c r="CD131" s="536" t="s">
        <v>52</v>
      </c>
      <c r="CE131" s="536"/>
      <c r="CF131" s="359">
        <f t="shared" ref="CF131" si="449">BU129</f>
        <v>20</v>
      </c>
      <c r="CG131" s="360" t="s">
        <v>53</v>
      </c>
      <c r="CH131" s="522" t="str">
        <f t="shared" ref="CH131" ca="1" si="450">IF(BU130="","",LOOKUP(CF131,$B$2:$B$48,$C$2:$C$44))</f>
        <v>Masarykova "B"</v>
      </c>
      <c r="CI131" s="522"/>
      <c r="CJ131" s="522"/>
      <c r="CK131" s="522"/>
      <c r="CL131" s="522"/>
      <c r="CM131" s="522"/>
      <c r="CN131" s="522"/>
      <c r="CO131" s="522"/>
      <c r="CP131" s="522"/>
      <c r="CQ131" s="522"/>
      <c r="CR131" s="522"/>
      <c r="CS131" s="522"/>
      <c r="CT131" s="522"/>
      <c r="CU131" s="358"/>
      <c r="CV131" s="358"/>
      <c r="CW131" s="358"/>
      <c r="CX131" s="358"/>
      <c r="CY131" s="358"/>
      <c r="CZ131" s="536" t="s">
        <v>52</v>
      </c>
      <c r="DA131" s="536"/>
      <c r="DB131" s="359">
        <f t="shared" ref="DB131" si="451">BW129</f>
        <v>21</v>
      </c>
      <c r="DC131" s="360" t="s">
        <v>53</v>
      </c>
      <c r="DD131" s="522" t="str">
        <f t="shared" ref="DD131" ca="1" si="452">IF(BW130="","",LOOKUP(DB131,$B$2:$B$48,$C$2:$C$44))</f>
        <v>Bezručova "B"</v>
      </c>
      <c r="DE131" s="522"/>
      <c r="DF131" s="522"/>
      <c r="DG131" s="522"/>
      <c r="DH131" s="522"/>
      <c r="DI131" s="522"/>
      <c r="DJ131" s="522"/>
      <c r="DK131" s="522"/>
      <c r="DL131" s="522"/>
      <c r="DM131" s="522"/>
      <c r="DN131" s="522"/>
      <c r="DO131" s="522"/>
      <c r="DP131" s="522"/>
      <c r="DQ131" s="357"/>
    </row>
    <row r="132" spans="68:121" ht="22.5" customHeight="1" x14ac:dyDescent="0.3">
      <c r="BP132" s="28"/>
      <c r="BQ132" s="28"/>
      <c r="BR132" s="28"/>
      <c r="BS132" s="28"/>
      <c r="BT132" s="28"/>
      <c r="BU132" s="28"/>
      <c r="BV132" s="28"/>
      <c r="BW132" s="28"/>
      <c r="BY132" s="354"/>
      <c r="BZ132" s="358"/>
      <c r="CA132" s="358"/>
      <c r="CB132" s="358"/>
      <c r="CC132" s="358"/>
      <c r="CD132" s="358"/>
      <c r="CE132" s="358"/>
      <c r="CF132" s="358"/>
      <c r="CG132" s="358"/>
      <c r="CH132" s="358"/>
      <c r="CI132" s="358"/>
      <c r="CJ132" s="358"/>
      <c r="CK132" s="358"/>
      <c r="CL132" s="358"/>
      <c r="CM132" s="358"/>
      <c r="CN132" s="358"/>
      <c r="CO132" s="358"/>
      <c r="CP132" s="358"/>
      <c r="CQ132" s="358"/>
      <c r="CR132" s="358"/>
      <c r="CS132" s="358"/>
      <c r="CT132" s="358"/>
      <c r="CU132" s="358"/>
      <c r="CV132" s="358"/>
      <c r="CW132" s="358"/>
      <c r="CX132" s="358"/>
      <c r="CY132" s="358"/>
      <c r="CZ132" s="358"/>
      <c r="DA132" s="358"/>
      <c r="DB132" s="358"/>
      <c r="DC132" s="358"/>
      <c r="DD132" s="358"/>
      <c r="DE132" s="358"/>
      <c r="DF132" s="358"/>
      <c r="DG132" s="358"/>
      <c r="DH132" s="358"/>
      <c r="DI132" s="358"/>
      <c r="DJ132" s="358"/>
      <c r="DQ132" s="357"/>
    </row>
    <row r="133" spans="68:121" ht="22.5" customHeight="1" x14ac:dyDescent="0.3">
      <c r="BP133" s="28"/>
      <c r="BQ133" s="28"/>
      <c r="BR133" s="28"/>
      <c r="BS133" s="28"/>
      <c r="BT133" s="28"/>
      <c r="BU133" s="28"/>
      <c r="BV133" s="28"/>
      <c r="BW133" s="28"/>
      <c r="BY133" s="354"/>
      <c r="BZ133" s="396" t="s">
        <v>56</v>
      </c>
      <c r="CA133" s="397">
        <f t="shared" ref="CA133" si="453">CF131</f>
        <v>20</v>
      </c>
      <c r="CB133" s="362" t="s">
        <v>47</v>
      </c>
      <c r="CC133" s="363">
        <v>1</v>
      </c>
      <c r="CD133" s="363">
        <v>2</v>
      </c>
      <c r="CE133" s="363">
        <v>3</v>
      </c>
      <c r="CF133" s="363">
        <v>4</v>
      </c>
      <c r="CG133" s="363">
        <v>5</v>
      </c>
      <c r="CH133" s="363">
        <v>6</v>
      </c>
      <c r="CI133" s="363">
        <v>7</v>
      </c>
      <c r="CJ133" s="363">
        <v>8</v>
      </c>
      <c r="CK133" s="363">
        <v>9</v>
      </c>
      <c r="CL133" s="363">
        <v>10</v>
      </c>
      <c r="CM133" s="363">
        <v>11</v>
      </c>
      <c r="CN133" s="363">
        <v>12</v>
      </c>
      <c r="CO133" s="363">
        <v>13</v>
      </c>
      <c r="CP133" s="363">
        <v>14</v>
      </c>
      <c r="CQ133" s="363">
        <v>15</v>
      </c>
      <c r="CR133" s="363">
        <v>16</v>
      </c>
      <c r="CS133" s="363">
        <v>17</v>
      </c>
      <c r="CT133" s="363">
        <v>18</v>
      </c>
      <c r="CU133" s="363">
        <v>19</v>
      </c>
      <c r="CV133" s="363">
        <v>20</v>
      </c>
      <c r="CW133" s="363">
        <v>21</v>
      </c>
      <c r="CX133" s="363">
        <v>22</v>
      </c>
      <c r="CY133" s="363">
        <v>23</v>
      </c>
      <c r="CZ133" s="363">
        <v>24</v>
      </c>
      <c r="DA133" s="363">
        <v>25</v>
      </c>
      <c r="DB133" s="363">
        <v>26</v>
      </c>
      <c r="DC133" s="363">
        <v>27</v>
      </c>
      <c r="DD133" s="363">
        <v>28</v>
      </c>
      <c r="DE133" s="363">
        <v>29</v>
      </c>
      <c r="DF133" s="363">
        <v>30</v>
      </c>
      <c r="DG133" s="363">
        <v>31</v>
      </c>
      <c r="DH133" s="363">
        <v>32</v>
      </c>
      <c r="DI133" s="363">
        <v>33</v>
      </c>
      <c r="DJ133" s="363">
        <v>34</v>
      </c>
      <c r="DK133" s="364">
        <v>35</v>
      </c>
      <c r="DL133" s="364">
        <v>36</v>
      </c>
      <c r="DM133" s="364">
        <v>37</v>
      </c>
      <c r="DN133" s="364">
        <v>38</v>
      </c>
      <c r="DO133" s="364">
        <v>39</v>
      </c>
      <c r="DP133" s="364">
        <v>40</v>
      </c>
      <c r="DQ133" s="357"/>
    </row>
    <row r="134" spans="68:121" ht="22.5" customHeight="1" x14ac:dyDescent="0.3">
      <c r="BP134" s="28"/>
      <c r="BQ134" s="28"/>
      <c r="BR134" s="28"/>
      <c r="BS134" s="28"/>
      <c r="BT134" s="28"/>
      <c r="BU134" s="28"/>
      <c r="BV134" s="28"/>
      <c r="BW134" s="28"/>
      <c r="BY134" s="354"/>
      <c r="BZ134" s="365"/>
      <c r="CA134" s="366"/>
      <c r="CB134" s="367"/>
      <c r="CC134" s="368"/>
      <c r="CD134" s="368"/>
      <c r="CE134" s="368"/>
      <c r="CF134" s="368"/>
      <c r="CG134" s="368"/>
      <c r="CH134" s="368"/>
      <c r="CI134" s="368"/>
      <c r="CJ134" s="368"/>
      <c r="CK134" s="368"/>
      <c r="CL134" s="368"/>
      <c r="CM134" s="368"/>
      <c r="CN134" s="368"/>
      <c r="CO134" s="368"/>
      <c r="CP134" s="368"/>
      <c r="CQ134" s="368"/>
      <c r="CR134" s="368"/>
      <c r="CS134" s="368"/>
      <c r="CT134" s="368"/>
      <c r="CU134" s="368"/>
      <c r="CV134" s="368"/>
      <c r="CW134" s="368"/>
      <c r="CX134" s="368"/>
      <c r="CY134" s="368"/>
      <c r="CZ134" s="368"/>
      <c r="DA134" s="368"/>
      <c r="DB134" s="368"/>
      <c r="DC134" s="368"/>
      <c r="DD134" s="368"/>
      <c r="DE134" s="368"/>
      <c r="DF134" s="368"/>
      <c r="DG134" s="368"/>
      <c r="DH134" s="368"/>
      <c r="DI134" s="368"/>
      <c r="DJ134" s="368"/>
      <c r="DK134" s="369"/>
      <c r="DL134" s="369"/>
      <c r="DM134" s="369"/>
      <c r="DN134" s="369"/>
      <c r="DO134" s="369"/>
      <c r="DP134" s="369"/>
      <c r="DQ134" s="357"/>
    </row>
    <row r="135" spans="68:121" ht="22.5" customHeight="1" x14ac:dyDescent="0.3">
      <c r="BP135" s="28"/>
      <c r="BQ135" s="28"/>
      <c r="BR135" s="28"/>
      <c r="BS135" s="28"/>
      <c r="BT135" s="28"/>
      <c r="BU135" s="28"/>
      <c r="BV135" s="28"/>
      <c r="BW135" s="28"/>
      <c r="BY135" s="354"/>
      <c r="BZ135" s="398" t="s">
        <v>56</v>
      </c>
      <c r="CA135" s="399">
        <f t="shared" ref="CA135" si="454">DB131</f>
        <v>21</v>
      </c>
      <c r="CB135" s="370" t="s">
        <v>47</v>
      </c>
      <c r="CC135" s="363">
        <v>1</v>
      </c>
      <c r="CD135" s="363">
        <v>2</v>
      </c>
      <c r="CE135" s="363">
        <v>3</v>
      </c>
      <c r="CF135" s="363">
        <v>4</v>
      </c>
      <c r="CG135" s="363">
        <v>5</v>
      </c>
      <c r="CH135" s="363">
        <v>6</v>
      </c>
      <c r="CI135" s="363">
        <v>7</v>
      </c>
      <c r="CJ135" s="363">
        <v>8</v>
      </c>
      <c r="CK135" s="363">
        <v>9</v>
      </c>
      <c r="CL135" s="363">
        <v>10</v>
      </c>
      <c r="CM135" s="363">
        <v>11</v>
      </c>
      <c r="CN135" s="363">
        <v>12</v>
      </c>
      <c r="CO135" s="363">
        <v>13</v>
      </c>
      <c r="CP135" s="363">
        <v>14</v>
      </c>
      <c r="CQ135" s="363">
        <v>15</v>
      </c>
      <c r="CR135" s="363">
        <v>16</v>
      </c>
      <c r="CS135" s="363">
        <v>17</v>
      </c>
      <c r="CT135" s="363">
        <v>18</v>
      </c>
      <c r="CU135" s="363">
        <v>19</v>
      </c>
      <c r="CV135" s="363">
        <v>20</v>
      </c>
      <c r="CW135" s="363">
        <v>21</v>
      </c>
      <c r="CX135" s="363">
        <v>22</v>
      </c>
      <c r="CY135" s="363">
        <v>23</v>
      </c>
      <c r="CZ135" s="363">
        <v>24</v>
      </c>
      <c r="DA135" s="363">
        <v>25</v>
      </c>
      <c r="DB135" s="363">
        <v>26</v>
      </c>
      <c r="DC135" s="363">
        <v>27</v>
      </c>
      <c r="DD135" s="363">
        <v>28</v>
      </c>
      <c r="DE135" s="363">
        <v>29</v>
      </c>
      <c r="DF135" s="363">
        <v>30</v>
      </c>
      <c r="DG135" s="363">
        <v>31</v>
      </c>
      <c r="DH135" s="363">
        <v>32</v>
      </c>
      <c r="DI135" s="363">
        <v>33</v>
      </c>
      <c r="DJ135" s="363">
        <v>34</v>
      </c>
      <c r="DK135" s="364">
        <v>35</v>
      </c>
      <c r="DL135" s="364">
        <v>36</v>
      </c>
      <c r="DM135" s="364">
        <v>37</v>
      </c>
      <c r="DN135" s="364">
        <v>38</v>
      </c>
      <c r="DO135" s="364">
        <v>39</v>
      </c>
      <c r="DP135" s="364">
        <v>40</v>
      </c>
      <c r="DQ135" s="357"/>
    </row>
    <row r="136" spans="68:121" ht="22.5" customHeight="1" thickBot="1" x14ac:dyDescent="0.35">
      <c r="BP136" s="28"/>
      <c r="BQ136" s="28"/>
      <c r="BR136" s="28"/>
      <c r="BS136" s="28"/>
      <c r="BT136" s="28"/>
      <c r="BU136" s="28"/>
      <c r="BV136" s="28"/>
      <c r="BW136" s="28"/>
      <c r="BY136" s="371"/>
      <c r="BZ136" s="372"/>
      <c r="CA136" s="372"/>
      <c r="CB136" s="372"/>
      <c r="CC136" s="372"/>
      <c r="CD136" s="372"/>
      <c r="CE136" s="372"/>
      <c r="CF136" s="372"/>
      <c r="CG136" s="372"/>
      <c r="CH136" s="372"/>
      <c r="CI136" s="372"/>
      <c r="CJ136" s="372"/>
      <c r="CK136" s="372"/>
      <c r="CL136" s="372"/>
      <c r="CM136" s="372"/>
      <c r="CN136" s="372"/>
      <c r="CO136" s="372"/>
      <c r="CP136" s="372"/>
      <c r="CQ136" s="372"/>
      <c r="CR136" s="372"/>
      <c r="CS136" s="372"/>
      <c r="CT136" s="372"/>
      <c r="CU136" s="372"/>
      <c r="CV136" s="372"/>
      <c r="CW136" s="372"/>
      <c r="CX136" s="372"/>
      <c r="CY136" s="372"/>
      <c r="CZ136" s="372"/>
      <c r="DA136" s="372"/>
      <c r="DB136" s="372"/>
      <c r="DC136" s="372"/>
      <c r="DD136" s="372"/>
      <c r="DE136" s="372"/>
      <c r="DF136" s="372"/>
      <c r="DG136" s="372"/>
      <c r="DH136" s="372"/>
      <c r="DI136" s="372"/>
      <c r="DJ136" s="372"/>
      <c r="DK136" s="372"/>
      <c r="DL136" s="372"/>
      <c r="DM136" s="372"/>
      <c r="DN136" s="372"/>
      <c r="DO136" s="372"/>
      <c r="DP136" s="372"/>
      <c r="DQ136" s="373"/>
    </row>
    <row r="137" spans="68:121" ht="22.5" customHeight="1" thickTop="1" x14ac:dyDescent="0.3">
      <c r="BP137" s="28"/>
      <c r="BQ137" s="28"/>
      <c r="BR137" s="28"/>
      <c r="BS137" s="28"/>
      <c r="BT137" s="28"/>
      <c r="BU137" s="28"/>
      <c r="BV137" s="28"/>
      <c r="BW137" s="28"/>
      <c r="BY137" s="517">
        <f t="shared" ref="BY137" si="455">BQ138</f>
        <v>0.39166666666666672</v>
      </c>
      <c r="BZ137" s="518"/>
      <c r="CA137" s="518"/>
      <c r="CB137" s="351"/>
      <c r="CC137" s="351"/>
      <c r="CD137" s="351"/>
      <c r="CE137" s="520" t="str">
        <f t="shared" ref="CE137" si="456">BT138</f>
        <v>skupina</v>
      </c>
      <c r="CF137" s="520"/>
      <c r="CG137" s="520"/>
      <c r="CH137" s="520"/>
      <c r="CI137" s="520"/>
      <c r="CJ137" s="352" t="str">
        <f t="shared" ref="CJ137" si="457">BT139</f>
        <v>B</v>
      </c>
      <c r="CK137" s="351"/>
      <c r="CL137" s="351"/>
      <c r="CM137" s="351"/>
      <c r="CN137" s="351"/>
      <c r="CO137" s="351"/>
      <c r="CP137" s="351"/>
      <c r="CQ137" s="351"/>
      <c r="CR137" s="351"/>
      <c r="CS137" s="351"/>
      <c r="CT137" s="351"/>
      <c r="CU137" s="351"/>
      <c r="CV137" s="351"/>
      <c r="CW137" s="351"/>
      <c r="CX137" s="351"/>
      <c r="CY137" s="351"/>
      <c r="CZ137" s="351"/>
      <c r="DA137" s="351"/>
      <c r="DB137" s="351"/>
      <c r="DC137" s="351"/>
      <c r="DD137" s="351"/>
      <c r="DE137" s="351"/>
      <c r="DF137" s="351"/>
      <c r="DG137" s="351"/>
      <c r="DH137" s="351"/>
      <c r="DI137" s="351"/>
      <c r="DJ137" s="351"/>
      <c r="DK137" s="351"/>
      <c r="DL137" s="351"/>
      <c r="DM137" s="351"/>
      <c r="DN137" s="351"/>
      <c r="DO137" s="351"/>
      <c r="DP137" s="351"/>
      <c r="DQ137" s="353"/>
    </row>
    <row r="138" spans="68:121" ht="22.5" customHeight="1" x14ac:dyDescent="0.3">
      <c r="BP138" s="28" t="str">
        <f t="shared" ref="BP138:BW139" si="458">E34</f>
        <v>3. KOLO</v>
      </c>
      <c r="BQ138" s="28">
        <f t="shared" si="458"/>
        <v>0.39166666666666672</v>
      </c>
      <c r="BR138" s="28">
        <f t="shared" si="458"/>
        <v>15</v>
      </c>
      <c r="BS138" s="28" t="str">
        <f t="shared" si="458"/>
        <v>HŘIŠTĚ</v>
      </c>
      <c r="BT138" s="28" t="str">
        <f t="shared" si="458"/>
        <v>skupina</v>
      </c>
      <c r="BU138" s="28">
        <f t="shared" si="458"/>
        <v>18</v>
      </c>
      <c r="BV138" s="28" t="str">
        <f t="shared" si="458"/>
        <v>:</v>
      </c>
      <c r="BW138" s="28">
        <f t="shared" si="458"/>
        <v>23</v>
      </c>
      <c r="BY138" s="354"/>
      <c r="BZ138" s="521" t="str">
        <f t="shared" ref="BZ138" si="459">BP138</f>
        <v>3. KOLO</v>
      </c>
      <c r="CA138" s="521"/>
      <c r="CB138" s="521"/>
      <c r="CC138" s="521"/>
      <c r="CD138" s="355"/>
      <c r="CE138" s="355"/>
      <c r="CF138" s="355"/>
      <c r="CG138" s="355"/>
      <c r="CH138" s="355"/>
      <c r="CI138" s="355"/>
      <c r="CJ138" s="355"/>
      <c r="CK138" s="355"/>
      <c r="CL138" s="355"/>
      <c r="CM138" s="355"/>
      <c r="CN138" s="355"/>
      <c r="CO138" s="355"/>
      <c r="CP138" s="355"/>
      <c r="CQ138" s="355"/>
      <c r="CR138" s="355"/>
      <c r="CS138" s="537">
        <f t="shared" ref="CS138" si="460">BR138</f>
        <v>15</v>
      </c>
      <c r="CT138" s="537"/>
      <c r="CU138" s="538" t="s">
        <v>48</v>
      </c>
      <c r="CV138" s="538"/>
      <c r="CW138" s="538"/>
      <c r="CX138" s="355"/>
      <c r="CY138" s="355"/>
      <c r="CZ138" s="355"/>
      <c r="DA138" s="355"/>
      <c r="DB138" s="355"/>
      <c r="DC138" s="355"/>
      <c r="DD138" s="355"/>
      <c r="DE138" s="355"/>
      <c r="DF138" s="355"/>
      <c r="DG138" s="355"/>
      <c r="DH138" s="355"/>
      <c r="DI138" s="355"/>
      <c r="DJ138" s="355"/>
      <c r="DK138" s="356"/>
      <c r="DL138" s="539" t="s">
        <v>49</v>
      </c>
      <c r="DM138" s="539"/>
      <c r="DN138" s="539"/>
      <c r="DO138" s="540">
        <f t="shared" ref="DO138" si="461">BS139</f>
        <v>3</v>
      </c>
      <c r="DP138" s="540"/>
      <c r="DQ138" s="357"/>
    </row>
    <row r="139" spans="68:121" ht="22.5" customHeight="1" x14ac:dyDescent="0.3">
      <c r="BP139" s="28">
        <f t="shared" si="458"/>
        <v>0</v>
      </c>
      <c r="BQ139" s="28">
        <f t="shared" si="458"/>
        <v>0</v>
      </c>
      <c r="BR139" s="28" t="str">
        <f t="shared" si="458"/>
        <v>zápas</v>
      </c>
      <c r="BS139" s="28">
        <f t="shared" si="458"/>
        <v>3</v>
      </c>
      <c r="BT139" s="28" t="str">
        <f t="shared" si="458"/>
        <v>B</v>
      </c>
      <c r="BU139" s="28" t="str">
        <f t="shared" ca="1" si="458"/>
        <v>Lipanská "B"</v>
      </c>
      <c r="BV139" s="28">
        <f t="shared" si="458"/>
        <v>0</v>
      </c>
      <c r="BW139" s="28" t="str">
        <f t="shared" ca="1" si="458"/>
        <v>Ovčárecká "B"</v>
      </c>
      <c r="BY139" s="354"/>
      <c r="BZ139" s="521"/>
      <c r="CA139" s="521"/>
      <c r="CB139" s="521"/>
      <c r="CC139" s="521"/>
      <c r="CD139" s="355"/>
      <c r="CE139" s="355"/>
      <c r="CF139" s="355"/>
      <c r="CG139" s="355"/>
      <c r="CH139" s="355"/>
      <c r="CI139" s="355"/>
      <c r="CJ139" s="355"/>
      <c r="CK139" s="355"/>
      <c r="CL139" s="355"/>
      <c r="CM139" s="355"/>
      <c r="CN139" s="355"/>
      <c r="CO139" s="355"/>
      <c r="CP139" s="355"/>
      <c r="CQ139" s="355"/>
      <c r="CR139" s="355"/>
      <c r="CS139" s="537"/>
      <c r="CT139" s="537"/>
      <c r="CU139" s="538"/>
      <c r="CV139" s="538"/>
      <c r="CW139" s="538"/>
      <c r="CX139" s="355"/>
      <c r="CY139" s="355"/>
      <c r="CZ139" s="355"/>
      <c r="DA139" s="355"/>
      <c r="DB139" s="355"/>
      <c r="DC139" s="355"/>
      <c r="DD139" s="355"/>
      <c r="DE139" s="355"/>
      <c r="DF139" s="355"/>
      <c r="DG139" s="355"/>
      <c r="DH139" s="355"/>
      <c r="DI139" s="355"/>
      <c r="DJ139" s="355"/>
      <c r="DK139" s="356"/>
      <c r="DL139" s="539"/>
      <c r="DM139" s="539"/>
      <c r="DN139" s="539"/>
      <c r="DO139" s="540"/>
      <c r="DP139" s="540"/>
      <c r="DQ139" s="357"/>
    </row>
    <row r="140" spans="68:121" ht="22.5" customHeight="1" x14ac:dyDescent="0.3">
      <c r="BP140" s="28"/>
      <c r="BQ140" s="28"/>
      <c r="BR140" s="28"/>
      <c r="BS140" s="28"/>
      <c r="BT140" s="28"/>
      <c r="BU140" s="28"/>
      <c r="BV140" s="28"/>
      <c r="BW140" s="28"/>
      <c r="BY140" s="354"/>
      <c r="BZ140" s="358"/>
      <c r="CA140" s="358"/>
      <c r="CB140" s="358"/>
      <c r="CC140" s="358"/>
      <c r="CD140" s="536" t="s">
        <v>52</v>
      </c>
      <c r="CE140" s="536"/>
      <c r="CF140" s="359">
        <f t="shared" ref="CF140" si="462">BU138</f>
        <v>18</v>
      </c>
      <c r="CG140" s="360" t="s">
        <v>53</v>
      </c>
      <c r="CH140" s="522" t="str">
        <f t="shared" ref="CH140" ca="1" si="463">IF(BU139="","",LOOKUP(CF140,$B$2:$B$48,$C$2:$C$44))</f>
        <v>Lipanská "B"</v>
      </c>
      <c r="CI140" s="522"/>
      <c r="CJ140" s="522"/>
      <c r="CK140" s="522"/>
      <c r="CL140" s="522"/>
      <c r="CM140" s="522"/>
      <c r="CN140" s="522"/>
      <c r="CO140" s="522"/>
      <c r="CP140" s="522"/>
      <c r="CQ140" s="522"/>
      <c r="CR140" s="522"/>
      <c r="CS140" s="522"/>
      <c r="CT140" s="522"/>
      <c r="CU140" s="358"/>
      <c r="CV140" s="358"/>
      <c r="CW140" s="358"/>
      <c r="CX140" s="358"/>
      <c r="CY140" s="358"/>
      <c r="CZ140" s="536" t="s">
        <v>52</v>
      </c>
      <c r="DA140" s="536"/>
      <c r="DB140" s="359">
        <f t="shared" ref="DB140" si="464">BW138</f>
        <v>23</v>
      </c>
      <c r="DC140" s="360" t="s">
        <v>53</v>
      </c>
      <c r="DD140" s="522" t="str">
        <f t="shared" ref="DD140" ca="1" si="465">IF(BW139="","",LOOKUP(DB140,$B$2:$B$48,$C$2:$C$44))</f>
        <v>Ovčárecká "B"</v>
      </c>
      <c r="DE140" s="522"/>
      <c r="DF140" s="522"/>
      <c r="DG140" s="522"/>
      <c r="DH140" s="522"/>
      <c r="DI140" s="522"/>
      <c r="DJ140" s="522"/>
      <c r="DK140" s="522"/>
      <c r="DL140" s="522"/>
      <c r="DM140" s="522"/>
      <c r="DN140" s="522"/>
      <c r="DO140" s="522"/>
      <c r="DP140" s="522"/>
      <c r="DQ140" s="357"/>
    </row>
    <row r="141" spans="68:121" ht="22.5" customHeight="1" x14ac:dyDescent="0.3">
      <c r="BP141" s="28"/>
      <c r="BQ141" s="28"/>
      <c r="BR141" s="28"/>
      <c r="BS141" s="28"/>
      <c r="BT141" s="28"/>
      <c r="BU141" s="28"/>
      <c r="BV141" s="28"/>
      <c r="BW141" s="28"/>
      <c r="BY141" s="354"/>
      <c r="BZ141" s="358"/>
      <c r="CA141" s="358"/>
      <c r="CB141" s="358"/>
      <c r="CC141" s="358"/>
      <c r="CD141" s="358"/>
      <c r="CE141" s="358"/>
      <c r="CF141" s="358"/>
      <c r="CG141" s="358"/>
      <c r="CH141" s="358"/>
      <c r="CI141" s="358"/>
      <c r="CJ141" s="358"/>
      <c r="CK141" s="358"/>
      <c r="CL141" s="358"/>
      <c r="CM141" s="358"/>
      <c r="CN141" s="358"/>
      <c r="CO141" s="358"/>
      <c r="CP141" s="358"/>
      <c r="CQ141" s="358"/>
      <c r="CR141" s="358"/>
      <c r="CS141" s="358"/>
      <c r="CT141" s="358"/>
      <c r="CU141" s="358"/>
      <c r="CV141" s="358"/>
      <c r="CW141" s="358"/>
      <c r="CX141" s="358"/>
      <c r="CY141" s="358"/>
      <c r="CZ141" s="358"/>
      <c r="DA141" s="358"/>
      <c r="DB141" s="358"/>
      <c r="DC141" s="358"/>
      <c r="DD141" s="358"/>
      <c r="DE141" s="358"/>
      <c r="DF141" s="358"/>
      <c r="DG141" s="358"/>
      <c r="DH141" s="358"/>
      <c r="DI141" s="358"/>
      <c r="DJ141" s="358"/>
      <c r="DQ141" s="357"/>
    </row>
    <row r="142" spans="68:121" ht="22.5" customHeight="1" x14ac:dyDescent="0.3">
      <c r="BP142" s="28"/>
      <c r="BQ142" s="28"/>
      <c r="BR142" s="28"/>
      <c r="BS142" s="28"/>
      <c r="BT142" s="28"/>
      <c r="BU142" s="28"/>
      <c r="BV142" s="28"/>
      <c r="BW142" s="28"/>
      <c r="BY142" s="354"/>
      <c r="BZ142" s="396" t="s">
        <v>56</v>
      </c>
      <c r="CA142" s="397">
        <f t="shared" ref="CA142" si="466">CF140</f>
        <v>18</v>
      </c>
      <c r="CB142" s="362" t="s">
        <v>47</v>
      </c>
      <c r="CC142" s="363">
        <v>1</v>
      </c>
      <c r="CD142" s="363">
        <v>2</v>
      </c>
      <c r="CE142" s="363">
        <v>3</v>
      </c>
      <c r="CF142" s="363">
        <v>4</v>
      </c>
      <c r="CG142" s="363">
        <v>5</v>
      </c>
      <c r="CH142" s="363">
        <v>6</v>
      </c>
      <c r="CI142" s="363">
        <v>7</v>
      </c>
      <c r="CJ142" s="363">
        <v>8</v>
      </c>
      <c r="CK142" s="363">
        <v>9</v>
      </c>
      <c r="CL142" s="363">
        <v>10</v>
      </c>
      <c r="CM142" s="363">
        <v>11</v>
      </c>
      <c r="CN142" s="363">
        <v>12</v>
      </c>
      <c r="CO142" s="363">
        <v>13</v>
      </c>
      <c r="CP142" s="363">
        <v>14</v>
      </c>
      <c r="CQ142" s="363">
        <v>15</v>
      </c>
      <c r="CR142" s="363">
        <v>16</v>
      </c>
      <c r="CS142" s="363">
        <v>17</v>
      </c>
      <c r="CT142" s="363">
        <v>18</v>
      </c>
      <c r="CU142" s="363">
        <v>19</v>
      </c>
      <c r="CV142" s="363">
        <v>20</v>
      </c>
      <c r="CW142" s="363">
        <v>21</v>
      </c>
      <c r="CX142" s="363">
        <v>22</v>
      </c>
      <c r="CY142" s="363">
        <v>23</v>
      </c>
      <c r="CZ142" s="363">
        <v>24</v>
      </c>
      <c r="DA142" s="363">
        <v>25</v>
      </c>
      <c r="DB142" s="363">
        <v>26</v>
      </c>
      <c r="DC142" s="363">
        <v>27</v>
      </c>
      <c r="DD142" s="363">
        <v>28</v>
      </c>
      <c r="DE142" s="363">
        <v>29</v>
      </c>
      <c r="DF142" s="363">
        <v>30</v>
      </c>
      <c r="DG142" s="363">
        <v>31</v>
      </c>
      <c r="DH142" s="363">
        <v>32</v>
      </c>
      <c r="DI142" s="363">
        <v>33</v>
      </c>
      <c r="DJ142" s="363">
        <v>34</v>
      </c>
      <c r="DK142" s="364">
        <v>35</v>
      </c>
      <c r="DL142" s="364">
        <v>36</v>
      </c>
      <c r="DM142" s="364">
        <v>37</v>
      </c>
      <c r="DN142" s="364">
        <v>38</v>
      </c>
      <c r="DO142" s="364">
        <v>39</v>
      </c>
      <c r="DP142" s="364">
        <v>40</v>
      </c>
      <c r="DQ142" s="357"/>
    </row>
    <row r="143" spans="68:121" ht="22.5" customHeight="1" x14ac:dyDescent="0.3">
      <c r="BP143" s="28"/>
      <c r="BQ143" s="28"/>
      <c r="BR143" s="28"/>
      <c r="BS143" s="28"/>
      <c r="BT143" s="28"/>
      <c r="BU143" s="28"/>
      <c r="BV143" s="28"/>
      <c r="BW143" s="28"/>
      <c r="BY143" s="354"/>
      <c r="BZ143" s="365"/>
      <c r="CA143" s="366"/>
      <c r="CB143" s="367"/>
      <c r="CC143" s="368"/>
      <c r="CD143" s="368"/>
      <c r="CE143" s="368"/>
      <c r="CF143" s="368"/>
      <c r="CG143" s="368"/>
      <c r="CH143" s="368"/>
      <c r="CI143" s="368"/>
      <c r="CJ143" s="368"/>
      <c r="CK143" s="368"/>
      <c r="CL143" s="368"/>
      <c r="CM143" s="368"/>
      <c r="CN143" s="368"/>
      <c r="CO143" s="368"/>
      <c r="CP143" s="368"/>
      <c r="CQ143" s="368"/>
      <c r="CR143" s="368"/>
      <c r="CS143" s="368"/>
      <c r="CT143" s="368"/>
      <c r="CU143" s="368"/>
      <c r="CV143" s="368"/>
      <c r="CW143" s="368"/>
      <c r="CX143" s="368"/>
      <c r="CY143" s="368"/>
      <c r="CZ143" s="368"/>
      <c r="DA143" s="368"/>
      <c r="DB143" s="368"/>
      <c r="DC143" s="368"/>
      <c r="DD143" s="368"/>
      <c r="DE143" s="368"/>
      <c r="DF143" s="368"/>
      <c r="DG143" s="368"/>
      <c r="DH143" s="368"/>
      <c r="DI143" s="368"/>
      <c r="DJ143" s="368"/>
      <c r="DK143" s="369"/>
      <c r="DL143" s="369"/>
      <c r="DM143" s="369"/>
      <c r="DN143" s="369"/>
      <c r="DO143" s="369"/>
      <c r="DP143" s="369"/>
      <c r="DQ143" s="357"/>
    </row>
    <row r="144" spans="68:121" ht="22.5" customHeight="1" x14ac:dyDescent="0.3">
      <c r="BP144" s="28"/>
      <c r="BQ144" s="28"/>
      <c r="BR144" s="28"/>
      <c r="BS144" s="28"/>
      <c r="BT144" s="28"/>
      <c r="BU144" s="28"/>
      <c r="BV144" s="28"/>
      <c r="BW144" s="28"/>
      <c r="BY144" s="354"/>
      <c r="BZ144" s="398" t="s">
        <v>56</v>
      </c>
      <c r="CA144" s="399">
        <f t="shared" ref="CA144" si="467">DB140</f>
        <v>23</v>
      </c>
      <c r="CB144" s="370" t="s">
        <v>47</v>
      </c>
      <c r="CC144" s="363">
        <v>1</v>
      </c>
      <c r="CD144" s="363">
        <v>2</v>
      </c>
      <c r="CE144" s="363">
        <v>3</v>
      </c>
      <c r="CF144" s="363">
        <v>4</v>
      </c>
      <c r="CG144" s="363">
        <v>5</v>
      </c>
      <c r="CH144" s="363">
        <v>6</v>
      </c>
      <c r="CI144" s="363">
        <v>7</v>
      </c>
      <c r="CJ144" s="363">
        <v>8</v>
      </c>
      <c r="CK144" s="363">
        <v>9</v>
      </c>
      <c r="CL144" s="363">
        <v>10</v>
      </c>
      <c r="CM144" s="363">
        <v>11</v>
      </c>
      <c r="CN144" s="363">
        <v>12</v>
      </c>
      <c r="CO144" s="363">
        <v>13</v>
      </c>
      <c r="CP144" s="363">
        <v>14</v>
      </c>
      <c r="CQ144" s="363">
        <v>15</v>
      </c>
      <c r="CR144" s="363">
        <v>16</v>
      </c>
      <c r="CS144" s="363">
        <v>17</v>
      </c>
      <c r="CT144" s="363">
        <v>18</v>
      </c>
      <c r="CU144" s="363">
        <v>19</v>
      </c>
      <c r="CV144" s="363">
        <v>20</v>
      </c>
      <c r="CW144" s="363">
        <v>21</v>
      </c>
      <c r="CX144" s="363">
        <v>22</v>
      </c>
      <c r="CY144" s="363">
        <v>23</v>
      </c>
      <c r="CZ144" s="363">
        <v>24</v>
      </c>
      <c r="DA144" s="363">
        <v>25</v>
      </c>
      <c r="DB144" s="363">
        <v>26</v>
      </c>
      <c r="DC144" s="363">
        <v>27</v>
      </c>
      <c r="DD144" s="363">
        <v>28</v>
      </c>
      <c r="DE144" s="363">
        <v>29</v>
      </c>
      <c r="DF144" s="363">
        <v>30</v>
      </c>
      <c r="DG144" s="363">
        <v>31</v>
      </c>
      <c r="DH144" s="363">
        <v>32</v>
      </c>
      <c r="DI144" s="363">
        <v>33</v>
      </c>
      <c r="DJ144" s="363">
        <v>34</v>
      </c>
      <c r="DK144" s="364">
        <v>35</v>
      </c>
      <c r="DL144" s="364">
        <v>36</v>
      </c>
      <c r="DM144" s="364">
        <v>37</v>
      </c>
      <c r="DN144" s="364">
        <v>38</v>
      </c>
      <c r="DO144" s="364">
        <v>39</v>
      </c>
      <c r="DP144" s="364">
        <v>40</v>
      </c>
      <c r="DQ144" s="357"/>
    </row>
    <row r="145" spans="68:121" ht="22.5" customHeight="1" thickBot="1" x14ac:dyDescent="0.35">
      <c r="BP145" s="28"/>
      <c r="BQ145" s="28"/>
      <c r="BR145" s="28"/>
      <c r="BS145" s="28"/>
      <c r="BT145" s="28"/>
      <c r="BU145" s="28"/>
      <c r="BV145" s="28"/>
      <c r="BW145" s="28"/>
      <c r="BY145" s="371"/>
      <c r="BZ145" s="372"/>
      <c r="CA145" s="372"/>
      <c r="CB145" s="372"/>
      <c r="CC145" s="372"/>
      <c r="CD145" s="372"/>
      <c r="CE145" s="372"/>
      <c r="CF145" s="372"/>
      <c r="CG145" s="372"/>
      <c r="CH145" s="372"/>
      <c r="CI145" s="372"/>
      <c r="CJ145" s="372"/>
      <c r="CK145" s="372"/>
      <c r="CL145" s="372"/>
      <c r="CM145" s="372"/>
      <c r="CN145" s="372"/>
      <c r="CO145" s="372"/>
      <c r="CP145" s="372"/>
      <c r="CQ145" s="372"/>
      <c r="CR145" s="372"/>
      <c r="CS145" s="372"/>
      <c r="CT145" s="372"/>
      <c r="CU145" s="372"/>
      <c r="CV145" s="372"/>
      <c r="CW145" s="372"/>
      <c r="CX145" s="372"/>
      <c r="CY145" s="372"/>
      <c r="CZ145" s="372"/>
      <c r="DA145" s="372"/>
      <c r="DB145" s="372"/>
      <c r="DC145" s="372"/>
      <c r="DD145" s="372"/>
      <c r="DE145" s="372"/>
      <c r="DF145" s="372"/>
      <c r="DG145" s="372"/>
      <c r="DH145" s="372"/>
      <c r="DI145" s="372"/>
      <c r="DJ145" s="372"/>
      <c r="DK145" s="372"/>
      <c r="DL145" s="372"/>
      <c r="DM145" s="372"/>
      <c r="DN145" s="372"/>
      <c r="DO145" s="372"/>
      <c r="DP145" s="372"/>
      <c r="DQ145" s="373"/>
    </row>
    <row r="146" spans="68:121" ht="22.5" customHeight="1" thickTop="1" x14ac:dyDescent="0.3">
      <c r="BP146" s="28"/>
      <c r="BQ146" s="28"/>
      <c r="BR146" s="28"/>
      <c r="BS146" s="28"/>
      <c r="BT146" s="28"/>
      <c r="BU146" s="28"/>
      <c r="BV146" s="28"/>
      <c r="BW146" s="28"/>
      <c r="BY146" s="517">
        <f t="shared" ref="BY146" si="468">BQ147</f>
        <v>0.40000000000000008</v>
      </c>
      <c r="BZ146" s="518"/>
      <c r="CA146" s="518"/>
      <c r="CB146" s="351"/>
      <c r="CC146" s="351"/>
      <c r="CD146" s="351"/>
      <c r="CE146" s="520" t="str">
        <f t="shared" ref="CE146" si="469">BT147</f>
        <v>skupina</v>
      </c>
      <c r="CF146" s="520"/>
      <c r="CG146" s="520"/>
      <c r="CH146" s="520"/>
      <c r="CI146" s="520"/>
      <c r="CJ146" s="352" t="str">
        <f t="shared" ref="CJ146" si="470">BT148</f>
        <v>C</v>
      </c>
      <c r="CK146" s="351"/>
      <c r="CL146" s="351"/>
      <c r="CM146" s="351"/>
      <c r="CN146" s="351"/>
      <c r="CO146" s="351"/>
      <c r="CP146" s="351"/>
      <c r="CQ146" s="351"/>
      <c r="CR146" s="351"/>
      <c r="CS146" s="351"/>
      <c r="CT146" s="351"/>
      <c r="CU146" s="351"/>
      <c r="CV146" s="351"/>
      <c r="CW146" s="351"/>
      <c r="CX146" s="351"/>
      <c r="CY146" s="351"/>
      <c r="CZ146" s="351"/>
      <c r="DA146" s="351"/>
      <c r="DB146" s="351"/>
      <c r="DC146" s="351"/>
      <c r="DD146" s="351"/>
      <c r="DE146" s="351"/>
      <c r="DF146" s="351"/>
      <c r="DG146" s="351"/>
      <c r="DH146" s="351"/>
      <c r="DI146" s="351"/>
      <c r="DJ146" s="351"/>
      <c r="DK146" s="351"/>
      <c r="DL146" s="351"/>
      <c r="DM146" s="351"/>
      <c r="DN146" s="351"/>
      <c r="DO146" s="351"/>
      <c r="DP146" s="351"/>
      <c r="DQ146" s="353"/>
    </row>
    <row r="147" spans="68:121" ht="22.5" customHeight="1" x14ac:dyDescent="0.3">
      <c r="BP147" s="28" t="str">
        <f t="shared" ref="BP147:BW148" si="471">E36</f>
        <v>4. KOLO</v>
      </c>
      <c r="BQ147" s="28">
        <f t="shared" si="471"/>
        <v>0.40000000000000008</v>
      </c>
      <c r="BR147" s="28">
        <f t="shared" si="471"/>
        <v>21</v>
      </c>
      <c r="BS147" s="28" t="str">
        <f t="shared" si="471"/>
        <v>HŘIŠTĚ</v>
      </c>
      <c r="BT147" s="28" t="str">
        <f t="shared" si="471"/>
        <v>skupina</v>
      </c>
      <c r="BU147" s="28">
        <f t="shared" si="471"/>
        <v>13</v>
      </c>
      <c r="BV147" s="28" t="str">
        <f t="shared" si="471"/>
        <v>:</v>
      </c>
      <c r="BW147" s="28">
        <f t="shared" si="471"/>
        <v>22</v>
      </c>
      <c r="BY147" s="354"/>
      <c r="BZ147" s="521" t="str">
        <f t="shared" ref="BZ147" si="472">BP147</f>
        <v>4. KOLO</v>
      </c>
      <c r="CA147" s="521"/>
      <c r="CB147" s="521"/>
      <c r="CC147" s="521"/>
      <c r="CD147" s="355"/>
      <c r="CE147" s="355"/>
      <c r="CF147" s="355"/>
      <c r="CG147" s="355"/>
      <c r="CH147" s="355"/>
      <c r="CI147" s="355"/>
      <c r="CJ147" s="355"/>
      <c r="CK147" s="355"/>
      <c r="CL147" s="355"/>
      <c r="CM147" s="355"/>
      <c r="CN147" s="355"/>
      <c r="CO147" s="355"/>
      <c r="CP147" s="355"/>
      <c r="CQ147" s="355"/>
      <c r="CR147" s="355"/>
      <c r="CS147" s="537">
        <f t="shared" ref="CS147" si="473">BR147</f>
        <v>21</v>
      </c>
      <c r="CT147" s="537"/>
      <c r="CU147" s="538" t="s">
        <v>48</v>
      </c>
      <c r="CV147" s="538"/>
      <c r="CW147" s="538"/>
      <c r="CX147" s="355"/>
      <c r="CY147" s="355"/>
      <c r="CZ147" s="355"/>
      <c r="DA147" s="355"/>
      <c r="DB147" s="355"/>
      <c r="DC147" s="355"/>
      <c r="DD147" s="355"/>
      <c r="DE147" s="355"/>
      <c r="DF147" s="355"/>
      <c r="DG147" s="355"/>
      <c r="DH147" s="355"/>
      <c r="DI147" s="355"/>
      <c r="DJ147" s="355"/>
      <c r="DK147" s="356"/>
      <c r="DL147" s="539" t="s">
        <v>49</v>
      </c>
      <c r="DM147" s="539"/>
      <c r="DN147" s="539"/>
      <c r="DO147" s="540">
        <f t="shared" ref="DO147" si="474">BS148</f>
        <v>3</v>
      </c>
      <c r="DP147" s="540"/>
      <c r="DQ147" s="357"/>
    </row>
    <row r="148" spans="68:121" ht="22.5" customHeight="1" x14ac:dyDescent="0.3">
      <c r="BP148" s="28">
        <f t="shared" si="471"/>
        <v>0</v>
      </c>
      <c r="BQ148" s="28">
        <f t="shared" si="471"/>
        <v>0</v>
      </c>
      <c r="BR148" s="28" t="str">
        <f t="shared" si="471"/>
        <v>zápas</v>
      </c>
      <c r="BS148" s="28">
        <f t="shared" si="471"/>
        <v>3</v>
      </c>
      <c r="BT148" s="28" t="str">
        <f t="shared" si="471"/>
        <v>C</v>
      </c>
      <c r="BU148" s="28" t="str">
        <f t="shared" ca="1" si="471"/>
        <v>Prokopa Vel."B"</v>
      </c>
      <c r="BV148" s="28">
        <f t="shared" si="471"/>
        <v>0</v>
      </c>
      <c r="BW148" s="28" t="str">
        <f t="shared" ca="1" si="471"/>
        <v>Mnichovická "B"</v>
      </c>
      <c r="BY148" s="354"/>
      <c r="BZ148" s="521"/>
      <c r="CA148" s="521"/>
      <c r="CB148" s="521"/>
      <c r="CC148" s="521"/>
      <c r="CD148" s="355"/>
      <c r="CE148" s="355"/>
      <c r="CF148" s="355"/>
      <c r="CG148" s="355"/>
      <c r="CH148" s="355"/>
      <c r="CI148" s="355"/>
      <c r="CJ148" s="355"/>
      <c r="CK148" s="355"/>
      <c r="CL148" s="355"/>
      <c r="CM148" s="355"/>
      <c r="CN148" s="355"/>
      <c r="CO148" s="355"/>
      <c r="CP148" s="355"/>
      <c r="CQ148" s="355"/>
      <c r="CR148" s="355"/>
      <c r="CS148" s="537"/>
      <c r="CT148" s="537"/>
      <c r="CU148" s="538"/>
      <c r="CV148" s="538"/>
      <c r="CW148" s="538"/>
      <c r="CX148" s="355"/>
      <c r="CY148" s="355"/>
      <c r="CZ148" s="355"/>
      <c r="DA148" s="355"/>
      <c r="DB148" s="355"/>
      <c r="DC148" s="355"/>
      <c r="DD148" s="355"/>
      <c r="DE148" s="355"/>
      <c r="DF148" s="355"/>
      <c r="DG148" s="355"/>
      <c r="DH148" s="355"/>
      <c r="DI148" s="355"/>
      <c r="DJ148" s="355"/>
      <c r="DK148" s="356"/>
      <c r="DL148" s="539"/>
      <c r="DM148" s="539"/>
      <c r="DN148" s="539"/>
      <c r="DO148" s="540"/>
      <c r="DP148" s="540"/>
      <c r="DQ148" s="357"/>
    </row>
    <row r="149" spans="68:121" ht="22.5" customHeight="1" x14ac:dyDescent="0.3">
      <c r="BP149" s="28"/>
      <c r="BQ149" s="28"/>
      <c r="BR149" s="28"/>
      <c r="BS149" s="28"/>
      <c r="BT149" s="28"/>
      <c r="BU149" s="28"/>
      <c r="BV149" s="28"/>
      <c r="BW149" s="28"/>
      <c r="BY149" s="354"/>
      <c r="BZ149" s="358"/>
      <c r="CA149" s="358"/>
      <c r="CB149" s="358"/>
      <c r="CC149" s="358"/>
      <c r="CD149" s="536" t="s">
        <v>52</v>
      </c>
      <c r="CE149" s="536"/>
      <c r="CF149" s="359">
        <f t="shared" ref="CF149" si="475">BU147</f>
        <v>13</v>
      </c>
      <c r="CG149" s="360" t="s">
        <v>53</v>
      </c>
      <c r="CH149" s="522" t="str">
        <f t="shared" ref="CH149" ca="1" si="476">IF(BU148="","",LOOKUP(CF149,$B$2:$B$48,$C$2:$C$44))</f>
        <v>Prokopa Vel."B"</v>
      </c>
      <c r="CI149" s="522"/>
      <c r="CJ149" s="522"/>
      <c r="CK149" s="522"/>
      <c r="CL149" s="522"/>
      <c r="CM149" s="522"/>
      <c r="CN149" s="522"/>
      <c r="CO149" s="522"/>
      <c r="CP149" s="522"/>
      <c r="CQ149" s="522"/>
      <c r="CR149" s="522"/>
      <c r="CS149" s="522"/>
      <c r="CT149" s="522"/>
      <c r="CU149" s="358"/>
      <c r="CV149" s="358"/>
      <c r="CW149" s="358"/>
      <c r="CX149" s="358"/>
      <c r="CY149" s="358"/>
      <c r="CZ149" s="536" t="s">
        <v>52</v>
      </c>
      <c r="DA149" s="536"/>
      <c r="DB149" s="359">
        <f t="shared" ref="DB149" si="477">BW147</f>
        <v>22</v>
      </c>
      <c r="DC149" s="360" t="s">
        <v>53</v>
      </c>
      <c r="DD149" s="522" t="str">
        <f t="shared" ref="DD149" ca="1" si="478">IF(BW148="","",LOOKUP(DB149,$B$2:$B$48,$C$2:$C$44))</f>
        <v>Mnichovická "B"</v>
      </c>
      <c r="DE149" s="522"/>
      <c r="DF149" s="522"/>
      <c r="DG149" s="522"/>
      <c r="DH149" s="522"/>
      <c r="DI149" s="522"/>
      <c r="DJ149" s="522"/>
      <c r="DK149" s="522"/>
      <c r="DL149" s="522"/>
      <c r="DM149" s="522"/>
      <c r="DN149" s="522"/>
      <c r="DO149" s="522"/>
      <c r="DP149" s="522"/>
      <c r="DQ149" s="357"/>
    </row>
    <row r="150" spans="68:121" ht="22.5" customHeight="1" x14ac:dyDescent="0.3">
      <c r="BP150" s="28"/>
      <c r="BQ150" s="28"/>
      <c r="BR150" s="28"/>
      <c r="BS150" s="28"/>
      <c r="BT150" s="28"/>
      <c r="BU150" s="28"/>
      <c r="BV150" s="28"/>
      <c r="BW150" s="28"/>
      <c r="BY150" s="354"/>
      <c r="BZ150" s="358"/>
      <c r="CA150" s="358"/>
      <c r="CB150" s="358"/>
      <c r="CC150" s="358"/>
      <c r="CD150" s="358"/>
      <c r="CE150" s="358"/>
      <c r="CF150" s="358"/>
      <c r="CG150" s="358"/>
      <c r="CH150" s="358"/>
      <c r="CI150" s="358"/>
      <c r="CJ150" s="358"/>
      <c r="CK150" s="358"/>
      <c r="CL150" s="358"/>
      <c r="CM150" s="358"/>
      <c r="CN150" s="358"/>
      <c r="CO150" s="358"/>
      <c r="CP150" s="358"/>
      <c r="CQ150" s="358"/>
      <c r="CR150" s="358"/>
      <c r="CS150" s="358"/>
      <c r="CT150" s="358"/>
      <c r="CU150" s="358"/>
      <c r="CV150" s="358"/>
      <c r="CW150" s="358"/>
      <c r="CX150" s="358"/>
      <c r="CY150" s="358"/>
      <c r="CZ150" s="358"/>
      <c r="DA150" s="358"/>
      <c r="DB150" s="358"/>
      <c r="DC150" s="358"/>
      <c r="DD150" s="358"/>
      <c r="DE150" s="358"/>
      <c r="DF150" s="358"/>
      <c r="DG150" s="358"/>
      <c r="DH150" s="358"/>
      <c r="DI150" s="358"/>
      <c r="DJ150" s="358"/>
      <c r="DQ150" s="357"/>
    </row>
    <row r="151" spans="68:121" ht="22.5" customHeight="1" x14ac:dyDescent="0.3">
      <c r="BP151" s="28"/>
      <c r="BQ151" s="28"/>
      <c r="BR151" s="28"/>
      <c r="BS151" s="28"/>
      <c r="BT151" s="28"/>
      <c r="BU151" s="28"/>
      <c r="BV151" s="28"/>
      <c r="BW151" s="28"/>
      <c r="BY151" s="354"/>
      <c r="BZ151" s="396" t="s">
        <v>56</v>
      </c>
      <c r="CA151" s="397">
        <f t="shared" ref="CA151" si="479">CF149</f>
        <v>13</v>
      </c>
      <c r="CB151" s="362" t="s">
        <v>47</v>
      </c>
      <c r="CC151" s="363">
        <v>1</v>
      </c>
      <c r="CD151" s="363">
        <v>2</v>
      </c>
      <c r="CE151" s="363">
        <v>3</v>
      </c>
      <c r="CF151" s="363">
        <v>4</v>
      </c>
      <c r="CG151" s="363">
        <v>5</v>
      </c>
      <c r="CH151" s="363">
        <v>6</v>
      </c>
      <c r="CI151" s="363">
        <v>7</v>
      </c>
      <c r="CJ151" s="363">
        <v>8</v>
      </c>
      <c r="CK151" s="363">
        <v>9</v>
      </c>
      <c r="CL151" s="363">
        <v>10</v>
      </c>
      <c r="CM151" s="363">
        <v>11</v>
      </c>
      <c r="CN151" s="363">
        <v>12</v>
      </c>
      <c r="CO151" s="363">
        <v>13</v>
      </c>
      <c r="CP151" s="363">
        <v>14</v>
      </c>
      <c r="CQ151" s="363">
        <v>15</v>
      </c>
      <c r="CR151" s="363">
        <v>16</v>
      </c>
      <c r="CS151" s="363">
        <v>17</v>
      </c>
      <c r="CT151" s="363">
        <v>18</v>
      </c>
      <c r="CU151" s="363">
        <v>19</v>
      </c>
      <c r="CV151" s="363">
        <v>20</v>
      </c>
      <c r="CW151" s="363">
        <v>21</v>
      </c>
      <c r="CX151" s="363">
        <v>22</v>
      </c>
      <c r="CY151" s="363">
        <v>23</v>
      </c>
      <c r="CZ151" s="363">
        <v>24</v>
      </c>
      <c r="DA151" s="363">
        <v>25</v>
      </c>
      <c r="DB151" s="363">
        <v>26</v>
      </c>
      <c r="DC151" s="363">
        <v>27</v>
      </c>
      <c r="DD151" s="363">
        <v>28</v>
      </c>
      <c r="DE151" s="363">
        <v>29</v>
      </c>
      <c r="DF151" s="363">
        <v>30</v>
      </c>
      <c r="DG151" s="363">
        <v>31</v>
      </c>
      <c r="DH151" s="363">
        <v>32</v>
      </c>
      <c r="DI151" s="363">
        <v>33</v>
      </c>
      <c r="DJ151" s="363">
        <v>34</v>
      </c>
      <c r="DK151" s="364">
        <v>35</v>
      </c>
      <c r="DL151" s="364">
        <v>36</v>
      </c>
      <c r="DM151" s="364">
        <v>37</v>
      </c>
      <c r="DN151" s="364">
        <v>38</v>
      </c>
      <c r="DO151" s="364">
        <v>39</v>
      </c>
      <c r="DP151" s="364">
        <v>40</v>
      </c>
      <c r="DQ151" s="357"/>
    </row>
    <row r="152" spans="68:121" ht="22.5" customHeight="1" x14ac:dyDescent="0.3">
      <c r="BP152" s="28"/>
      <c r="BQ152" s="28"/>
      <c r="BR152" s="28"/>
      <c r="BS152" s="28"/>
      <c r="BT152" s="28"/>
      <c r="BU152" s="28"/>
      <c r="BV152" s="28"/>
      <c r="BW152" s="28"/>
      <c r="BY152" s="354"/>
      <c r="BZ152" s="365"/>
      <c r="CA152" s="366"/>
      <c r="CB152" s="367"/>
      <c r="CC152" s="368"/>
      <c r="CD152" s="368"/>
      <c r="CE152" s="368"/>
      <c r="CF152" s="368"/>
      <c r="CG152" s="368"/>
      <c r="CH152" s="368"/>
      <c r="CI152" s="368"/>
      <c r="CJ152" s="368"/>
      <c r="CK152" s="368"/>
      <c r="CL152" s="368"/>
      <c r="CM152" s="368"/>
      <c r="CN152" s="368"/>
      <c r="CO152" s="368"/>
      <c r="CP152" s="368"/>
      <c r="CQ152" s="368"/>
      <c r="CR152" s="368"/>
      <c r="CS152" s="368"/>
      <c r="CT152" s="368"/>
      <c r="CU152" s="368"/>
      <c r="CV152" s="368"/>
      <c r="CW152" s="368"/>
      <c r="CX152" s="368"/>
      <c r="CY152" s="368"/>
      <c r="CZ152" s="368"/>
      <c r="DA152" s="368"/>
      <c r="DB152" s="368"/>
      <c r="DC152" s="368"/>
      <c r="DD152" s="368"/>
      <c r="DE152" s="368"/>
      <c r="DF152" s="368"/>
      <c r="DG152" s="368"/>
      <c r="DH152" s="368"/>
      <c r="DI152" s="368"/>
      <c r="DJ152" s="368"/>
      <c r="DK152" s="369"/>
      <c r="DL152" s="369"/>
      <c r="DM152" s="369"/>
      <c r="DN152" s="369"/>
      <c r="DO152" s="369"/>
      <c r="DP152" s="369"/>
      <c r="DQ152" s="357"/>
    </row>
    <row r="153" spans="68:121" ht="22.5" customHeight="1" x14ac:dyDescent="0.3">
      <c r="BP153" s="28"/>
      <c r="BQ153" s="28"/>
      <c r="BR153" s="28"/>
      <c r="BS153" s="28"/>
      <c r="BT153" s="28"/>
      <c r="BU153" s="28"/>
      <c r="BV153" s="28"/>
      <c r="BW153" s="28"/>
      <c r="BY153" s="354"/>
      <c r="BZ153" s="398" t="s">
        <v>56</v>
      </c>
      <c r="CA153" s="399">
        <f t="shared" ref="CA153" si="480">DB149</f>
        <v>22</v>
      </c>
      <c r="CB153" s="370" t="s">
        <v>47</v>
      </c>
      <c r="CC153" s="363">
        <v>1</v>
      </c>
      <c r="CD153" s="363">
        <v>2</v>
      </c>
      <c r="CE153" s="363">
        <v>3</v>
      </c>
      <c r="CF153" s="363">
        <v>4</v>
      </c>
      <c r="CG153" s="363">
        <v>5</v>
      </c>
      <c r="CH153" s="363">
        <v>6</v>
      </c>
      <c r="CI153" s="363">
        <v>7</v>
      </c>
      <c r="CJ153" s="363">
        <v>8</v>
      </c>
      <c r="CK153" s="363">
        <v>9</v>
      </c>
      <c r="CL153" s="363">
        <v>10</v>
      </c>
      <c r="CM153" s="363">
        <v>11</v>
      </c>
      <c r="CN153" s="363">
        <v>12</v>
      </c>
      <c r="CO153" s="363">
        <v>13</v>
      </c>
      <c r="CP153" s="363">
        <v>14</v>
      </c>
      <c r="CQ153" s="363">
        <v>15</v>
      </c>
      <c r="CR153" s="363">
        <v>16</v>
      </c>
      <c r="CS153" s="363">
        <v>17</v>
      </c>
      <c r="CT153" s="363">
        <v>18</v>
      </c>
      <c r="CU153" s="363">
        <v>19</v>
      </c>
      <c r="CV153" s="363">
        <v>20</v>
      </c>
      <c r="CW153" s="363">
        <v>21</v>
      </c>
      <c r="CX153" s="363">
        <v>22</v>
      </c>
      <c r="CY153" s="363">
        <v>23</v>
      </c>
      <c r="CZ153" s="363">
        <v>24</v>
      </c>
      <c r="DA153" s="363">
        <v>25</v>
      </c>
      <c r="DB153" s="363">
        <v>26</v>
      </c>
      <c r="DC153" s="363">
        <v>27</v>
      </c>
      <c r="DD153" s="363">
        <v>28</v>
      </c>
      <c r="DE153" s="363">
        <v>29</v>
      </c>
      <c r="DF153" s="363">
        <v>30</v>
      </c>
      <c r="DG153" s="363">
        <v>31</v>
      </c>
      <c r="DH153" s="363">
        <v>32</v>
      </c>
      <c r="DI153" s="363">
        <v>33</v>
      </c>
      <c r="DJ153" s="363">
        <v>34</v>
      </c>
      <c r="DK153" s="364">
        <v>35</v>
      </c>
      <c r="DL153" s="364">
        <v>36</v>
      </c>
      <c r="DM153" s="364">
        <v>37</v>
      </c>
      <c r="DN153" s="364">
        <v>38</v>
      </c>
      <c r="DO153" s="364">
        <v>39</v>
      </c>
      <c r="DP153" s="364">
        <v>40</v>
      </c>
      <c r="DQ153" s="357"/>
    </row>
    <row r="154" spans="68:121" ht="22.5" customHeight="1" thickBot="1" x14ac:dyDescent="0.35">
      <c r="BP154" s="28"/>
      <c r="BQ154" s="28"/>
      <c r="BR154" s="28"/>
      <c r="BS154" s="28"/>
      <c r="BT154" s="28"/>
      <c r="BU154" s="28"/>
      <c r="BV154" s="28"/>
      <c r="BW154" s="28"/>
      <c r="BY154" s="371"/>
      <c r="BZ154" s="372"/>
      <c r="CA154" s="372"/>
      <c r="CB154" s="372"/>
      <c r="CC154" s="372"/>
      <c r="CD154" s="372"/>
      <c r="CE154" s="372"/>
      <c r="CF154" s="372"/>
      <c r="CG154" s="372"/>
      <c r="CH154" s="372"/>
      <c r="CI154" s="372"/>
      <c r="CJ154" s="372"/>
      <c r="CK154" s="372"/>
      <c r="CL154" s="372"/>
      <c r="CM154" s="372"/>
      <c r="CN154" s="372"/>
      <c r="CO154" s="372"/>
      <c r="CP154" s="372"/>
      <c r="CQ154" s="372"/>
      <c r="CR154" s="372"/>
      <c r="CS154" s="372"/>
      <c r="CT154" s="372"/>
      <c r="CU154" s="372"/>
      <c r="CV154" s="372"/>
      <c r="CW154" s="372"/>
      <c r="CX154" s="372"/>
      <c r="CY154" s="372"/>
      <c r="CZ154" s="372"/>
      <c r="DA154" s="372"/>
      <c r="DB154" s="372"/>
      <c r="DC154" s="372"/>
      <c r="DD154" s="372"/>
      <c r="DE154" s="372"/>
      <c r="DF154" s="372"/>
      <c r="DG154" s="372"/>
      <c r="DH154" s="372"/>
      <c r="DI154" s="372"/>
      <c r="DJ154" s="372"/>
      <c r="DK154" s="372"/>
      <c r="DL154" s="372"/>
      <c r="DM154" s="372"/>
      <c r="DN154" s="372"/>
      <c r="DO154" s="372"/>
      <c r="DP154" s="372"/>
      <c r="DQ154" s="373"/>
    </row>
    <row r="155" spans="68:121" ht="22.5" customHeight="1" thickTop="1" x14ac:dyDescent="0.3">
      <c r="BP155" s="28"/>
      <c r="BQ155" s="28"/>
      <c r="BR155" s="28"/>
      <c r="BS155" s="28"/>
      <c r="BT155" s="28"/>
      <c r="BU155" s="28"/>
      <c r="BV155" s="28"/>
      <c r="BW155" s="28"/>
      <c r="BY155" s="517">
        <f t="shared" ref="BY155" si="481">BQ156</f>
        <v>0.40833333333333344</v>
      </c>
      <c r="BZ155" s="518"/>
      <c r="CA155" s="518"/>
      <c r="CB155" s="351"/>
      <c r="CC155" s="351"/>
      <c r="CD155" s="351"/>
      <c r="CE155" s="520" t="str">
        <f t="shared" ref="CE155" si="482">BT156</f>
        <v>skupina</v>
      </c>
      <c r="CF155" s="520"/>
      <c r="CG155" s="520"/>
      <c r="CH155" s="520"/>
      <c r="CI155" s="520"/>
      <c r="CJ155" s="352" t="str">
        <f t="shared" ref="CJ155" si="483">BT157</f>
        <v>A</v>
      </c>
      <c r="CK155" s="351"/>
      <c r="CL155" s="351"/>
      <c r="CM155" s="351"/>
      <c r="CN155" s="351"/>
      <c r="CO155" s="351"/>
      <c r="CP155" s="351"/>
      <c r="CQ155" s="351"/>
      <c r="CR155" s="351"/>
      <c r="CS155" s="351"/>
      <c r="CT155" s="351"/>
      <c r="CU155" s="351"/>
      <c r="CV155" s="351"/>
      <c r="CW155" s="351"/>
      <c r="CX155" s="351"/>
      <c r="CY155" s="351"/>
      <c r="CZ155" s="351"/>
      <c r="DA155" s="351"/>
      <c r="DB155" s="351"/>
      <c r="DC155" s="351"/>
      <c r="DD155" s="351"/>
      <c r="DE155" s="351"/>
      <c r="DF155" s="351"/>
      <c r="DG155" s="351"/>
      <c r="DH155" s="351"/>
      <c r="DI155" s="351"/>
      <c r="DJ155" s="351"/>
      <c r="DK155" s="351"/>
      <c r="DL155" s="351"/>
      <c r="DM155" s="351"/>
      <c r="DN155" s="351"/>
      <c r="DO155" s="351"/>
      <c r="DP155" s="351"/>
      <c r="DQ155" s="353"/>
    </row>
    <row r="156" spans="68:121" ht="22.5" customHeight="1" x14ac:dyDescent="0.3">
      <c r="BP156" s="28" t="str">
        <f t="shared" ref="BP156:BW157" si="484">E38</f>
        <v>5. KOLO</v>
      </c>
      <c r="BQ156" s="28">
        <f t="shared" si="484"/>
        <v>0.40833333333333344</v>
      </c>
      <c r="BR156" s="28">
        <f t="shared" si="484"/>
        <v>27</v>
      </c>
      <c r="BS156" s="28" t="str">
        <f t="shared" si="484"/>
        <v>HŘIŠTĚ</v>
      </c>
      <c r="BT156" s="28" t="str">
        <f t="shared" si="484"/>
        <v>skupina</v>
      </c>
      <c r="BU156" s="28">
        <f t="shared" si="484"/>
        <v>24</v>
      </c>
      <c r="BV156" s="28" t="str">
        <f t="shared" si="484"/>
        <v>:</v>
      </c>
      <c r="BW156" s="28">
        <f t="shared" si="484"/>
        <v>25</v>
      </c>
      <c r="BY156" s="354"/>
      <c r="BZ156" s="521" t="str">
        <f t="shared" ref="BZ156" si="485">BP156</f>
        <v>5. KOLO</v>
      </c>
      <c r="CA156" s="521"/>
      <c r="CB156" s="521"/>
      <c r="CC156" s="521"/>
      <c r="CD156" s="355"/>
      <c r="CE156" s="355"/>
      <c r="CF156" s="355"/>
      <c r="CG156" s="355"/>
      <c r="CH156" s="355"/>
      <c r="CI156" s="355"/>
      <c r="CJ156" s="355"/>
      <c r="CK156" s="355"/>
      <c r="CL156" s="355"/>
      <c r="CM156" s="355"/>
      <c r="CN156" s="355"/>
      <c r="CO156" s="355"/>
      <c r="CP156" s="355"/>
      <c r="CQ156" s="355"/>
      <c r="CR156" s="355"/>
      <c r="CS156" s="537">
        <f t="shared" ref="CS156" si="486">BR156</f>
        <v>27</v>
      </c>
      <c r="CT156" s="537"/>
      <c r="CU156" s="538" t="s">
        <v>48</v>
      </c>
      <c r="CV156" s="538"/>
      <c r="CW156" s="538"/>
      <c r="CX156" s="355"/>
      <c r="CY156" s="355"/>
      <c r="CZ156" s="355"/>
      <c r="DA156" s="355"/>
      <c r="DB156" s="355"/>
      <c r="DC156" s="355"/>
      <c r="DD156" s="355"/>
      <c r="DE156" s="355"/>
      <c r="DF156" s="355"/>
      <c r="DG156" s="355"/>
      <c r="DH156" s="355"/>
      <c r="DI156" s="355"/>
      <c r="DJ156" s="355"/>
      <c r="DK156" s="356"/>
      <c r="DL156" s="539" t="s">
        <v>49</v>
      </c>
      <c r="DM156" s="539"/>
      <c r="DN156" s="539"/>
      <c r="DO156" s="540">
        <f t="shared" ref="DO156" si="487">BS157</f>
        <v>3</v>
      </c>
      <c r="DP156" s="540"/>
      <c r="DQ156" s="357"/>
    </row>
    <row r="157" spans="68:121" ht="22.5" customHeight="1" x14ac:dyDescent="0.3">
      <c r="BP157" s="28">
        <f t="shared" si="484"/>
        <v>0</v>
      </c>
      <c r="BQ157" s="28">
        <f t="shared" si="484"/>
        <v>0</v>
      </c>
      <c r="BR157" s="28" t="str">
        <f t="shared" si="484"/>
        <v>zápas</v>
      </c>
      <c r="BS157" s="28">
        <f t="shared" si="484"/>
        <v>3</v>
      </c>
      <c r="BT157" s="28" t="str">
        <f t="shared" si="484"/>
        <v>A</v>
      </c>
      <c r="BU157" s="28" t="str">
        <f t="shared" ca="1" si="484"/>
        <v>Týnec n.L. "A"</v>
      </c>
      <c r="BV157" s="28">
        <f t="shared" si="484"/>
        <v>0</v>
      </c>
      <c r="BW157" s="28" t="str">
        <f t="shared" ca="1" si="484"/>
        <v>Býchory "B"</v>
      </c>
      <c r="BY157" s="354"/>
      <c r="BZ157" s="521"/>
      <c r="CA157" s="521"/>
      <c r="CB157" s="521"/>
      <c r="CC157" s="521"/>
      <c r="CD157" s="355"/>
      <c r="CE157" s="355"/>
      <c r="CF157" s="355"/>
      <c r="CG157" s="355"/>
      <c r="CH157" s="355"/>
      <c r="CI157" s="355"/>
      <c r="CJ157" s="355"/>
      <c r="CK157" s="355"/>
      <c r="CL157" s="355"/>
      <c r="CM157" s="355"/>
      <c r="CN157" s="355"/>
      <c r="CO157" s="355"/>
      <c r="CP157" s="355"/>
      <c r="CQ157" s="355"/>
      <c r="CR157" s="355"/>
      <c r="CS157" s="537"/>
      <c r="CT157" s="537"/>
      <c r="CU157" s="538"/>
      <c r="CV157" s="538"/>
      <c r="CW157" s="538"/>
      <c r="CX157" s="355"/>
      <c r="CY157" s="355"/>
      <c r="CZ157" s="355"/>
      <c r="DA157" s="355"/>
      <c r="DB157" s="355"/>
      <c r="DC157" s="355"/>
      <c r="DD157" s="355"/>
      <c r="DE157" s="355"/>
      <c r="DF157" s="355"/>
      <c r="DG157" s="355"/>
      <c r="DH157" s="355"/>
      <c r="DI157" s="355"/>
      <c r="DJ157" s="355"/>
      <c r="DK157" s="356"/>
      <c r="DL157" s="539"/>
      <c r="DM157" s="539"/>
      <c r="DN157" s="539"/>
      <c r="DO157" s="540"/>
      <c r="DP157" s="540"/>
      <c r="DQ157" s="357"/>
    </row>
    <row r="158" spans="68:121" ht="22.5" customHeight="1" x14ac:dyDescent="0.3">
      <c r="BP158" s="28"/>
      <c r="BQ158" s="28"/>
      <c r="BR158" s="28"/>
      <c r="BS158" s="28"/>
      <c r="BT158" s="28"/>
      <c r="BU158" s="28"/>
      <c r="BV158" s="28"/>
      <c r="BW158" s="28"/>
      <c r="BY158" s="354"/>
      <c r="BZ158" s="358"/>
      <c r="CA158" s="358"/>
      <c r="CB158" s="358"/>
      <c r="CC158" s="358"/>
      <c r="CD158" s="536" t="s">
        <v>52</v>
      </c>
      <c r="CE158" s="536"/>
      <c r="CF158" s="359">
        <f t="shared" ref="CF158" si="488">BU156</f>
        <v>24</v>
      </c>
      <c r="CG158" s="360" t="s">
        <v>53</v>
      </c>
      <c r="CH158" s="522" t="str">
        <f t="shared" ref="CH158" ca="1" si="489">IF(BU157="","",LOOKUP(CF158,$B$2:$B$48,$C$2:$C$44))</f>
        <v>Týnec n.L. "A"</v>
      </c>
      <c r="CI158" s="522"/>
      <c r="CJ158" s="522"/>
      <c r="CK158" s="522"/>
      <c r="CL158" s="522"/>
      <c r="CM158" s="522"/>
      <c r="CN158" s="522"/>
      <c r="CO158" s="522"/>
      <c r="CP158" s="522"/>
      <c r="CQ158" s="522"/>
      <c r="CR158" s="522"/>
      <c r="CS158" s="522"/>
      <c r="CT158" s="522"/>
      <c r="CU158" s="358"/>
      <c r="CV158" s="358"/>
      <c r="CW158" s="358"/>
      <c r="CX158" s="358"/>
      <c r="CY158" s="358"/>
      <c r="CZ158" s="536" t="s">
        <v>52</v>
      </c>
      <c r="DA158" s="536"/>
      <c r="DB158" s="359">
        <f t="shared" ref="DB158" si="490">BW156</f>
        <v>25</v>
      </c>
      <c r="DC158" s="360" t="s">
        <v>53</v>
      </c>
      <c r="DD158" s="522" t="str">
        <f t="shared" ref="DD158" ca="1" si="491">IF(BW157="","",LOOKUP(DB158,$B$2:$B$48,$C$2:$C$44))</f>
        <v>Býchory "B"</v>
      </c>
      <c r="DE158" s="522"/>
      <c r="DF158" s="522"/>
      <c r="DG158" s="522"/>
      <c r="DH158" s="522"/>
      <c r="DI158" s="522"/>
      <c r="DJ158" s="522"/>
      <c r="DK158" s="522"/>
      <c r="DL158" s="522"/>
      <c r="DM158" s="522"/>
      <c r="DN158" s="522"/>
      <c r="DO158" s="522"/>
      <c r="DP158" s="522"/>
      <c r="DQ158" s="357"/>
    </row>
    <row r="159" spans="68:121" ht="22.5" customHeight="1" x14ac:dyDescent="0.3">
      <c r="BP159" s="28"/>
      <c r="BQ159" s="28"/>
      <c r="BR159" s="28"/>
      <c r="BS159" s="28"/>
      <c r="BT159" s="28"/>
      <c r="BU159" s="28"/>
      <c r="BV159" s="28"/>
      <c r="BW159" s="28"/>
      <c r="BY159" s="354"/>
      <c r="BZ159" s="358"/>
      <c r="CA159" s="358"/>
      <c r="CB159" s="358"/>
      <c r="CC159" s="358"/>
      <c r="CD159" s="358"/>
      <c r="CE159" s="358"/>
      <c r="CF159" s="358"/>
      <c r="CG159" s="358"/>
      <c r="CH159" s="358"/>
      <c r="CI159" s="358"/>
      <c r="CJ159" s="358"/>
      <c r="CK159" s="358"/>
      <c r="CL159" s="358"/>
      <c r="CM159" s="358"/>
      <c r="CN159" s="358"/>
      <c r="CO159" s="358"/>
      <c r="CP159" s="358"/>
      <c r="CQ159" s="358"/>
      <c r="CR159" s="358"/>
      <c r="CS159" s="358"/>
      <c r="CT159" s="358"/>
      <c r="CU159" s="358"/>
      <c r="CV159" s="358"/>
      <c r="CW159" s="358"/>
      <c r="CX159" s="358"/>
      <c r="CY159" s="358"/>
      <c r="CZ159" s="358"/>
      <c r="DA159" s="358"/>
      <c r="DB159" s="358"/>
      <c r="DC159" s="358"/>
      <c r="DD159" s="358"/>
      <c r="DE159" s="358"/>
      <c r="DF159" s="358"/>
      <c r="DG159" s="358"/>
      <c r="DH159" s="358"/>
      <c r="DI159" s="358"/>
      <c r="DJ159" s="358"/>
      <c r="DQ159" s="357"/>
    </row>
    <row r="160" spans="68:121" ht="22.5" customHeight="1" x14ac:dyDescent="0.3">
      <c r="BP160" s="28"/>
      <c r="BQ160" s="28"/>
      <c r="BR160" s="28"/>
      <c r="BS160" s="28"/>
      <c r="BT160" s="28"/>
      <c r="BU160" s="28"/>
      <c r="BV160" s="28"/>
      <c r="BW160" s="28"/>
      <c r="BY160" s="354"/>
      <c r="BZ160" s="396" t="s">
        <v>56</v>
      </c>
      <c r="CA160" s="397">
        <f t="shared" ref="CA160" si="492">CF158</f>
        <v>24</v>
      </c>
      <c r="CB160" s="362" t="s">
        <v>47</v>
      </c>
      <c r="CC160" s="363">
        <v>1</v>
      </c>
      <c r="CD160" s="363">
        <v>2</v>
      </c>
      <c r="CE160" s="363">
        <v>3</v>
      </c>
      <c r="CF160" s="363">
        <v>4</v>
      </c>
      <c r="CG160" s="363">
        <v>5</v>
      </c>
      <c r="CH160" s="363">
        <v>6</v>
      </c>
      <c r="CI160" s="363">
        <v>7</v>
      </c>
      <c r="CJ160" s="363">
        <v>8</v>
      </c>
      <c r="CK160" s="363">
        <v>9</v>
      </c>
      <c r="CL160" s="363">
        <v>10</v>
      </c>
      <c r="CM160" s="363">
        <v>11</v>
      </c>
      <c r="CN160" s="363">
        <v>12</v>
      </c>
      <c r="CO160" s="363">
        <v>13</v>
      </c>
      <c r="CP160" s="363">
        <v>14</v>
      </c>
      <c r="CQ160" s="363">
        <v>15</v>
      </c>
      <c r="CR160" s="363">
        <v>16</v>
      </c>
      <c r="CS160" s="363">
        <v>17</v>
      </c>
      <c r="CT160" s="363">
        <v>18</v>
      </c>
      <c r="CU160" s="363">
        <v>19</v>
      </c>
      <c r="CV160" s="363">
        <v>20</v>
      </c>
      <c r="CW160" s="363">
        <v>21</v>
      </c>
      <c r="CX160" s="363">
        <v>22</v>
      </c>
      <c r="CY160" s="363">
        <v>23</v>
      </c>
      <c r="CZ160" s="363">
        <v>24</v>
      </c>
      <c r="DA160" s="363">
        <v>25</v>
      </c>
      <c r="DB160" s="363">
        <v>26</v>
      </c>
      <c r="DC160" s="363">
        <v>27</v>
      </c>
      <c r="DD160" s="363">
        <v>28</v>
      </c>
      <c r="DE160" s="363">
        <v>29</v>
      </c>
      <c r="DF160" s="363">
        <v>30</v>
      </c>
      <c r="DG160" s="363">
        <v>31</v>
      </c>
      <c r="DH160" s="363">
        <v>32</v>
      </c>
      <c r="DI160" s="363">
        <v>33</v>
      </c>
      <c r="DJ160" s="363">
        <v>34</v>
      </c>
      <c r="DK160" s="364">
        <v>35</v>
      </c>
      <c r="DL160" s="364">
        <v>36</v>
      </c>
      <c r="DM160" s="364">
        <v>37</v>
      </c>
      <c r="DN160" s="364">
        <v>38</v>
      </c>
      <c r="DO160" s="364">
        <v>39</v>
      </c>
      <c r="DP160" s="364">
        <v>40</v>
      </c>
      <c r="DQ160" s="357"/>
    </row>
    <row r="161" spans="68:121" ht="22.5" customHeight="1" x14ac:dyDescent="0.3">
      <c r="BP161" s="28"/>
      <c r="BQ161" s="28"/>
      <c r="BR161" s="28"/>
      <c r="BS161" s="28"/>
      <c r="BT161" s="28"/>
      <c r="BU161" s="28"/>
      <c r="BV161" s="28"/>
      <c r="BW161" s="28"/>
      <c r="BY161" s="354"/>
      <c r="BZ161" s="365"/>
      <c r="CA161" s="366"/>
      <c r="CB161" s="367"/>
      <c r="CC161" s="368"/>
      <c r="CD161" s="368"/>
      <c r="CE161" s="368"/>
      <c r="CF161" s="368"/>
      <c r="CG161" s="368"/>
      <c r="CH161" s="368"/>
      <c r="CI161" s="368"/>
      <c r="CJ161" s="368"/>
      <c r="CK161" s="368"/>
      <c r="CL161" s="368"/>
      <c r="CM161" s="368"/>
      <c r="CN161" s="368"/>
      <c r="CO161" s="368"/>
      <c r="CP161" s="368"/>
      <c r="CQ161" s="368"/>
      <c r="CR161" s="368"/>
      <c r="CS161" s="368"/>
      <c r="CT161" s="368"/>
      <c r="CU161" s="368"/>
      <c r="CV161" s="368"/>
      <c r="CW161" s="368"/>
      <c r="CX161" s="368"/>
      <c r="CY161" s="368"/>
      <c r="CZ161" s="368"/>
      <c r="DA161" s="368"/>
      <c r="DB161" s="368"/>
      <c r="DC161" s="368"/>
      <c r="DD161" s="368"/>
      <c r="DE161" s="368"/>
      <c r="DF161" s="368"/>
      <c r="DG161" s="368"/>
      <c r="DH161" s="368"/>
      <c r="DI161" s="368"/>
      <c r="DJ161" s="368"/>
      <c r="DK161" s="369"/>
      <c r="DL161" s="369"/>
      <c r="DM161" s="369"/>
      <c r="DN161" s="369"/>
      <c r="DO161" s="369"/>
      <c r="DP161" s="369"/>
      <c r="DQ161" s="357"/>
    </row>
    <row r="162" spans="68:121" ht="22.5" customHeight="1" x14ac:dyDescent="0.3">
      <c r="BP162" s="28"/>
      <c r="BQ162" s="28"/>
      <c r="BR162" s="28"/>
      <c r="BS162" s="28"/>
      <c r="BT162" s="28"/>
      <c r="BU162" s="28"/>
      <c r="BV162" s="28"/>
      <c r="BW162" s="28"/>
      <c r="BY162" s="354"/>
      <c r="BZ162" s="398" t="s">
        <v>56</v>
      </c>
      <c r="CA162" s="399">
        <f t="shared" ref="CA162" si="493">DB158</f>
        <v>25</v>
      </c>
      <c r="CB162" s="370" t="s">
        <v>47</v>
      </c>
      <c r="CC162" s="363">
        <v>1</v>
      </c>
      <c r="CD162" s="363">
        <v>2</v>
      </c>
      <c r="CE162" s="363">
        <v>3</v>
      </c>
      <c r="CF162" s="363">
        <v>4</v>
      </c>
      <c r="CG162" s="363">
        <v>5</v>
      </c>
      <c r="CH162" s="363">
        <v>6</v>
      </c>
      <c r="CI162" s="363">
        <v>7</v>
      </c>
      <c r="CJ162" s="363">
        <v>8</v>
      </c>
      <c r="CK162" s="363">
        <v>9</v>
      </c>
      <c r="CL162" s="363">
        <v>10</v>
      </c>
      <c r="CM162" s="363">
        <v>11</v>
      </c>
      <c r="CN162" s="363">
        <v>12</v>
      </c>
      <c r="CO162" s="363">
        <v>13</v>
      </c>
      <c r="CP162" s="363">
        <v>14</v>
      </c>
      <c r="CQ162" s="363">
        <v>15</v>
      </c>
      <c r="CR162" s="363">
        <v>16</v>
      </c>
      <c r="CS162" s="363">
        <v>17</v>
      </c>
      <c r="CT162" s="363">
        <v>18</v>
      </c>
      <c r="CU162" s="363">
        <v>19</v>
      </c>
      <c r="CV162" s="363">
        <v>20</v>
      </c>
      <c r="CW162" s="363">
        <v>21</v>
      </c>
      <c r="CX162" s="363">
        <v>22</v>
      </c>
      <c r="CY162" s="363">
        <v>23</v>
      </c>
      <c r="CZ162" s="363">
        <v>24</v>
      </c>
      <c r="DA162" s="363">
        <v>25</v>
      </c>
      <c r="DB162" s="363">
        <v>26</v>
      </c>
      <c r="DC162" s="363">
        <v>27</v>
      </c>
      <c r="DD162" s="363">
        <v>28</v>
      </c>
      <c r="DE162" s="363">
        <v>29</v>
      </c>
      <c r="DF162" s="363">
        <v>30</v>
      </c>
      <c r="DG162" s="363">
        <v>31</v>
      </c>
      <c r="DH162" s="363">
        <v>32</v>
      </c>
      <c r="DI162" s="363">
        <v>33</v>
      </c>
      <c r="DJ162" s="363">
        <v>34</v>
      </c>
      <c r="DK162" s="364">
        <v>35</v>
      </c>
      <c r="DL162" s="364">
        <v>36</v>
      </c>
      <c r="DM162" s="364">
        <v>37</v>
      </c>
      <c r="DN162" s="364">
        <v>38</v>
      </c>
      <c r="DO162" s="364">
        <v>39</v>
      </c>
      <c r="DP162" s="364">
        <v>40</v>
      </c>
      <c r="DQ162" s="357"/>
    </row>
    <row r="163" spans="68:121" ht="22.5" customHeight="1" thickBot="1" x14ac:dyDescent="0.35">
      <c r="BP163" s="28"/>
      <c r="BQ163" s="28"/>
      <c r="BR163" s="28"/>
      <c r="BS163" s="28"/>
      <c r="BT163" s="28"/>
      <c r="BU163" s="28"/>
      <c r="BV163" s="28"/>
      <c r="BW163" s="28"/>
      <c r="BY163" s="371"/>
      <c r="BZ163" s="372"/>
      <c r="CA163" s="372"/>
      <c r="CB163" s="372"/>
      <c r="CC163" s="372"/>
      <c r="CD163" s="372"/>
      <c r="CE163" s="372"/>
      <c r="CF163" s="372"/>
      <c r="CG163" s="372"/>
      <c r="CH163" s="372"/>
      <c r="CI163" s="372"/>
      <c r="CJ163" s="372"/>
      <c r="CK163" s="372"/>
      <c r="CL163" s="372"/>
      <c r="CM163" s="372"/>
      <c r="CN163" s="372"/>
      <c r="CO163" s="372"/>
      <c r="CP163" s="372"/>
      <c r="CQ163" s="372"/>
      <c r="CR163" s="372"/>
      <c r="CS163" s="372"/>
      <c r="CT163" s="372"/>
      <c r="CU163" s="372"/>
      <c r="CV163" s="372"/>
      <c r="CW163" s="372"/>
      <c r="CX163" s="372"/>
      <c r="CY163" s="372"/>
      <c r="CZ163" s="372"/>
      <c r="DA163" s="372"/>
      <c r="DB163" s="372"/>
      <c r="DC163" s="372"/>
      <c r="DD163" s="372"/>
      <c r="DE163" s="372"/>
      <c r="DF163" s="372"/>
      <c r="DG163" s="372"/>
      <c r="DH163" s="372"/>
      <c r="DI163" s="372"/>
      <c r="DJ163" s="372"/>
      <c r="DK163" s="372"/>
      <c r="DL163" s="372"/>
      <c r="DM163" s="372"/>
      <c r="DN163" s="372"/>
      <c r="DO163" s="372"/>
      <c r="DP163" s="372"/>
      <c r="DQ163" s="373"/>
    </row>
    <row r="164" spans="68:121" ht="22.5" customHeight="1" thickTop="1" x14ac:dyDescent="0.3">
      <c r="BP164" s="28"/>
      <c r="BQ164" s="28"/>
      <c r="BR164" s="28"/>
      <c r="BS164" s="28"/>
      <c r="BT164" s="28"/>
      <c r="BU164" s="28"/>
      <c r="BV164" s="28"/>
      <c r="BW164" s="28"/>
      <c r="BY164" s="517">
        <f t="shared" ref="BY164" si="494">BQ165</f>
        <v>0.4166666666666668</v>
      </c>
      <c r="BZ164" s="518"/>
      <c r="CA164" s="518"/>
      <c r="CB164" s="351"/>
      <c r="CC164" s="351"/>
      <c r="CD164" s="351"/>
      <c r="CE164" s="520" t="str">
        <f t="shared" ref="CE164" si="495">BT165</f>
        <v>skupina</v>
      </c>
      <c r="CF164" s="520"/>
      <c r="CG164" s="520"/>
      <c r="CH164" s="520"/>
      <c r="CI164" s="520"/>
      <c r="CJ164" s="352" t="str">
        <f t="shared" ref="CJ164" si="496">BT166</f>
        <v>D</v>
      </c>
      <c r="CK164" s="351"/>
      <c r="CL164" s="351"/>
      <c r="CM164" s="351"/>
      <c r="CN164" s="351"/>
      <c r="CO164" s="351"/>
      <c r="CP164" s="351"/>
      <c r="CQ164" s="351"/>
      <c r="CR164" s="351"/>
      <c r="CS164" s="351"/>
      <c r="CT164" s="351"/>
      <c r="CU164" s="351"/>
      <c r="CV164" s="351"/>
      <c r="CW164" s="351"/>
      <c r="CX164" s="351"/>
      <c r="CY164" s="351"/>
      <c r="CZ164" s="351"/>
      <c r="DA164" s="351"/>
      <c r="DB164" s="351"/>
      <c r="DC164" s="351"/>
      <c r="DD164" s="351"/>
      <c r="DE164" s="351"/>
      <c r="DF164" s="351"/>
      <c r="DG164" s="351"/>
      <c r="DH164" s="351"/>
      <c r="DI164" s="351"/>
      <c r="DJ164" s="351"/>
      <c r="DK164" s="351"/>
      <c r="DL164" s="351"/>
      <c r="DM164" s="351"/>
      <c r="DN164" s="351"/>
      <c r="DO164" s="351"/>
      <c r="DP164" s="351"/>
      <c r="DQ164" s="353"/>
    </row>
    <row r="165" spans="68:121" ht="22.5" customHeight="1" x14ac:dyDescent="0.3">
      <c r="BP165" s="28" t="str">
        <f t="shared" ref="BP165:BW166" si="497">E40</f>
        <v>6. KOLO</v>
      </c>
      <c r="BQ165" s="28">
        <f t="shared" si="497"/>
        <v>0.4166666666666668</v>
      </c>
      <c r="BR165" s="28">
        <f t="shared" si="497"/>
        <v>33</v>
      </c>
      <c r="BS165" s="28" t="str">
        <f t="shared" si="497"/>
        <v>HŘIŠTĚ</v>
      </c>
      <c r="BT165" s="28" t="str">
        <f t="shared" si="497"/>
        <v>skupina</v>
      </c>
      <c r="BU165" s="28">
        <f t="shared" si="497"/>
        <v>4</v>
      </c>
      <c r="BV165" s="28" t="str">
        <f t="shared" si="497"/>
        <v>:</v>
      </c>
      <c r="BW165" s="28">
        <f t="shared" si="497"/>
        <v>28</v>
      </c>
      <c r="BY165" s="354"/>
      <c r="BZ165" s="521" t="str">
        <f t="shared" ref="BZ165" si="498">BP165</f>
        <v>6. KOLO</v>
      </c>
      <c r="CA165" s="521"/>
      <c r="CB165" s="521"/>
      <c r="CC165" s="521"/>
      <c r="CD165" s="355"/>
      <c r="CE165" s="355"/>
      <c r="CF165" s="355"/>
      <c r="CG165" s="355"/>
      <c r="CH165" s="355"/>
      <c r="CI165" s="355"/>
      <c r="CJ165" s="355"/>
      <c r="CK165" s="355"/>
      <c r="CL165" s="355"/>
      <c r="CM165" s="355"/>
      <c r="CN165" s="355"/>
      <c r="CO165" s="355"/>
      <c r="CP165" s="355"/>
      <c r="CQ165" s="355"/>
      <c r="CR165" s="355"/>
      <c r="CS165" s="537">
        <f t="shared" ref="CS165" si="499">BR165</f>
        <v>33</v>
      </c>
      <c r="CT165" s="537"/>
      <c r="CU165" s="538" t="s">
        <v>48</v>
      </c>
      <c r="CV165" s="538"/>
      <c r="CW165" s="538"/>
      <c r="CX165" s="355"/>
      <c r="CY165" s="355"/>
      <c r="CZ165" s="355"/>
      <c r="DA165" s="355"/>
      <c r="DB165" s="355"/>
      <c r="DC165" s="355"/>
      <c r="DD165" s="355"/>
      <c r="DE165" s="355"/>
      <c r="DF165" s="355"/>
      <c r="DG165" s="355"/>
      <c r="DH165" s="355"/>
      <c r="DI165" s="355"/>
      <c r="DJ165" s="355"/>
      <c r="DK165" s="356"/>
      <c r="DL165" s="539" t="s">
        <v>49</v>
      </c>
      <c r="DM165" s="539"/>
      <c r="DN165" s="539"/>
      <c r="DO165" s="540">
        <f t="shared" ref="DO165" si="500">BS166</f>
        <v>3</v>
      </c>
      <c r="DP165" s="540"/>
      <c r="DQ165" s="357"/>
    </row>
    <row r="166" spans="68:121" ht="22.5" customHeight="1" x14ac:dyDescent="0.3">
      <c r="BP166" s="28">
        <f t="shared" si="497"/>
        <v>0</v>
      </c>
      <c r="BQ166" s="28">
        <f t="shared" si="497"/>
        <v>0</v>
      </c>
      <c r="BR166" s="28" t="str">
        <f t="shared" si="497"/>
        <v>zápas</v>
      </c>
      <c r="BS166" s="28">
        <f t="shared" si="497"/>
        <v>3</v>
      </c>
      <c r="BT166" s="28" t="str">
        <f t="shared" si="497"/>
        <v>D</v>
      </c>
      <c r="BU166" s="28" t="str">
        <f t="shared" ca="1" si="497"/>
        <v>Prokopa Vel. "A"</v>
      </c>
      <c r="BV166" s="28">
        <f t="shared" si="497"/>
        <v>0</v>
      </c>
      <c r="BW166" s="28" t="str">
        <f t="shared" ca="1" si="497"/>
        <v>Velký Osek "B"</v>
      </c>
      <c r="BY166" s="354"/>
      <c r="BZ166" s="521"/>
      <c r="CA166" s="521"/>
      <c r="CB166" s="521"/>
      <c r="CC166" s="521"/>
      <c r="CD166" s="355"/>
      <c r="CE166" s="355"/>
      <c r="CF166" s="355"/>
      <c r="CG166" s="355"/>
      <c r="CH166" s="355"/>
      <c r="CI166" s="355"/>
      <c r="CJ166" s="355"/>
      <c r="CK166" s="355"/>
      <c r="CL166" s="355"/>
      <c r="CM166" s="355"/>
      <c r="CN166" s="355"/>
      <c r="CO166" s="355"/>
      <c r="CP166" s="355"/>
      <c r="CQ166" s="355"/>
      <c r="CR166" s="355"/>
      <c r="CS166" s="537"/>
      <c r="CT166" s="537"/>
      <c r="CU166" s="538"/>
      <c r="CV166" s="538"/>
      <c r="CW166" s="538"/>
      <c r="CX166" s="355"/>
      <c r="CY166" s="355"/>
      <c r="CZ166" s="355"/>
      <c r="DA166" s="355"/>
      <c r="DB166" s="355"/>
      <c r="DC166" s="355"/>
      <c r="DD166" s="355"/>
      <c r="DE166" s="355"/>
      <c r="DF166" s="355"/>
      <c r="DG166" s="355"/>
      <c r="DH166" s="355"/>
      <c r="DI166" s="355"/>
      <c r="DJ166" s="355"/>
      <c r="DK166" s="356"/>
      <c r="DL166" s="539"/>
      <c r="DM166" s="539"/>
      <c r="DN166" s="539"/>
      <c r="DO166" s="540"/>
      <c r="DP166" s="540"/>
      <c r="DQ166" s="357"/>
    </row>
    <row r="167" spans="68:121" ht="22.5" customHeight="1" x14ac:dyDescent="0.3">
      <c r="BP167" s="28"/>
      <c r="BQ167" s="28"/>
      <c r="BR167" s="28"/>
      <c r="BS167" s="28"/>
      <c r="BT167" s="28"/>
      <c r="BU167" s="28"/>
      <c r="BV167" s="28"/>
      <c r="BW167" s="28"/>
      <c r="BY167" s="354"/>
      <c r="BZ167" s="358"/>
      <c r="CA167" s="358"/>
      <c r="CB167" s="358"/>
      <c r="CC167" s="358"/>
      <c r="CD167" s="536" t="s">
        <v>52</v>
      </c>
      <c r="CE167" s="536"/>
      <c r="CF167" s="359">
        <f t="shared" ref="CF167" si="501">BU165</f>
        <v>4</v>
      </c>
      <c r="CG167" s="360" t="s">
        <v>53</v>
      </c>
      <c r="CH167" s="522" t="str">
        <f t="shared" ref="CH167" ca="1" si="502">IF(BU166="","",LOOKUP(CF167,$B$2:$B$48,$C$2:$C$44))</f>
        <v>Prokopa Vel. "A"</v>
      </c>
      <c r="CI167" s="522"/>
      <c r="CJ167" s="522"/>
      <c r="CK167" s="522"/>
      <c r="CL167" s="522"/>
      <c r="CM167" s="522"/>
      <c r="CN167" s="522"/>
      <c r="CO167" s="522"/>
      <c r="CP167" s="522"/>
      <c r="CQ167" s="522"/>
      <c r="CR167" s="522"/>
      <c r="CS167" s="522"/>
      <c r="CT167" s="522"/>
      <c r="CU167" s="358"/>
      <c r="CV167" s="358"/>
      <c r="CW167" s="358"/>
      <c r="CX167" s="358"/>
      <c r="CY167" s="358"/>
      <c r="CZ167" s="536" t="s">
        <v>52</v>
      </c>
      <c r="DA167" s="536"/>
      <c r="DB167" s="359">
        <f t="shared" ref="DB167" si="503">BW165</f>
        <v>28</v>
      </c>
      <c r="DC167" s="360" t="s">
        <v>53</v>
      </c>
      <c r="DD167" s="522" t="str">
        <f t="shared" ref="DD167" ca="1" si="504">IF(BW166="","",LOOKUP(DB167,$B$2:$B$48,$C$2:$C$44))</f>
        <v>Velký Osek "B"</v>
      </c>
      <c r="DE167" s="522"/>
      <c r="DF167" s="522"/>
      <c r="DG167" s="522"/>
      <c r="DH167" s="522"/>
      <c r="DI167" s="522"/>
      <c r="DJ167" s="522"/>
      <c r="DK167" s="522"/>
      <c r="DL167" s="522"/>
      <c r="DM167" s="522"/>
      <c r="DN167" s="522"/>
      <c r="DO167" s="522"/>
      <c r="DP167" s="522"/>
      <c r="DQ167" s="357"/>
    </row>
    <row r="168" spans="68:121" ht="22.5" customHeight="1" x14ac:dyDescent="0.3">
      <c r="BP168" s="28"/>
      <c r="BQ168" s="28"/>
      <c r="BR168" s="28"/>
      <c r="BS168" s="28"/>
      <c r="BT168" s="28"/>
      <c r="BU168" s="28"/>
      <c r="BV168" s="28"/>
      <c r="BW168" s="28"/>
      <c r="BY168" s="354"/>
      <c r="BZ168" s="358"/>
      <c r="CA168" s="358"/>
      <c r="CB168" s="358"/>
      <c r="CC168" s="358"/>
      <c r="CD168" s="358"/>
      <c r="CE168" s="358"/>
      <c r="CF168" s="358"/>
      <c r="CG168" s="358"/>
      <c r="CH168" s="358"/>
      <c r="CI168" s="358"/>
      <c r="CJ168" s="358"/>
      <c r="CK168" s="358"/>
      <c r="CL168" s="358"/>
      <c r="CM168" s="358"/>
      <c r="CN168" s="358"/>
      <c r="CO168" s="358"/>
      <c r="CP168" s="358"/>
      <c r="CQ168" s="358"/>
      <c r="CR168" s="358"/>
      <c r="CS168" s="358"/>
      <c r="CT168" s="358"/>
      <c r="CU168" s="358"/>
      <c r="CV168" s="358"/>
      <c r="CW168" s="358"/>
      <c r="CX168" s="358"/>
      <c r="CY168" s="358"/>
      <c r="CZ168" s="358"/>
      <c r="DA168" s="358"/>
      <c r="DB168" s="358"/>
      <c r="DC168" s="358"/>
      <c r="DD168" s="358"/>
      <c r="DE168" s="358"/>
      <c r="DF168" s="358"/>
      <c r="DG168" s="358"/>
      <c r="DH168" s="358"/>
      <c r="DI168" s="358"/>
      <c r="DJ168" s="358"/>
      <c r="DQ168" s="357"/>
    </row>
    <row r="169" spans="68:121" ht="22.5" customHeight="1" x14ac:dyDescent="0.3">
      <c r="BP169" s="28"/>
      <c r="BQ169" s="28"/>
      <c r="BR169" s="28"/>
      <c r="BS169" s="28"/>
      <c r="BT169" s="28"/>
      <c r="BU169" s="28"/>
      <c r="BV169" s="28"/>
      <c r="BW169" s="28"/>
      <c r="BY169" s="354"/>
      <c r="BZ169" s="396" t="s">
        <v>56</v>
      </c>
      <c r="CA169" s="397">
        <f t="shared" ref="CA169" si="505">CF167</f>
        <v>4</v>
      </c>
      <c r="CB169" s="362" t="s">
        <v>47</v>
      </c>
      <c r="CC169" s="363">
        <v>1</v>
      </c>
      <c r="CD169" s="363">
        <v>2</v>
      </c>
      <c r="CE169" s="363">
        <v>3</v>
      </c>
      <c r="CF169" s="363">
        <v>4</v>
      </c>
      <c r="CG169" s="363">
        <v>5</v>
      </c>
      <c r="CH169" s="363">
        <v>6</v>
      </c>
      <c r="CI169" s="363">
        <v>7</v>
      </c>
      <c r="CJ169" s="363">
        <v>8</v>
      </c>
      <c r="CK169" s="363">
        <v>9</v>
      </c>
      <c r="CL169" s="363">
        <v>10</v>
      </c>
      <c r="CM169" s="363">
        <v>11</v>
      </c>
      <c r="CN169" s="363">
        <v>12</v>
      </c>
      <c r="CO169" s="363">
        <v>13</v>
      </c>
      <c r="CP169" s="363">
        <v>14</v>
      </c>
      <c r="CQ169" s="363">
        <v>15</v>
      </c>
      <c r="CR169" s="363">
        <v>16</v>
      </c>
      <c r="CS169" s="363">
        <v>17</v>
      </c>
      <c r="CT169" s="363">
        <v>18</v>
      </c>
      <c r="CU169" s="363">
        <v>19</v>
      </c>
      <c r="CV169" s="363">
        <v>20</v>
      </c>
      <c r="CW169" s="363">
        <v>21</v>
      </c>
      <c r="CX169" s="363">
        <v>22</v>
      </c>
      <c r="CY169" s="363">
        <v>23</v>
      </c>
      <c r="CZ169" s="363">
        <v>24</v>
      </c>
      <c r="DA169" s="363">
        <v>25</v>
      </c>
      <c r="DB169" s="363">
        <v>26</v>
      </c>
      <c r="DC169" s="363">
        <v>27</v>
      </c>
      <c r="DD169" s="363">
        <v>28</v>
      </c>
      <c r="DE169" s="363">
        <v>29</v>
      </c>
      <c r="DF169" s="363">
        <v>30</v>
      </c>
      <c r="DG169" s="363">
        <v>31</v>
      </c>
      <c r="DH169" s="363">
        <v>32</v>
      </c>
      <c r="DI169" s="363">
        <v>33</v>
      </c>
      <c r="DJ169" s="363">
        <v>34</v>
      </c>
      <c r="DK169" s="364">
        <v>35</v>
      </c>
      <c r="DL169" s="364">
        <v>36</v>
      </c>
      <c r="DM169" s="364">
        <v>37</v>
      </c>
      <c r="DN169" s="364">
        <v>38</v>
      </c>
      <c r="DO169" s="364">
        <v>39</v>
      </c>
      <c r="DP169" s="364">
        <v>40</v>
      </c>
      <c r="DQ169" s="357"/>
    </row>
    <row r="170" spans="68:121" ht="22.5" customHeight="1" x14ac:dyDescent="0.3">
      <c r="BP170" s="28"/>
      <c r="BQ170" s="28"/>
      <c r="BR170" s="28"/>
      <c r="BS170" s="28"/>
      <c r="BT170" s="28"/>
      <c r="BU170" s="28"/>
      <c r="BV170" s="28"/>
      <c r="BW170" s="28"/>
      <c r="BY170" s="354"/>
      <c r="BZ170" s="365"/>
      <c r="CA170" s="366"/>
      <c r="CB170" s="367"/>
      <c r="CC170" s="368"/>
      <c r="CD170" s="368"/>
      <c r="CE170" s="368"/>
      <c r="CF170" s="368"/>
      <c r="CG170" s="368"/>
      <c r="CH170" s="368"/>
      <c r="CI170" s="368"/>
      <c r="CJ170" s="368"/>
      <c r="CK170" s="368"/>
      <c r="CL170" s="368"/>
      <c r="CM170" s="368"/>
      <c r="CN170" s="368"/>
      <c r="CO170" s="368"/>
      <c r="CP170" s="368"/>
      <c r="CQ170" s="368"/>
      <c r="CR170" s="368"/>
      <c r="CS170" s="368"/>
      <c r="CT170" s="368"/>
      <c r="CU170" s="368"/>
      <c r="CV170" s="368"/>
      <c r="CW170" s="368"/>
      <c r="CX170" s="368"/>
      <c r="CY170" s="368"/>
      <c r="CZ170" s="368"/>
      <c r="DA170" s="368"/>
      <c r="DB170" s="368"/>
      <c r="DC170" s="368"/>
      <c r="DD170" s="368"/>
      <c r="DE170" s="368"/>
      <c r="DF170" s="368"/>
      <c r="DG170" s="368"/>
      <c r="DH170" s="368"/>
      <c r="DI170" s="368"/>
      <c r="DJ170" s="368"/>
      <c r="DK170" s="369"/>
      <c r="DL170" s="369"/>
      <c r="DM170" s="369"/>
      <c r="DN170" s="369"/>
      <c r="DO170" s="369"/>
      <c r="DP170" s="369"/>
      <c r="DQ170" s="357"/>
    </row>
    <row r="171" spans="68:121" ht="22.5" customHeight="1" x14ac:dyDescent="0.3">
      <c r="BP171" s="28"/>
      <c r="BQ171" s="28"/>
      <c r="BR171" s="28"/>
      <c r="BS171" s="28"/>
      <c r="BT171" s="28"/>
      <c r="BU171" s="28"/>
      <c r="BV171" s="28"/>
      <c r="BW171" s="28"/>
      <c r="BY171" s="354"/>
      <c r="BZ171" s="398" t="s">
        <v>56</v>
      </c>
      <c r="CA171" s="399">
        <f t="shared" ref="CA171" si="506">DB167</f>
        <v>28</v>
      </c>
      <c r="CB171" s="370" t="s">
        <v>47</v>
      </c>
      <c r="CC171" s="363">
        <v>1</v>
      </c>
      <c r="CD171" s="363">
        <v>2</v>
      </c>
      <c r="CE171" s="363">
        <v>3</v>
      </c>
      <c r="CF171" s="363">
        <v>4</v>
      </c>
      <c r="CG171" s="363">
        <v>5</v>
      </c>
      <c r="CH171" s="363">
        <v>6</v>
      </c>
      <c r="CI171" s="363">
        <v>7</v>
      </c>
      <c r="CJ171" s="363">
        <v>8</v>
      </c>
      <c r="CK171" s="363">
        <v>9</v>
      </c>
      <c r="CL171" s="363">
        <v>10</v>
      </c>
      <c r="CM171" s="363">
        <v>11</v>
      </c>
      <c r="CN171" s="363">
        <v>12</v>
      </c>
      <c r="CO171" s="363">
        <v>13</v>
      </c>
      <c r="CP171" s="363">
        <v>14</v>
      </c>
      <c r="CQ171" s="363">
        <v>15</v>
      </c>
      <c r="CR171" s="363">
        <v>16</v>
      </c>
      <c r="CS171" s="363">
        <v>17</v>
      </c>
      <c r="CT171" s="363">
        <v>18</v>
      </c>
      <c r="CU171" s="363">
        <v>19</v>
      </c>
      <c r="CV171" s="363">
        <v>20</v>
      </c>
      <c r="CW171" s="363">
        <v>21</v>
      </c>
      <c r="CX171" s="363">
        <v>22</v>
      </c>
      <c r="CY171" s="363">
        <v>23</v>
      </c>
      <c r="CZ171" s="363">
        <v>24</v>
      </c>
      <c r="DA171" s="363">
        <v>25</v>
      </c>
      <c r="DB171" s="363">
        <v>26</v>
      </c>
      <c r="DC171" s="363">
        <v>27</v>
      </c>
      <c r="DD171" s="363">
        <v>28</v>
      </c>
      <c r="DE171" s="363">
        <v>29</v>
      </c>
      <c r="DF171" s="363">
        <v>30</v>
      </c>
      <c r="DG171" s="363">
        <v>31</v>
      </c>
      <c r="DH171" s="363">
        <v>32</v>
      </c>
      <c r="DI171" s="363">
        <v>33</v>
      </c>
      <c r="DJ171" s="363">
        <v>34</v>
      </c>
      <c r="DK171" s="364">
        <v>35</v>
      </c>
      <c r="DL171" s="364">
        <v>36</v>
      </c>
      <c r="DM171" s="364">
        <v>37</v>
      </c>
      <c r="DN171" s="364">
        <v>38</v>
      </c>
      <c r="DO171" s="364">
        <v>39</v>
      </c>
      <c r="DP171" s="364">
        <v>40</v>
      </c>
      <c r="DQ171" s="357"/>
    </row>
    <row r="172" spans="68:121" ht="22.5" customHeight="1" thickBot="1" x14ac:dyDescent="0.35">
      <c r="BP172" s="28"/>
      <c r="BQ172" s="28"/>
      <c r="BR172" s="28"/>
      <c r="BS172" s="28"/>
      <c r="BT172" s="28"/>
      <c r="BU172" s="28"/>
      <c r="BV172" s="28"/>
      <c r="BW172" s="28"/>
      <c r="BY172" s="371"/>
      <c r="BZ172" s="372"/>
      <c r="CA172" s="372"/>
      <c r="CB172" s="372"/>
      <c r="CC172" s="372"/>
      <c r="CD172" s="372"/>
      <c r="CE172" s="372"/>
      <c r="CF172" s="372"/>
      <c r="CG172" s="372"/>
      <c r="CH172" s="372"/>
      <c r="CI172" s="372"/>
      <c r="CJ172" s="372"/>
      <c r="CK172" s="372"/>
      <c r="CL172" s="372"/>
      <c r="CM172" s="372"/>
      <c r="CN172" s="372"/>
      <c r="CO172" s="372"/>
      <c r="CP172" s="372"/>
      <c r="CQ172" s="372"/>
      <c r="CR172" s="372"/>
      <c r="CS172" s="372"/>
      <c r="CT172" s="372"/>
      <c r="CU172" s="372"/>
      <c r="CV172" s="372"/>
      <c r="CW172" s="372"/>
      <c r="CX172" s="372"/>
      <c r="CY172" s="372"/>
      <c r="CZ172" s="372"/>
      <c r="DA172" s="372"/>
      <c r="DB172" s="372"/>
      <c r="DC172" s="372"/>
      <c r="DD172" s="372"/>
      <c r="DE172" s="372"/>
      <c r="DF172" s="372"/>
      <c r="DG172" s="372"/>
      <c r="DH172" s="372"/>
      <c r="DI172" s="372"/>
      <c r="DJ172" s="372"/>
      <c r="DK172" s="372"/>
      <c r="DL172" s="372"/>
      <c r="DM172" s="372"/>
      <c r="DN172" s="372"/>
      <c r="DO172" s="372"/>
      <c r="DP172" s="372"/>
      <c r="DQ172" s="373"/>
    </row>
    <row r="173" spans="68:121" ht="22.5" customHeight="1" thickTop="1" x14ac:dyDescent="0.3">
      <c r="BP173" s="28"/>
      <c r="BQ173" s="28"/>
      <c r="BR173" s="28"/>
      <c r="BS173" s="28"/>
      <c r="BT173" s="28"/>
      <c r="BU173" s="28"/>
      <c r="BV173" s="28"/>
      <c r="BW173" s="28"/>
      <c r="BY173" s="517">
        <f t="shared" ref="BY173" si="507">BQ174</f>
        <v>0.42500000000000016</v>
      </c>
      <c r="BZ173" s="518"/>
      <c r="CA173" s="518"/>
      <c r="CB173" s="351"/>
      <c r="CC173" s="351"/>
      <c r="CD173" s="351"/>
      <c r="CE173" s="520" t="str">
        <f t="shared" ref="CE173" si="508">BT174</f>
        <v>skupina</v>
      </c>
      <c r="CF173" s="520"/>
      <c r="CG173" s="520"/>
      <c r="CH173" s="520"/>
      <c r="CI173" s="520"/>
      <c r="CJ173" s="352" t="str">
        <f t="shared" ref="CJ173" si="509">BT175</f>
        <v>B</v>
      </c>
      <c r="CK173" s="351"/>
      <c r="CL173" s="351"/>
      <c r="CM173" s="351"/>
      <c r="CN173" s="351"/>
      <c r="CO173" s="351"/>
      <c r="CP173" s="351"/>
      <c r="CQ173" s="351"/>
      <c r="CR173" s="351"/>
      <c r="CS173" s="351"/>
      <c r="CT173" s="351"/>
      <c r="CU173" s="351"/>
      <c r="CV173" s="351"/>
      <c r="CW173" s="351"/>
      <c r="CX173" s="351"/>
      <c r="CY173" s="351"/>
      <c r="CZ173" s="351"/>
      <c r="DA173" s="351"/>
      <c r="DB173" s="351"/>
      <c r="DC173" s="351"/>
      <c r="DD173" s="351"/>
      <c r="DE173" s="351"/>
      <c r="DF173" s="351"/>
      <c r="DG173" s="351"/>
      <c r="DH173" s="351"/>
      <c r="DI173" s="351"/>
      <c r="DJ173" s="351"/>
      <c r="DK173" s="351"/>
      <c r="DL173" s="351"/>
      <c r="DM173" s="351"/>
      <c r="DN173" s="351"/>
      <c r="DO173" s="351"/>
      <c r="DP173" s="351"/>
      <c r="DQ173" s="353"/>
    </row>
    <row r="174" spans="68:121" ht="22.5" customHeight="1" x14ac:dyDescent="0.3">
      <c r="BP174" s="28" t="str">
        <f t="shared" ref="BP174:BW175" si="510">E42</f>
        <v>7. KOLO</v>
      </c>
      <c r="BQ174" s="28">
        <f t="shared" si="510"/>
        <v>0.42500000000000016</v>
      </c>
      <c r="BR174" s="28">
        <f t="shared" si="510"/>
        <v>39</v>
      </c>
      <c r="BS174" s="28" t="str">
        <f t="shared" si="510"/>
        <v>HŘIŠTĚ</v>
      </c>
      <c r="BT174" s="28" t="str">
        <f t="shared" si="510"/>
        <v>skupina</v>
      </c>
      <c r="BU174" s="28">
        <f t="shared" si="510"/>
        <v>2</v>
      </c>
      <c r="BV174" s="28" t="str">
        <f t="shared" si="510"/>
        <v>:</v>
      </c>
      <c r="BW174" s="28">
        <f t="shared" si="510"/>
        <v>26</v>
      </c>
      <c r="BY174" s="354"/>
      <c r="BZ174" s="521" t="str">
        <f t="shared" ref="BZ174" si="511">BP174</f>
        <v>7. KOLO</v>
      </c>
      <c r="CA174" s="521"/>
      <c r="CB174" s="521"/>
      <c r="CC174" s="521"/>
      <c r="CD174" s="355"/>
      <c r="CE174" s="355"/>
      <c r="CF174" s="355"/>
      <c r="CG174" s="355"/>
      <c r="CH174" s="355"/>
      <c r="CI174" s="355"/>
      <c r="CJ174" s="355"/>
      <c r="CK174" s="355"/>
      <c r="CL174" s="355"/>
      <c r="CM174" s="355"/>
      <c r="CN174" s="355"/>
      <c r="CO174" s="355"/>
      <c r="CP174" s="355"/>
      <c r="CQ174" s="355"/>
      <c r="CR174" s="355"/>
      <c r="CS174" s="537">
        <f t="shared" ref="CS174" si="512">BR174</f>
        <v>39</v>
      </c>
      <c r="CT174" s="537"/>
      <c r="CU174" s="538" t="s">
        <v>48</v>
      </c>
      <c r="CV174" s="538"/>
      <c r="CW174" s="538"/>
      <c r="CX174" s="355"/>
      <c r="CY174" s="355"/>
      <c r="CZ174" s="355"/>
      <c r="DA174" s="355"/>
      <c r="DB174" s="355"/>
      <c r="DC174" s="355"/>
      <c r="DD174" s="355"/>
      <c r="DE174" s="355"/>
      <c r="DF174" s="355"/>
      <c r="DG174" s="355"/>
      <c r="DH174" s="355"/>
      <c r="DI174" s="355"/>
      <c r="DJ174" s="355"/>
      <c r="DK174" s="356"/>
      <c r="DL174" s="539" t="s">
        <v>49</v>
      </c>
      <c r="DM174" s="539"/>
      <c r="DN174" s="539"/>
      <c r="DO174" s="540">
        <f t="shared" ref="DO174" si="513">BS175</f>
        <v>3</v>
      </c>
      <c r="DP174" s="540"/>
      <c r="DQ174" s="357"/>
    </row>
    <row r="175" spans="68:121" ht="22.5" customHeight="1" x14ac:dyDescent="0.3">
      <c r="BP175" s="28">
        <f t="shared" si="510"/>
        <v>0</v>
      </c>
      <c r="BQ175" s="28">
        <f t="shared" si="510"/>
        <v>0</v>
      </c>
      <c r="BR175" s="28" t="str">
        <f t="shared" si="510"/>
        <v>zápas</v>
      </c>
      <c r="BS175" s="28">
        <f t="shared" si="510"/>
        <v>3</v>
      </c>
      <c r="BT175" s="28" t="str">
        <f t="shared" si="510"/>
        <v>B</v>
      </c>
      <c r="BU175" s="28" t="str">
        <f t="shared" ca="1" si="510"/>
        <v>Pečky</v>
      </c>
      <c r="BV175" s="28">
        <f t="shared" si="510"/>
        <v>0</v>
      </c>
      <c r="BW175" s="28" t="str">
        <f t="shared" ca="1" si="510"/>
        <v>Velim "B"</v>
      </c>
      <c r="BY175" s="354"/>
      <c r="BZ175" s="521"/>
      <c r="CA175" s="521"/>
      <c r="CB175" s="521"/>
      <c r="CC175" s="521"/>
      <c r="CD175" s="355"/>
      <c r="CE175" s="355"/>
      <c r="CF175" s="355"/>
      <c r="CG175" s="355"/>
      <c r="CH175" s="355"/>
      <c r="CI175" s="355"/>
      <c r="CJ175" s="355"/>
      <c r="CK175" s="355"/>
      <c r="CL175" s="355"/>
      <c r="CM175" s="355"/>
      <c r="CN175" s="355"/>
      <c r="CO175" s="355"/>
      <c r="CP175" s="355"/>
      <c r="CQ175" s="355"/>
      <c r="CR175" s="355"/>
      <c r="CS175" s="537"/>
      <c r="CT175" s="537"/>
      <c r="CU175" s="538"/>
      <c r="CV175" s="538"/>
      <c r="CW175" s="538"/>
      <c r="CX175" s="355"/>
      <c r="CY175" s="355"/>
      <c r="CZ175" s="355"/>
      <c r="DA175" s="355"/>
      <c r="DB175" s="355"/>
      <c r="DC175" s="355"/>
      <c r="DD175" s="355"/>
      <c r="DE175" s="355"/>
      <c r="DF175" s="355"/>
      <c r="DG175" s="355"/>
      <c r="DH175" s="355"/>
      <c r="DI175" s="355"/>
      <c r="DJ175" s="355"/>
      <c r="DK175" s="356"/>
      <c r="DL175" s="539"/>
      <c r="DM175" s="539"/>
      <c r="DN175" s="539"/>
      <c r="DO175" s="540"/>
      <c r="DP175" s="540"/>
      <c r="DQ175" s="357"/>
    </row>
    <row r="176" spans="68:121" ht="22.5" customHeight="1" x14ac:dyDescent="0.3">
      <c r="BP176" s="28"/>
      <c r="BQ176" s="28"/>
      <c r="BR176" s="28"/>
      <c r="BS176" s="28"/>
      <c r="BT176" s="28"/>
      <c r="BU176" s="28"/>
      <c r="BV176" s="28"/>
      <c r="BW176" s="28"/>
      <c r="BY176" s="354"/>
      <c r="BZ176" s="358"/>
      <c r="CA176" s="358"/>
      <c r="CB176" s="358"/>
      <c r="CC176" s="358"/>
      <c r="CD176" s="536" t="s">
        <v>52</v>
      </c>
      <c r="CE176" s="536"/>
      <c r="CF176" s="359">
        <f t="shared" ref="CF176" si="514">BU174</f>
        <v>2</v>
      </c>
      <c r="CG176" s="360" t="s">
        <v>53</v>
      </c>
      <c r="CH176" s="522" t="str">
        <f t="shared" ref="CH176" ca="1" si="515">IF(BU175="","",LOOKUP(CF176,$B$2:$B$48,$C$2:$C$44))</f>
        <v>Pečky</v>
      </c>
      <c r="CI176" s="522"/>
      <c r="CJ176" s="522"/>
      <c r="CK176" s="522"/>
      <c r="CL176" s="522"/>
      <c r="CM176" s="522"/>
      <c r="CN176" s="522"/>
      <c r="CO176" s="522"/>
      <c r="CP176" s="522"/>
      <c r="CQ176" s="522"/>
      <c r="CR176" s="522"/>
      <c r="CS176" s="522"/>
      <c r="CT176" s="522"/>
      <c r="CU176" s="358"/>
      <c r="CV176" s="358"/>
      <c r="CW176" s="358"/>
      <c r="CX176" s="358"/>
      <c r="CY176" s="358"/>
      <c r="CZ176" s="536" t="s">
        <v>52</v>
      </c>
      <c r="DA176" s="536"/>
      <c r="DB176" s="359">
        <f t="shared" ref="DB176" si="516">BW174</f>
        <v>26</v>
      </c>
      <c r="DC176" s="360" t="s">
        <v>53</v>
      </c>
      <c r="DD176" s="522" t="str">
        <f t="shared" ref="DD176" ca="1" si="517">IF(BW175="","",LOOKUP(DB176,$B$2:$B$48,$C$2:$C$44))</f>
        <v>Velim "B"</v>
      </c>
      <c r="DE176" s="522"/>
      <c r="DF176" s="522"/>
      <c r="DG176" s="522"/>
      <c r="DH176" s="522"/>
      <c r="DI176" s="522"/>
      <c r="DJ176" s="522"/>
      <c r="DK176" s="522"/>
      <c r="DL176" s="522"/>
      <c r="DM176" s="522"/>
      <c r="DN176" s="522"/>
      <c r="DO176" s="522"/>
      <c r="DP176" s="522"/>
      <c r="DQ176" s="357"/>
    </row>
    <row r="177" spans="68:121" ht="22.5" customHeight="1" x14ac:dyDescent="0.3">
      <c r="BP177" s="28"/>
      <c r="BQ177" s="28"/>
      <c r="BR177" s="28"/>
      <c r="BS177" s="28"/>
      <c r="BT177" s="28"/>
      <c r="BU177" s="28"/>
      <c r="BV177" s="28"/>
      <c r="BW177" s="28"/>
      <c r="BY177" s="354"/>
      <c r="BZ177" s="358"/>
      <c r="CA177" s="358"/>
      <c r="CB177" s="358"/>
      <c r="CC177" s="358"/>
      <c r="CD177" s="358"/>
      <c r="CE177" s="358"/>
      <c r="CF177" s="358"/>
      <c r="CG177" s="358"/>
      <c r="CH177" s="358"/>
      <c r="CI177" s="358"/>
      <c r="CJ177" s="358"/>
      <c r="CK177" s="358"/>
      <c r="CL177" s="358"/>
      <c r="CM177" s="358"/>
      <c r="CN177" s="358"/>
      <c r="CO177" s="358"/>
      <c r="CP177" s="358"/>
      <c r="CQ177" s="358"/>
      <c r="CR177" s="358"/>
      <c r="CS177" s="358"/>
      <c r="CT177" s="358"/>
      <c r="CU177" s="358"/>
      <c r="CV177" s="358"/>
      <c r="CW177" s="358"/>
      <c r="CX177" s="358"/>
      <c r="CY177" s="358"/>
      <c r="CZ177" s="358"/>
      <c r="DA177" s="358"/>
      <c r="DB177" s="358"/>
      <c r="DC177" s="358"/>
      <c r="DD177" s="358"/>
      <c r="DE177" s="358"/>
      <c r="DF177" s="358"/>
      <c r="DG177" s="358"/>
      <c r="DH177" s="358"/>
      <c r="DI177" s="358"/>
      <c r="DJ177" s="358"/>
      <c r="DQ177" s="357"/>
    </row>
    <row r="178" spans="68:121" ht="22.5" customHeight="1" x14ac:dyDescent="0.3">
      <c r="BP178" s="28"/>
      <c r="BQ178" s="28"/>
      <c r="BR178" s="28"/>
      <c r="BS178" s="28"/>
      <c r="BT178" s="28"/>
      <c r="BU178" s="28"/>
      <c r="BV178" s="28"/>
      <c r="BW178" s="28"/>
      <c r="BY178" s="354"/>
      <c r="BZ178" s="396" t="s">
        <v>56</v>
      </c>
      <c r="CA178" s="397">
        <f t="shared" ref="CA178" si="518">CF176</f>
        <v>2</v>
      </c>
      <c r="CB178" s="362" t="s">
        <v>47</v>
      </c>
      <c r="CC178" s="363">
        <v>1</v>
      </c>
      <c r="CD178" s="363">
        <v>2</v>
      </c>
      <c r="CE178" s="363">
        <v>3</v>
      </c>
      <c r="CF178" s="363">
        <v>4</v>
      </c>
      <c r="CG178" s="363">
        <v>5</v>
      </c>
      <c r="CH178" s="363">
        <v>6</v>
      </c>
      <c r="CI178" s="363">
        <v>7</v>
      </c>
      <c r="CJ178" s="363">
        <v>8</v>
      </c>
      <c r="CK178" s="363">
        <v>9</v>
      </c>
      <c r="CL178" s="363">
        <v>10</v>
      </c>
      <c r="CM178" s="363">
        <v>11</v>
      </c>
      <c r="CN178" s="363">
        <v>12</v>
      </c>
      <c r="CO178" s="363">
        <v>13</v>
      </c>
      <c r="CP178" s="363">
        <v>14</v>
      </c>
      <c r="CQ178" s="363">
        <v>15</v>
      </c>
      <c r="CR178" s="363">
        <v>16</v>
      </c>
      <c r="CS178" s="363">
        <v>17</v>
      </c>
      <c r="CT178" s="363">
        <v>18</v>
      </c>
      <c r="CU178" s="363">
        <v>19</v>
      </c>
      <c r="CV178" s="363">
        <v>20</v>
      </c>
      <c r="CW178" s="363">
        <v>21</v>
      </c>
      <c r="CX178" s="363">
        <v>22</v>
      </c>
      <c r="CY178" s="363">
        <v>23</v>
      </c>
      <c r="CZ178" s="363">
        <v>24</v>
      </c>
      <c r="DA178" s="363">
        <v>25</v>
      </c>
      <c r="DB178" s="363">
        <v>26</v>
      </c>
      <c r="DC178" s="363">
        <v>27</v>
      </c>
      <c r="DD178" s="363">
        <v>28</v>
      </c>
      <c r="DE178" s="363">
        <v>29</v>
      </c>
      <c r="DF178" s="363">
        <v>30</v>
      </c>
      <c r="DG178" s="363">
        <v>31</v>
      </c>
      <c r="DH178" s="363">
        <v>32</v>
      </c>
      <c r="DI178" s="363">
        <v>33</v>
      </c>
      <c r="DJ178" s="363">
        <v>34</v>
      </c>
      <c r="DK178" s="364">
        <v>35</v>
      </c>
      <c r="DL178" s="364">
        <v>36</v>
      </c>
      <c r="DM178" s="364">
        <v>37</v>
      </c>
      <c r="DN178" s="364">
        <v>38</v>
      </c>
      <c r="DO178" s="364">
        <v>39</v>
      </c>
      <c r="DP178" s="364">
        <v>40</v>
      </c>
      <c r="DQ178" s="357"/>
    </row>
    <row r="179" spans="68:121" ht="22.5" customHeight="1" x14ac:dyDescent="0.3">
      <c r="BP179" s="28"/>
      <c r="BQ179" s="28"/>
      <c r="BR179" s="28"/>
      <c r="BS179" s="28"/>
      <c r="BT179" s="28"/>
      <c r="BU179" s="28"/>
      <c r="BV179" s="28"/>
      <c r="BW179" s="28"/>
      <c r="BY179" s="354"/>
      <c r="BZ179" s="365"/>
      <c r="CA179" s="366"/>
      <c r="CB179" s="367"/>
      <c r="CC179" s="368"/>
      <c r="CD179" s="368"/>
      <c r="CE179" s="368"/>
      <c r="CF179" s="368"/>
      <c r="CG179" s="368"/>
      <c r="CH179" s="368"/>
      <c r="CI179" s="368"/>
      <c r="CJ179" s="368"/>
      <c r="CK179" s="368"/>
      <c r="CL179" s="368"/>
      <c r="CM179" s="368"/>
      <c r="CN179" s="368"/>
      <c r="CO179" s="368"/>
      <c r="CP179" s="368"/>
      <c r="CQ179" s="368"/>
      <c r="CR179" s="368"/>
      <c r="CS179" s="368"/>
      <c r="CT179" s="368"/>
      <c r="CU179" s="368"/>
      <c r="CV179" s="368"/>
      <c r="CW179" s="368"/>
      <c r="CX179" s="368"/>
      <c r="CY179" s="368"/>
      <c r="CZ179" s="368"/>
      <c r="DA179" s="368"/>
      <c r="DB179" s="368"/>
      <c r="DC179" s="368"/>
      <c r="DD179" s="368"/>
      <c r="DE179" s="368"/>
      <c r="DF179" s="368"/>
      <c r="DG179" s="368"/>
      <c r="DH179" s="368"/>
      <c r="DI179" s="368"/>
      <c r="DJ179" s="368"/>
      <c r="DK179" s="369"/>
      <c r="DL179" s="369"/>
      <c r="DM179" s="369"/>
      <c r="DN179" s="369"/>
      <c r="DO179" s="369"/>
      <c r="DP179" s="369"/>
      <c r="DQ179" s="357"/>
    </row>
    <row r="180" spans="68:121" ht="22.5" customHeight="1" x14ac:dyDescent="0.3">
      <c r="BP180" s="28"/>
      <c r="BQ180" s="28"/>
      <c r="BR180" s="28"/>
      <c r="BS180" s="28"/>
      <c r="BT180" s="28"/>
      <c r="BU180" s="28"/>
      <c r="BV180" s="28"/>
      <c r="BW180" s="28"/>
      <c r="BY180" s="354"/>
      <c r="BZ180" s="398" t="s">
        <v>56</v>
      </c>
      <c r="CA180" s="399">
        <f t="shared" ref="CA180" si="519">DB176</f>
        <v>26</v>
      </c>
      <c r="CB180" s="370" t="s">
        <v>47</v>
      </c>
      <c r="CC180" s="363">
        <v>1</v>
      </c>
      <c r="CD180" s="363">
        <v>2</v>
      </c>
      <c r="CE180" s="363">
        <v>3</v>
      </c>
      <c r="CF180" s="363">
        <v>4</v>
      </c>
      <c r="CG180" s="363">
        <v>5</v>
      </c>
      <c r="CH180" s="363">
        <v>6</v>
      </c>
      <c r="CI180" s="363">
        <v>7</v>
      </c>
      <c r="CJ180" s="363">
        <v>8</v>
      </c>
      <c r="CK180" s="363">
        <v>9</v>
      </c>
      <c r="CL180" s="363">
        <v>10</v>
      </c>
      <c r="CM180" s="363">
        <v>11</v>
      </c>
      <c r="CN180" s="363">
        <v>12</v>
      </c>
      <c r="CO180" s="363">
        <v>13</v>
      </c>
      <c r="CP180" s="363">
        <v>14</v>
      </c>
      <c r="CQ180" s="363">
        <v>15</v>
      </c>
      <c r="CR180" s="363">
        <v>16</v>
      </c>
      <c r="CS180" s="363">
        <v>17</v>
      </c>
      <c r="CT180" s="363">
        <v>18</v>
      </c>
      <c r="CU180" s="363">
        <v>19</v>
      </c>
      <c r="CV180" s="363">
        <v>20</v>
      </c>
      <c r="CW180" s="363">
        <v>21</v>
      </c>
      <c r="CX180" s="363">
        <v>22</v>
      </c>
      <c r="CY180" s="363">
        <v>23</v>
      </c>
      <c r="CZ180" s="363">
        <v>24</v>
      </c>
      <c r="DA180" s="363">
        <v>25</v>
      </c>
      <c r="DB180" s="363">
        <v>26</v>
      </c>
      <c r="DC180" s="363">
        <v>27</v>
      </c>
      <c r="DD180" s="363">
        <v>28</v>
      </c>
      <c r="DE180" s="363">
        <v>29</v>
      </c>
      <c r="DF180" s="363">
        <v>30</v>
      </c>
      <c r="DG180" s="363">
        <v>31</v>
      </c>
      <c r="DH180" s="363">
        <v>32</v>
      </c>
      <c r="DI180" s="363">
        <v>33</v>
      </c>
      <c r="DJ180" s="363">
        <v>34</v>
      </c>
      <c r="DK180" s="364">
        <v>35</v>
      </c>
      <c r="DL180" s="364">
        <v>36</v>
      </c>
      <c r="DM180" s="364">
        <v>37</v>
      </c>
      <c r="DN180" s="364">
        <v>38</v>
      </c>
      <c r="DO180" s="364">
        <v>39</v>
      </c>
      <c r="DP180" s="364">
        <v>40</v>
      </c>
      <c r="DQ180" s="357"/>
    </row>
    <row r="181" spans="68:121" ht="22.5" customHeight="1" thickBot="1" x14ac:dyDescent="0.35">
      <c r="BP181" s="28"/>
      <c r="BQ181" s="28"/>
      <c r="BR181" s="28"/>
      <c r="BS181" s="28"/>
      <c r="BT181" s="28"/>
      <c r="BU181" s="28"/>
      <c r="BV181" s="28"/>
      <c r="BW181" s="28"/>
      <c r="BY181" s="371"/>
      <c r="BZ181" s="372"/>
      <c r="CA181" s="372"/>
      <c r="CB181" s="372"/>
      <c r="CC181" s="372"/>
      <c r="CD181" s="372"/>
      <c r="CE181" s="372"/>
      <c r="CF181" s="372"/>
      <c r="CG181" s="372"/>
      <c r="CH181" s="372"/>
      <c r="CI181" s="372"/>
      <c r="CJ181" s="372"/>
      <c r="CK181" s="372"/>
      <c r="CL181" s="372"/>
      <c r="CM181" s="372"/>
      <c r="CN181" s="372"/>
      <c r="CO181" s="372"/>
      <c r="CP181" s="372"/>
      <c r="CQ181" s="372"/>
      <c r="CR181" s="372"/>
      <c r="CS181" s="372"/>
      <c r="CT181" s="372"/>
      <c r="CU181" s="372"/>
      <c r="CV181" s="372"/>
      <c r="CW181" s="372"/>
      <c r="CX181" s="372"/>
      <c r="CY181" s="372"/>
      <c r="CZ181" s="372"/>
      <c r="DA181" s="372"/>
      <c r="DB181" s="372"/>
      <c r="DC181" s="372"/>
      <c r="DD181" s="372"/>
      <c r="DE181" s="372"/>
      <c r="DF181" s="372"/>
      <c r="DG181" s="372"/>
      <c r="DH181" s="372"/>
      <c r="DI181" s="372"/>
      <c r="DJ181" s="372"/>
      <c r="DK181" s="372"/>
      <c r="DL181" s="372"/>
      <c r="DM181" s="372"/>
      <c r="DN181" s="372"/>
      <c r="DO181" s="372"/>
      <c r="DP181" s="372"/>
      <c r="DQ181" s="373"/>
    </row>
    <row r="182" spans="68:121" ht="22.5" customHeight="1" thickTop="1" thickBot="1" x14ac:dyDescent="0.35">
      <c r="BP182" s="28"/>
      <c r="BQ182" s="28"/>
      <c r="BR182" s="28"/>
      <c r="BS182" s="28"/>
      <c r="BT182" s="28"/>
      <c r="BU182" s="28"/>
      <c r="BV182" s="28"/>
      <c r="BW182" s="28"/>
      <c r="BY182" s="374"/>
      <c r="BZ182" s="374"/>
      <c r="CA182" s="374"/>
      <c r="CB182" s="374"/>
      <c r="CC182" s="374"/>
      <c r="CD182" s="374"/>
      <c r="CE182" s="374"/>
      <c r="CF182" s="374"/>
      <c r="CG182" s="374"/>
      <c r="CH182" s="374"/>
      <c r="CI182" s="374"/>
      <c r="CJ182" s="374"/>
      <c r="CK182" s="374"/>
      <c r="CL182" s="374"/>
      <c r="CM182" s="374"/>
      <c r="CN182" s="374"/>
      <c r="CO182" s="374"/>
      <c r="CP182" s="374"/>
      <c r="CQ182" s="374"/>
      <c r="CR182" s="374"/>
      <c r="CS182" s="374"/>
      <c r="CT182" s="374"/>
      <c r="CU182" s="374"/>
      <c r="CV182" s="374"/>
      <c r="CW182" s="374"/>
      <c r="CX182" s="374"/>
      <c r="CY182" s="374"/>
      <c r="CZ182" s="374"/>
      <c r="DA182" s="374"/>
      <c r="DB182" s="374"/>
      <c r="DC182" s="374"/>
      <c r="DD182" s="374"/>
      <c r="DE182" s="374"/>
      <c r="DF182" s="374"/>
      <c r="DG182" s="374"/>
      <c r="DH182" s="374"/>
      <c r="DI182" s="374"/>
      <c r="DJ182" s="374"/>
      <c r="DK182" s="374"/>
      <c r="DL182" s="374"/>
      <c r="DM182" s="374"/>
      <c r="DN182" s="374"/>
      <c r="DO182" s="374"/>
      <c r="DP182" s="374"/>
      <c r="DQ182" s="374"/>
    </row>
    <row r="183" spans="68:121" ht="22.5" customHeight="1" thickTop="1" x14ac:dyDescent="0.3">
      <c r="BP183" s="28"/>
      <c r="BQ183" s="28"/>
      <c r="BR183" s="28"/>
      <c r="BS183" s="28"/>
      <c r="BT183" s="28"/>
      <c r="BU183" s="28"/>
      <c r="BV183" s="28"/>
      <c r="BW183" s="28"/>
      <c r="BY183" s="517">
        <f t="shared" ref="BY183" si="520">BQ184</f>
        <v>0.43333333333333351</v>
      </c>
      <c r="BZ183" s="518"/>
      <c r="CA183" s="518"/>
      <c r="CB183" s="351"/>
      <c r="CC183" s="351"/>
      <c r="CD183" s="351"/>
      <c r="CE183" s="520" t="str">
        <f t="shared" ref="CE183" si="521">BT184</f>
        <v>skupina</v>
      </c>
      <c r="CF183" s="520"/>
      <c r="CG183" s="520"/>
      <c r="CH183" s="520"/>
      <c r="CI183" s="520"/>
      <c r="CJ183" s="352" t="str">
        <f t="shared" ref="CJ183" si="522">BT185</f>
        <v>C</v>
      </c>
      <c r="CK183" s="351"/>
      <c r="CL183" s="351"/>
      <c r="CM183" s="351"/>
      <c r="CN183" s="351"/>
      <c r="CO183" s="351"/>
      <c r="CP183" s="351"/>
      <c r="CQ183" s="351"/>
      <c r="CR183" s="351"/>
      <c r="CS183" s="351"/>
      <c r="CT183" s="351"/>
      <c r="CU183" s="351"/>
      <c r="CV183" s="351"/>
      <c r="CW183" s="351"/>
      <c r="CX183" s="351"/>
      <c r="CY183" s="351"/>
      <c r="CZ183" s="351"/>
      <c r="DA183" s="351"/>
      <c r="DB183" s="351"/>
      <c r="DC183" s="351"/>
      <c r="DD183" s="351"/>
      <c r="DE183" s="351"/>
      <c r="DF183" s="351"/>
      <c r="DG183" s="351"/>
      <c r="DH183" s="351"/>
      <c r="DI183" s="351"/>
      <c r="DJ183" s="351"/>
      <c r="DK183" s="351"/>
      <c r="DL183" s="351"/>
      <c r="DM183" s="351"/>
      <c r="DN183" s="351"/>
      <c r="DO183" s="351"/>
      <c r="DP183" s="351"/>
      <c r="DQ183" s="353"/>
    </row>
    <row r="184" spans="68:121" ht="22.5" customHeight="1" x14ac:dyDescent="0.3">
      <c r="BP184" s="28" t="str">
        <f t="shared" ref="BP184:BW185" si="523">E44</f>
        <v>8. KOLO</v>
      </c>
      <c r="BQ184" s="28">
        <f t="shared" si="523"/>
        <v>0.43333333333333351</v>
      </c>
      <c r="BR184" s="28">
        <f t="shared" si="523"/>
        <v>45</v>
      </c>
      <c r="BS184" s="28" t="str">
        <f t="shared" si="523"/>
        <v>HŘIŠTĚ</v>
      </c>
      <c r="BT184" s="28" t="str">
        <f t="shared" si="523"/>
        <v>skupina</v>
      </c>
      <c r="BU184" s="28">
        <f t="shared" si="523"/>
        <v>6</v>
      </c>
      <c r="BV184" s="28" t="str">
        <f t="shared" si="523"/>
        <v>:</v>
      </c>
      <c r="BW184" s="28">
        <f t="shared" si="523"/>
        <v>27</v>
      </c>
      <c r="BY184" s="354"/>
      <c r="BZ184" s="521" t="str">
        <f t="shared" ref="BZ184" si="524">BP184</f>
        <v>8. KOLO</v>
      </c>
      <c r="CA184" s="521"/>
      <c r="CB184" s="521"/>
      <c r="CC184" s="521"/>
      <c r="CD184" s="355"/>
      <c r="CE184" s="355"/>
      <c r="CF184" s="355"/>
      <c r="CG184" s="355"/>
      <c r="CH184" s="355"/>
      <c r="CI184" s="355"/>
      <c r="CJ184" s="355"/>
      <c r="CK184" s="355"/>
      <c r="CL184" s="355"/>
      <c r="CM184" s="355"/>
      <c r="CN184" s="355"/>
      <c r="CO184" s="355"/>
      <c r="CP184" s="355"/>
      <c r="CQ184" s="355"/>
      <c r="CR184" s="355"/>
      <c r="CS184" s="537">
        <f t="shared" ref="CS184" si="525">BR184</f>
        <v>45</v>
      </c>
      <c r="CT184" s="537"/>
      <c r="CU184" s="538" t="s">
        <v>48</v>
      </c>
      <c r="CV184" s="538"/>
      <c r="CW184" s="538"/>
      <c r="CX184" s="355"/>
      <c r="CY184" s="355"/>
      <c r="CZ184" s="355"/>
      <c r="DA184" s="355"/>
      <c r="DB184" s="355"/>
      <c r="DC184" s="355"/>
      <c r="DD184" s="355"/>
      <c r="DE184" s="355"/>
      <c r="DF184" s="355"/>
      <c r="DG184" s="355"/>
      <c r="DH184" s="355"/>
      <c r="DI184" s="355"/>
      <c r="DJ184" s="355"/>
      <c r="DK184" s="356"/>
      <c r="DL184" s="539" t="s">
        <v>49</v>
      </c>
      <c r="DM184" s="539"/>
      <c r="DN184" s="539"/>
      <c r="DO184" s="540">
        <f t="shared" ref="DO184" si="526">BS185</f>
        <v>3</v>
      </c>
      <c r="DP184" s="540"/>
      <c r="DQ184" s="357"/>
    </row>
    <row r="185" spans="68:121" ht="22.5" customHeight="1" x14ac:dyDescent="0.3">
      <c r="BP185" s="28">
        <f t="shared" si="523"/>
        <v>0</v>
      </c>
      <c r="BQ185" s="28">
        <f t="shared" si="523"/>
        <v>0</v>
      </c>
      <c r="BR185" s="28" t="str">
        <f t="shared" si="523"/>
        <v>zápas</v>
      </c>
      <c r="BS185" s="28">
        <f t="shared" si="523"/>
        <v>3</v>
      </c>
      <c r="BT185" s="28" t="str">
        <f t="shared" si="523"/>
        <v>C</v>
      </c>
      <c r="BU185" s="28" t="str">
        <f t="shared" ca="1" si="523"/>
        <v>Veltruby "A"</v>
      </c>
      <c r="BV185" s="28">
        <f t="shared" si="523"/>
        <v>0</v>
      </c>
      <c r="BW185" s="28" t="str">
        <f t="shared" ca="1" si="523"/>
        <v>Týnec n.L. "B"</v>
      </c>
      <c r="BY185" s="354"/>
      <c r="BZ185" s="521"/>
      <c r="CA185" s="521"/>
      <c r="CB185" s="521"/>
      <c r="CC185" s="521"/>
      <c r="CD185" s="355"/>
      <c r="CE185" s="355"/>
      <c r="CF185" s="355"/>
      <c r="CG185" s="355"/>
      <c r="CH185" s="355"/>
      <c r="CI185" s="355"/>
      <c r="CJ185" s="355"/>
      <c r="CK185" s="355"/>
      <c r="CL185" s="355"/>
      <c r="CM185" s="355"/>
      <c r="CN185" s="355"/>
      <c r="CO185" s="355"/>
      <c r="CP185" s="355"/>
      <c r="CQ185" s="355"/>
      <c r="CR185" s="355"/>
      <c r="CS185" s="537"/>
      <c r="CT185" s="537"/>
      <c r="CU185" s="538"/>
      <c r="CV185" s="538"/>
      <c r="CW185" s="538"/>
      <c r="CX185" s="355"/>
      <c r="CY185" s="355"/>
      <c r="CZ185" s="355"/>
      <c r="DA185" s="355"/>
      <c r="DB185" s="355"/>
      <c r="DC185" s="355"/>
      <c r="DD185" s="355"/>
      <c r="DE185" s="355"/>
      <c r="DF185" s="355"/>
      <c r="DG185" s="355"/>
      <c r="DH185" s="355"/>
      <c r="DI185" s="355"/>
      <c r="DJ185" s="355"/>
      <c r="DK185" s="356"/>
      <c r="DL185" s="539"/>
      <c r="DM185" s="539"/>
      <c r="DN185" s="539"/>
      <c r="DO185" s="540"/>
      <c r="DP185" s="540"/>
      <c r="DQ185" s="357"/>
    </row>
    <row r="186" spans="68:121" ht="22.5" customHeight="1" x14ac:dyDescent="0.3">
      <c r="BP186" s="28"/>
      <c r="BQ186" s="28"/>
      <c r="BR186" s="28"/>
      <c r="BS186" s="28"/>
      <c r="BT186" s="28"/>
      <c r="BU186" s="28"/>
      <c r="BV186" s="28"/>
      <c r="BW186" s="28"/>
      <c r="BY186" s="354"/>
      <c r="BZ186" s="358"/>
      <c r="CA186" s="358"/>
      <c r="CB186" s="358"/>
      <c r="CC186" s="358"/>
      <c r="CD186" s="536" t="s">
        <v>52</v>
      </c>
      <c r="CE186" s="536"/>
      <c r="CF186" s="359">
        <f t="shared" ref="CF186" si="527">BU184</f>
        <v>6</v>
      </c>
      <c r="CG186" s="360" t="s">
        <v>53</v>
      </c>
      <c r="CH186" s="522" t="str">
        <f t="shared" ref="CH186" ca="1" si="528">IF(BU185="","",LOOKUP(CF186,$B$2:$B$48,$C$2:$C$44))</f>
        <v>Veltruby "A"</v>
      </c>
      <c r="CI186" s="522"/>
      <c r="CJ186" s="522"/>
      <c r="CK186" s="522"/>
      <c r="CL186" s="522"/>
      <c r="CM186" s="522"/>
      <c r="CN186" s="522"/>
      <c r="CO186" s="522"/>
      <c r="CP186" s="522"/>
      <c r="CQ186" s="522"/>
      <c r="CR186" s="522"/>
      <c r="CS186" s="522"/>
      <c r="CT186" s="522"/>
      <c r="CU186" s="358"/>
      <c r="CV186" s="358"/>
      <c r="CW186" s="358"/>
      <c r="CX186" s="358"/>
      <c r="CY186" s="358"/>
      <c r="CZ186" s="536" t="s">
        <v>52</v>
      </c>
      <c r="DA186" s="536"/>
      <c r="DB186" s="359">
        <f t="shared" ref="DB186" si="529">BW184</f>
        <v>27</v>
      </c>
      <c r="DC186" s="360" t="s">
        <v>53</v>
      </c>
      <c r="DD186" s="522" t="str">
        <f t="shared" ref="DD186" ca="1" si="530">IF(BW185="","",LOOKUP(DB186,$B$2:$B$48,$C$2:$C$44))</f>
        <v>Týnec n.L. "B"</v>
      </c>
      <c r="DE186" s="522"/>
      <c r="DF186" s="522"/>
      <c r="DG186" s="522"/>
      <c r="DH186" s="522"/>
      <c r="DI186" s="522"/>
      <c r="DJ186" s="522"/>
      <c r="DK186" s="522"/>
      <c r="DL186" s="522"/>
      <c r="DM186" s="522"/>
      <c r="DN186" s="522"/>
      <c r="DO186" s="522"/>
      <c r="DP186" s="522"/>
      <c r="DQ186" s="357"/>
    </row>
    <row r="187" spans="68:121" ht="22.5" customHeight="1" x14ac:dyDescent="0.3">
      <c r="BP187" s="28"/>
      <c r="BQ187" s="28"/>
      <c r="BR187" s="28"/>
      <c r="BS187" s="28"/>
      <c r="BT187" s="28"/>
      <c r="BU187" s="28"/>
      <c r="BV187" s="28"/>
      <c r="BW187" s="28"/>
      <c r="BY187" s="354"/>
      <c r="BZ187" s="358"/>
      <c r="CA187" s="358"/>
      <c r="CB187" s="358"/>
      <c r="CC187" s="358"/>
      <c r="CD187" s="358"/>
      <c r="CE187" s="358"/>
      <c r="CF187" s="358"/>
      <c r="CG187" s="358"/>
      <c r="CH187" s="358"/>
      <c r="CI187" s="358"/>
      <c r="CJ187" s="358"/>
      <c r="CK187" s="358"/>
      <c r="CL187" s="358"/>
      <c r="CM187" s="358"/>
      <c r="CN187" s="358"/>
      <c r="CO187" s="358"/>
      <c r="CP187" s="358"/>
      <c r="CQ187" s="358"/>
      <c r="CR187" s="358"/>
      <c r="CS187" s="358"/>
      <c r="CT187" s="358"/>
      <c r="CU187" s="358"/>
      <c r="CV187" s="358"/>
      <c r="CW187" s="358"/>
      <c r="CX187" s="358"/>
      <c r="CY187" s="358"/>
      <c r="CZ187" s="358"/>
      <c r="DA187" s="358"/>
      <c r="DB187" s="358"/>
      <c r="DC187" s="358"/>
      <c r="DD187" s="358"/>
      <c r="DE187" s="358"/>
      <c r="DF187" s="358"/>
      <c r="DG187" s="358"/>
      <c r="DH187" s="358"/>
      <c r="DI187" s="358"/>
      <c r="DJ187" s="358"/>
      <c r="DQ187" s="357"/>
    </row>
    <row r="188" spans="68:121" ht="22.5" customHeight="1" x14ac:dyDescent="0.3">
      <c r="BP188" s="28"/>
      <c r="BQ188" s="28"/>
      <c r="BR188" s="28"/>
      <c r="BS188" s="28"/>
      <c r="BT188" s="28"/>
      <c r="BU188" s="28"/>
      <c r="BV188" s="28"/>
      <c r="BW188" s="28"/>
      <c r="BY188" s="354"/>
      <c r="BZ188" s="396" t="s">
        <v>56</v>
      </c>
      <c r="CA188" s="397">
        <f t="shared" ref="CA188" si="531">CF186</f>
        <v>6</v>
      </c>
      <c r="CB188" s="362" t="s">
        <v>47</v>
      </c>
      <c r="CC188" s="363">
        <v>1</v>
      </c>
      <c r="CD188" s="363">
        <v>2</v>
      </c>
      <c r="CE188" s="363">
        <v>3</v>
      </c>
      <c r="CF188" s="363">
        <v>4</v>
      </c>
      <c r="CG188" s="363">
        <v>5</v>
      </c>
      <c r="CH188" s="363">
        <v>6</v>
      </c>
      <c r="CI188" s="363">
        <v>7</v>
      </c>
      <c r="CJ188" s="363">
        <v>8</v>
      </c>
      <c r="CK188" s="363">
        <v>9</v>
      </c>
      <c r="CL188" s="363">
        <v>10</v>
      </c>
      <c r="CM188" s="363">
        <v>11</v>
      </c>
      <c r="CN188" s="363">
        <v>12</v>
      </c>
      <c r="CO188" s="363">
        <v>13</v>
      </c>
      <c r="CP188" s="363">
        <v>14</v>
      </c>
      <c r="CQ188" s="363">
        <v>15</v>
      </c>
      <c r="CR188" s="363">
        <v>16</v>
      </c>
      <c r="CS188" s="363">
        <v>17</v>
      </c>
      <c r="CT188" s="363">
        <v>18</v>
      </c>
      <c r="CU188" s="363">
        <v>19</v>
      </c>
      <c r="CV188" s="363">
        <v>20</v>
      </c>
      <c r="CW188" s="363">
        <v>21</v>
      </c>
      <c r="CX188" s="363">
        <v>22</v>
      </c>
      <c r="CY188" s="363">
        <v>23</v>
      </c>
      <c r="CZ188" s="363">
        <v>24</v>
      </c>
      <c r="DA188" s="363">
        <v>25</v>
      </c>
      <c r="DB188" s="363">
        <v>26</v>
      </c>
      <c r="DC188" s="363">
        <v>27</v>
      </c>
      <c r="DD188" s="363">
        <v>28</v>
      </c>
      <c r="DE188" s="363">
        <v>29</v>
      </c>
      <c r="DF188" s="363">
        <v>30</v>
      </c>
      <c r="DG188" s="363">
        <v>31</v>
      </c>
      <c r="DH188" s="363">
        <v>32</v>
      </c>
      <c r="DI188" s="363">
        <v>33</v>
      </c>
      <c r="DJ188" s="363">
        <v>34</v>
      </c>
      <c r="DK188" s="364">
        <v>35</v>
      </c>
      <c r="DL188" s="364">
        <v>36</v>
      </c>
      <c r="DM188" s="364">
        <v>37</v>
      </c>
      <c r="DN188" s="364">
        <v>38</v>
      </c>
      <c r="DO188" s="364">
        <v>39</v>
      </c>
      <c r="DP188" s="364">
        <v>40</v>
      </c>
      <c r="DQ188" s="357"/>
    </row>
    <row r="189" spans="68:121" ht="22.5" customHeight="1" x14ac:dyDescent="0.3">
      <c r="BP189" s="28"/>
      <c r="BQ189" s="28"/>
      <c r="BR189" s="28"/>
      <c r="BS189" s="28"/>
      <c r="BT189" s="28"/>
      <c r="BU189" s="28"/>
      <c r="BV189" s="28"/>
      <c r="BW189" s="28"/>
      <c r="BY189" s="354"/>
      <c r="BZ189" s="365"/>
      <c r="CA189" s="366"/>
      <c r="CB189" s="367"/>
      <c r="CC189" s="368"/>
      <c r="CD189" s="368"/>
      <c r="CE189" s="368"/>
      <c r="CF189" s="368"/>
      <c r="CG189" s="368"/>
      <c r="CH189" s="368"/>
      <c r="CI189" s="368"/>
      <c r="CJ189" s="368"/>
      <c r="CK189" s="368"/>
      <c r="CL189" s="368"/>
      <c r="CM189" s="368"/>
      <c r="CN189" s="368"/>
      <c r="CO189" s="368"/>
      <c r="CP189" s="368"/>
      <c r="CQ189" s="368"/>
      <c r="CR189" s="368"/>
      <c r="CS189" s="368"/>
      <c r="CT189" s="368"/>
      <c r="CU189" s="368"/>
      <c r="CV189" s="368"/>
      <c r="CW189" s="368"/>
      <c r="CX189" s="368"/>
      <c r="CY189" s="368"/>
      <c r="CZ189" s="368"/>
      <c r="DA189" s="368"/>
      <c r="DB189" s="368"/>
      <c r="DC189" s="368"/>
      <c r="DD189" s="368"/>
      <c r="DE189" s="368"/>
      <c r="DF189" s="368"/>
      <c r="DG189" s="368"/>
      <c r="DH189" s="368"/>
      <c r="DI189" s="368"/>
      <c r="DJ189" s="368"/>
      <c r="DK189" s="369"/>
      <c r="DL189" s="369"/>
      <c r="DM189" s="369"/>
      <c r="DN189" s="369"/>
      <c r="DO189" s="369"/>
      <c r="DP189" s="369"/>
      <c r="DQ189" s="357"/>
    </row>
    <row r="190" spans="68:121" ht="22.5" customHeight="1" x14ac:dyDescent="0.3">
      <c r="BP190" s="28"/>
      <c r="BQ190" s="28"/>
      <c r="BR190" s="28"/>
      <c r="BS190" s="28"/>
      <c r="BT190" s="28"/>
      <c r="BU190" s="28"/>
      <c r="BV190" s="28"/>
      <c r="BW190" s="28"/>
      <c r="BY190" s="354"/>
      <c r="BZ190" s="398" t="s">
        <v>56</v>
      </c>
      <c r="CA190" s="399">
        <f t="shared" ref="CA190" si="532">DB186</f>
        <v>27</v>
      </c>
      <c r="CB190" s="370" t="s">
        <v>47</v>
      </c>
      <c r="CC190" s="363">
        <v>1</v>
      </c>
      <c r="CD190" s="363">
        <v>2</v>
      </c>
      <c r="CE190" s="363">
        <v>3</v>
      </c>
      <c r="CF190" s="363">
        <v>4</v>
      </c>
      <c r="CG190" s="363">
        <v>5</v>
      </c>
      <c r="CH190" s="363">
        <v>6</v>
      </c>
      <c r="CI190" s="363">
        <v>7</v>
      </c>
      <c r="CJ190" s="363">
        <v>8</v>
      </c>
      <c r="CK190" s="363">
        <v>9</v>
      </c>
      <c r="CL190" s="363">
        <v>10</v>
      </c>
      <c r="CM190" s="363">
        <v>11</v>
      </c>
      <c r="CN190" s="363">
        <v>12</v>
      </c>
      <c r="CO190" s="363">
        <v>13</v>
      </c>
      <c r="CP190" s="363">
        <v>14</v>
      </c>
      <c r="CQ190" s="363">
        <v>15</v>
      </c>
      <c r="CR190" s="363">
        <v>16</v>
      </c>
      <c r="CS190" s="363">
        <v>17</v>
      </c>
      <c r="CT190" s="363">
        <v>18</v>
      </c>
      <c r="CU190" s="363">
        <v>19</v>
      </c>
      <c r="CV190" s="363">
        <v>20</v>
      </c>
      <c r="CW190" s="363">
        <v>21</v>
      </c>
      <c r="CX190" s="363">
        <v>22</v>
      </c>
      <c r="CY190" s="363">
        <v>23</v>
      </c>
      <c r="CZ190" s="363">
        <v>24</v>
      </c>
      <c r="DA190" s="363">
        <v>25</v>
      </c>
      <c r="DB190" s="363">
        <v>26</v>
      </c>
      <c r="DC190" s="363">
        <v>27</v>
      </c>
      <c r="DD190" s="363">
        <v>28</v>
      </c>
      <c r="DE190" s="363">
        <v>29</v>
      </c>
      <c r="DF190" s="363">
        <v>30</v>
      </c>
      <c r="DG190" s="363">
        <v>31</v>
      </c>
      <c r="DH190" s="363">
        <v>32</v>
      </c>
      <c r="DI190" s="363">
        <v>33</v>
      </c>
      <c r="DJ190" s="363">
        <v>34</v>
      </c>
      <c r="DK190" s="364">
        <v>35</v>
      </c>
      <c r="DL190" s="364">
        <v>36</v>
      </c>
      <c r="DM190" s="364">
        <v>37</v>
      </c>
      <c r="DN190" s="364">
        <v>38</v>
      </c>
      <c r="DO190" s="364">
        <v>39</v>
      </c>
      <c r="DP190" s="364">
        <v>40</v>
      </c>
      <c r="DQ190" s="357"/>
    </row>
    <row r="191" spans="68:121" ht="22.5" customHeight="1" thickBot="1" x14ac:dyDescent="0.35">
      <c r="BP191" s="28"/>
      <c r="BQ191" s="28"/>
      <c r="BR191" s="28"/>
      <c r="BS191" s="28"/>
      <c r="BT191" s="28"/>
      <c r="BU191" s="28"/>
      <c r="BV191" s="28"/>
      <c r="BW191" s="28"/>
      <c r="BY191" s="371"/>
      <c r="BZ191" s="372"/>
      <c r="CA191" s="372"/>
      <c r="CB191" s="372"/>
      <c r="CC191" s="372"/>
      <c r="CD191" s="372"/>
      <c r="CE191" s="372"/>
      <c r="CF191" s="372"/>
      <c r="CG191" s="372"/>
      <c r="CH191" s="372"/>
      <c r="CI191" s="372"/>
      <c r="CJ191" s="372"/>
      <c r="CK191" s="372"/>
      <c r="CL191" s="372"/>
      <c r="CM191" s="372"/>
      <c r="CN191" s="372"/>
      <c r="CO191" s="372"/>
      <c r="CP191" s="372"/>
      <c r="CQ191" s="372"/>
      <c r="CR191" s="372"/>
      <c r="CS191" s="372"/>
      <c r="CT191" s="372"/>
      <c r="CU191" s="372"/>
      <c r="CV191" s="372"/>
      <c r="CW191" s="372"/>
      <c r="CX191" s="372"/>
      <c r="CY191" s="372"/>
      <c r="CZ191" s="372"/>
      <c r="DA191" s="372"/>
      <c r="DB191" s="372"/>
      <c r="DC191" s="372"/>
      <c r="DD191" s="372"/>
      <c r="DE191" s="372"/>
      <c r="DF191" s="372"/>
      <c r="DG191" s="372"/>
      <c r="DH191" s="372"/>
      <c r="DI191" s="372"/>
      <c r="DJ191" s="372"/>
      <c r="DK191" s="372"/>
      <c r="DL191" s="372"/>
      <c r="DM191" s="372"/>
      <c r="DN191" s="372"/>
      <c r="DO191" s="372"/>
      <c r="DP191" s="372"/>
      <c r="DQ191" s="373"/>
    </row>
    <row r="192" spans="68:121" ht="22.5" customHeight="1" thickTop="1" x14ac:dyDescent="0.3">
      <c r="BP192" s="28"/>
      <c r="BQ192" s="28"/>
      <c r="BR192" s="28"/>
      <c r="BS192" s="28"/>
      <c r="BT192" s="28"/>
      <c r="BU192" s="28"/>
      <c r="BV192" s="28"/>
      <c r="BW192" s="28"/>
      <c r="BY192" s="517">
        <f t="shared" ref="BY192" si="533">BQ193</f>
        <v>0.44166666666666687</v>
      </c>
      <c r="BZ192" s="518"/>
      <c r="CA192" s="518"/>
      <c r="CB192" s="351"/>
      <c r="CC192" s="351"/>
      <c r="CD192" s="351"/>
      <c r="CE192" s="520" t="str">
        <f t="shared" ref="CE192" si="534">BT193</f>
        <v>skupina</v>
      </c>
      <c r="CF192" s="520"/>
      <c r="CG192" s="520"/>
      <c r="CH192" s="520"/>
      <c r="CI192" s="520"/>
      <c r="CJ192" s="352" t="str">
        <f t="shared" ref="CJ192" si="535">BT194</f>
        <v>A</v>
      </c>
      <c r="CK192" s="351"/>
      <c r="CL192" s="351"/>
      <c r="CM192" s="351"/>
      <c r="CN192" s="351"/>
      <c r="CO192" s="351"/>
      <c r="CP192" s="351"/>
      <c r="CQ192" s="351"/>
      <c r="CR192" s="351"/>
      <c r="CS192" s="351"/>
      <c r="CT192" s="351"/>
      <c r="CU192" s="351"/>
      <c r="CV192" s="351"/>
      <c r="CW192" s="351"/>
      <c r="CX192" s="351"/>
      <c r="CY192" s="351"/>
      <c r="CZ192" s="351"/>
      <c r="DA192" s="351"/>
      <c r="DB192" s="351"/>
      <c r="DC192" s="351"/>
      <c r="DD192" s="351"/>
      <c r="DE192" s="351"/>
      <c r="DF192" s="351"/>
      <c r="DG192" s="351"/>
      <c r="DH192" s="351"/>
      <c r="DI192" s="351"/>
      <c r="DJ192" s="351"/>
      <c r="DK192" s="351"/>
      <c r="DL192" s="351"/>
      <c r="DM192" s="351"/>
      <c r="DN192" s="351"/>
      <c r="DO192" s="351"/>
      <c r="DP192" s="351"/>
      <c r="DQ192" s="353"/>
    </row>
    <row r="193" spans="68:121" ht="22.5" customHeight="1" x14ac:dyDescent="0.3">
      <c r="BP193" s="28" t="str">
        <f t="shared" ref="BP193:BW194" si="536">E46</f>
        <v>9. KOLO</v>
      </c>
      <c r="BQ193" s="28">
        <f t="shared" si="536"/>
        <v>0.44166666666666687</v>
      </c>
      <c r="BR193" s="28">
        <f t="shared" si="536"/>
        <v>51</v>
      </c>
      <c r="BS193" s="28" t="str">
        <f t="shared" si="536"/>
        <v>HŘIŠTĚ</v>
      </c>
      <c r="BT193" s="28" t="str">
        <f t="shared" si="536"/>
        <v>skupina</v>
      </c>
      <c r="BU193" s="28">
        <f t="shared" si="536"/>
        <v>1</v>
      </c>
      <c r="BV193" s="28" t="str">
        <f t="shared" si="536"/>
        <v>:</v>
      </c>
      <c r="BW193" s="28">
        <f t="shared" si="536"/>
        <v>8</v>
      </c>
      <c r="BY193" s="354"/>
      <c r="BZ193" s="521" t="str">
        <f t="shared" ref="BZ193" si="537">BP193</f>
        <v>9. KOLO</v>
      </c>
      <c r="CA193" s="521"/>
      <c r="CB193" s="521"/>
      <c r="CC193" s="521"/>
      <c r="CD193" s="355"/>
      <c r="CE193" s="355"/>
      <c r="CF193" s="355"/>
      <c r="CG193" s="355"/>
      <c r="CH193" s="355"/>
      <c r="CI193" s="355"/>
      <c r="CJ193" s="355"/>
      <c r="CK193" s="355"/>
      <c r="CL193" s="355"/>
      <c r="CM193" s="355"/>
      <c r="CN193" s="355"/>
      <c r="CO193" s="355"/>
      <c r="CP193" s="355"/>
      <c r="CQ193" s="355"/>
      <c r="CR193" s="355"/>
      <c r="CS193" s="537">
        <f t="shared" ref="CS193" si="538">BR193</f>
        <v>51</v>
      </c>
      <c r="CT193" s="537"/>
      <c r="CU193" s="538" t="s">
        <v>48</v>
      </c>
      <c r="CV193" s="538"/>
      <c r="CW193" s="538"/>
      <c r="CX193" s="355"/>
      <c r="CY193" s="355"/>
      <c r="CZ193" s="355"/>
      <c r="DA193" s="355"/>
      <c r="DB193" s="355"/>
      <c r="DC193" s="355"/>
      <c r="DD193" s="355"/>
      <c r="DE193" s="355"/>
      <c r="DF193" s="355"/>
      <c r="DG193" s="355"/>
      <c r="DH193" s="355"/>
      <c r="DI193" s="355"/>
      <c r="DJ193" s="355"/>
      <c r="DK193" s="356"/>
      <c r="DL193" s="539" t="s">
        <v>49</v>
      </c>
      <c r="DM193" s="539"/>
      <c r="DN193" s="539"/>
      <c r="DO193" s="540">
        <f t="shared" ref="DO193" si="539">BS194</f>
        <v>3</v>
      </c>
      <c r="DP193" s="540"/>
      <c r="DQ193" s="357"/>
    </row>
    <row r="194" spans="68:121" ht="22.5" customHeight="1" x14ac:dyDescent="0.3">
      <c r="BP194" s="28">
        <f t="shared" si="536"/>
        <v>0</v>
      </c>
      <c r="BQ194" s="28">
        <f t="shared" si="536"/>
        <v>0</v>
      </c>
      <c r="BR194" s="28" t="str">
        <f t="shared" si="536"/>
        <v>zápas</v>
      </c>
      <c r="BS194" s="28">
        <f t="shared" si="536"/>
        <v>3</v>
      </c>
      <c r="BT194" s="28" t="str">
        <f t="shared" si="536"/>
        <v>A</v>
      </c>
      <c r="BU194" s="28" t="str">
        <f t="shared" ca="1" si="536"/>
        <v>Kmochova "A"</v>
      </c>
      <c r="BV194" s="28">
        <f t="shared" si="536"/>
        <v>0</v>
      </c>
      <c r="BW194" s="28" t="str">
        <f t="shared" ca="1" si="536"/>
        <v>Velký Osek "A"</v>
      </c>
      <c r="BY194" s="354"/>
      <c r="BZ194" s="521"/>
      <c r="CA194" s="521"/>
      <c r="CB194" s="521"/>
      <c r="CC194" s="521"/>
      <c r="CD194" s="355"/>
      <c r="CE194" s="355"/>
      <c r="CF194" s="355"/>
      <c r="CG194" s="355"/>
      <c r="CH194" s="355"/>
      <c r="CI194" s="355"/>
      <c r="CJ194" s="355"/>
      <c r="CK194" s="355"/>
      <c r="CL194" s="355"/>
      <c r="CM194" s="355"/>
      <c r="CN194" s="355"/>
      <c r="CO194" s="355"/>
      <c r="CP194" s="355"/>
      <c r="CQ194" s="355"/>
      <c r="CR194" s="355"/>
      <c r="CS194" s="537"/>
      <c r="CT194" s="537"/>
      <c r="CU194" s="538"/>
      <c r="CV194" s="538"/>
      <c r="CW194" s="538"/>
      <c r="CX194" s="355"/>
      <c r="CY194" s="355"/>
      <c r="CZ194" s="355"/>
      <c r="DA194" s="355"/>
      <c r="DB194" s="355"/>
      <c r="DC194" s="355"/>
      <c r="DD194" s="355"/>
      <c r="DE194" s="355"/>
      <c r="DF194" s="355"/>
      <c r="DG194" s="355"/>
      <c r="DH194" s="355"/>
      <c r="DI194" s="355"/>
      <c r="DJ194" s="355"/>
      <c r="DK194" s="356"/>
      <c r="DL194" s="539"/>
      <c r="DM194" s="539"/>
      <c r="DN194" s="539"/>
      <c r="DO194" s="540"/>
      <c r="DP194" s="540"/>
      <c r="DQ194" s="357"/>
    </row>
    <row r="195" spans="68:121" ht="22.5" customHeight="1" x14ac:dyDescent="0.3">
      <c r="BP195" s="28"/>
      <c r="BQ195" s="28"/>
      <c r="BR195" s="28"/>
      <c r="BS195" s="28"/>
      <c r="BT195" s="28"/>
      <c r="BU195" s="28"/>
      <c r="BV195" s="28"/>
      <c r="BW195" s="28"/>
      <c r="BY195" s="354"/>
      <c r="BZ195" s="358"/>
      <c r="CA195" s="358"/>
      <c r="CB195" s="358"/>
      <c r="CC195" s="358"/>
      <c r="CD195" s="536" t="s">
        <v>52</v>
      </c>
      <c r="CE195" s="536"/>
      <c r="CF195" s="359">
        <f t="shared" ref="CF195" si="540">BU193</f>
        <v>1</v>
      </c>
      <c r="CG195" s="360" t="s">
        <v>53</v>
      </c>
      <c r="CH195" s="522" t="str">
        <f t="shared" ref="CH195" ca="1" si="541">IF(BU194="","",LOOKUP(CF195,$B$2:$B$48,$C$2:$C$44))</f>
        <v>Kmochova "A"</v>
      </c>
      <c r="CI195" s="522"/>
      <c r="CJ195" s="522"/>
      <c r="CK195" s="522"/>
      <c r="CL195" s="522"/>
      <c r="CM195" s="522"/>
      <c r="CN195" s="522"/>
      <c r="CO195" s="522"/>
      <c r="CP195" s="522"/>
      <c r="CQ195" s="522"/>
      <c r="CR195" s="522"/>
      <c r="CS195" s="522"/>
      <c r="CT195" s="522"/>
      <c r="CU195" s="358"/>
      <c r="CV195" s="358"/>
      <c r="CW195" s="358"/>
      <c r="CX195" s="358"/>
      <c r="CY195" s="358"/>
      <c r="CZ195" s="536" t="s">
        <v>52</v>
      </c>
      <c r="DA195" s="536"/>
      <c r="DB195" s="359">
        <f t="shared" ref="DB195" si="542">BW193</f>
        <v>8</v>
      </c>
      <c r="DC195" s="360" t="s">
        <v>53</v>
      </c>
      <c r="DD195" s="522" t="str">
        <f t="shared" ref="DD195" ca="1" si="543">IF(BW194="","",LOOKUP(DB195,$B$2:$B$48,$C$2:$C$44))</f>
        <v>Velký Osek "A"</v>
      </c>
      <c r="DE195" s="522"/>
      <c r="DF195" s="522"/>
      <c r="DG195" s="522"/>
      <c r="DH195" s="522"/>
      <c r="DI195" s="522"/>
      <c r="DJ195" s="522"/>
      <c r="DK195" s="522"/>
      <c r="DL195" s="522"/>
      <c r="DM195" s="522"/>
      <c r="DN195" s="522"/>
      <c r="DO195" s="522"/>
      <c r="DP195" s="522"/>
      <c r="DQ195" s="357"/>
    </row>
    <row r="196" spans="68:121" ht="22.5" customHeight="1" x14ac:dyDescent="0.3">
      <c r="BP196" s="28"/>
      <c r="BQ196" s="28"/>
      <c r="BR196" s="28"/>
      <c r="BS196" s="28"/>
      <c r="BT196" s="28"/>
      <c r="BU196" s="28"/>
      <c r="BV196" s="28"/>
      <c r="BW196" s="28"/>
      <c r="BY196" s="354"/>
      <c r="BZ196" s="358"/>
      <c r="CA196" s="358"/>
      <c r="CB196" s="358"/>
      <c r="CC196" s="358"/>
      <c r="CD196" s="358"/>
      <c r="CE196" s="358"/>
      <c r="CF196" s="358"/>
      <c r="CG196" s="358"/>
      <c r="CH196" s="358"/>
      <c r="CI196" s="358"/>
      <c r="CJ196" s="358"/>
      <c r="CK196" s="358"/>
      <c r="CL196" s="358"/>
      <c r="CM196" s="358"/>
      <c r="CN196" s="358"/>
      <c r="CO196" s="358"/>
      <c r="CP196" s="358"/>
      <c r="CQ196" s="358"/>
      <c r="CR196" s="358"/>
      <c r="CS196" s="358"/>
      <c r="CT196" s="358"/>
      <c r="CU196" s="358"/>
      <c r="CV196" s="358"/>
      <c r="CW196" s="358"/>
      <c r="CX196" s="358"/>
      <c r="CY196" s="358"/>
      <c r="CZ196" s="358"/>
      <c r="DA196" s="358"/>
      <c r="DB196" s="358"/>
      <c r="DC196" s="358"/>
      <c r="DD196" s="358"/>
      <c r="DE196" s="358"/>
      <c r="DF196" s="358"/>
      <c r="DG196" s="358"/>
      <c r="DH196" s="358"/>
      <c r="DI196" s="358"/>
      <c r="DJ196" s="358"/>
      <c r="DQ196" s="357"/>
    </row>
    <row r="197" spans="68:121" ht="22.5" customHeight="1" x14ac:dyDescent="0.3">
      <c r="BP197" s="28"/>
      <c r="BQ197" s="28"/>
      <c r="BR197" s="28"/>
      <c r="BS197" s="28"/>
      <c r="BT197" s="28"/>
      <c r="BU197" s="28"/>
      <c r="BV197" s="28"/>
      <c r="BW197" s="28"/>
      <c r="BY197" s="354"/>
      <c r="BZ197" s="396" t="s">
        <v>56</v>
      </c>
      <c r="CA197" s="397">
        <f t="shared" ref="CA197" si="544">CF195</f>
        <v>1</v>
      </c>
      <c r="CB197" s="362" t="s">
        <v>47</v>
      </c>
      <c r="CC197" s="363">
        <v>1</v>
      </c>
      <c r="CD197" s="363">
        <v>2</v>
      </c>
      <c r="CE197" s="363">
        <v>3</v>
      </c>
      <c r="CF197" s="363">
        <v>4</v>
      </c>
      <c r="CG197" s="363">
        <v>5</v>
      </c>
      <c r="CH197" s="363">
        <v>6</v>
      </c>
      <c r="CI197" s="363">
        <v>7</v>
      </c>
      <c r="CJ197" s="363">
        <v>8</v>
      </c>
      <c r="CK197" s="363">
        <v>9</v>
      </c>
      <c r="CL197" s="363">
        <v>10</v>
      </c>
      <c r="CM197" s="363">
        <v>11</v>
      </c>
      <c r="CN197" s="363">
        <v>12</v>
      </c>
      <c r="CO197" s="363">
        <v>13</v>
      </c>
      <c r="CP197" s="363">
        <v>14</v>
      </c>
      <c r="CQ197" s="363">
        <v>15</v>
      </c>
      <c r="CR197" s="363">
        <v>16</v>
      </c>
      <c r="CS197" s="363">
        <v>17</v>
      </c>
      <c r="CT197" s="363">
        <v>18</v>
      </c>
      <c r="CU197" s="363">
        <v>19</v>
      </c>
      <c r="CV197" s="363">
        <v>20</v>
      </c>
      <c r="CW197" s="363">
        <v>21</v>
      </c>
      <c r="CX197" s="363">
        <v>22</v>
      </c>
      <c r="CY197" s="363">
        <v>23</v>
      </c>
      <c r="CZ197" s="363">
        <v>24</v>
      </c>
      <c r="DA197" s="363">
        <v>25</v>
      </c>
      <c r="DB197" s="363">
        <v>26</v>
      </c>
      <c r="DC197" s="363">
        <v>27</v>
      </c>
      <c r="DD197" s="363">
        <v>28</v>
      </c>
      <c r="DE197" s="363">
        <v>29</v>
      </c>
      <c r="DF197" s="363">
        <v>30</v>
      </c>
      <c r="DG197" s="363">
        <v>31</v>
      </c>
      <c r="DH197" s="363">
        <v>32</v>
      </c>
      <c r="DI197" s="363">
        <v>33</v>
      </c>
      <c r="DJ197" s="363">
        <v>34</v>
      </c>
      <c r="DK197" s="364">
        <v>35</v>
      </c>
      <c r="DL197" s="364">
        <v>36</v>
      </c>
      <c r="DM197" s="364">
        <v>37</v>
      </c>
      <c r="DN197" s="364">
        <v>38</v>
      </c>
      <c r="DO197" s="364">
        <v>39</v>
      </c>
      <c r="DP197" s="364">
        <v>40</v>
      </c>
      <c r="DQ197" s="357"/>
    </row>
    <row r="198" spans="68:121" ht="22.5" customHeight="1" x14ac:dyDescent="0.3">
      <c r="BP198" s="28"/>
      <c r="BQ198" s="28"/>
      <c r="BR198" s="28"/>
      <c r="BS198" s="28"/>
      <c r="BT198" s="28"/>
      <c r="BU198" s="28"/>
      <c r="BV198" s="28"/>
      <c r="BW198" s="28"/>
      <c r="BY198" s="354"/>
      <c r="BZ198" s="365"/>
      <c r="CA198" s="366"/>
      <c r="CB198" s="367"/>
      <c r="CC198" s="368"/>
      <c r="CD198" s="368"/>
      <c r="CE198" s="368"/>
      <c r="CF198" s="368"/>
      <c r="CG198" s="368"/>
      <c r="CH198" s="368"/>
      <c r="CI198" s="368"/>
      <c r="CJ198" s="368"/>
      <c r="CK198" s="368"/>
      <c r="CL198" s="368"/>
      <c r="CM198" s="368"/>
      <c r="CN198" s="368"/>
      <c r="CO198" s="368"/>
      <c r="CP198" s="368"/>
      <c r="CQ198" s="368"/>
      <c r="CR198" s="368"/>
      <c r="CS198" s="368"/>
      <c r="CT198" s="368"/>
      <c r="CU198" s="368"/>
      <c r="CV198" s="368"/>
      <c r="CW198" s="368"/>
      <c r="CX198" s="368"/>
      <c r="CY198" s="368"/>
      <c r="CZ198" s="368"/>
      <c r="DA198" s="368"/>
      <c r="DB198" s="368"/>
      <c r="DC198" s="368"/>
      <c r="DD198" s="368"/>
      <c r="DE198" s="368"/>
      <c r="DF198" s="368"/>
      <c r="DG198" s="368"/>
      <c r="DH198" s="368"/>
      <c r="DI198" s="368"/>
      <c r="DJ198" s="368"/>
      <c r="DK198" s="369"/>
      <c r="DL198" s="369"/>
      <c r="DM198" s="369"/>
      <c r="DN198" s="369"/>
      <c r="DO198" s="369"/>
      <c r="DP198" s="369"/>
      <c r="DQ198" s="357"/>
    </row>
    <row r="199" spans="68:121" ht="22.5" customHeight="1" x14ac:dyDescent="0.3">
      <c r="BP199" s="28"/>
      <c r="BQ199" s="28"/>
      <c r="BR199" s="28"/>
      <c r="BS199" s="28"/>
      <c r="BT199" s="28"/>
      <c r="BU199" s="28"/>
      <c r="BV199" s="28"/>
      <c r="BW199" s="28"/>
      <c r="BY199" s="354"/>
      <c r="BZ199" s="398" t="s">
        <v>56</v>
      </c>
      <c r="CA199" s="399">
        <f t="shared" ref="CA199" si="545">DB195</f>
        <v>8</v>
      </c>
      <c r="CB199" s="370" t="s">
        <v>47</v>
      </c>
      <c r="CC199" s="363">
        <v>1</v>
      </c>
      <c r="CD199" s="363">
        <v>2</v>
      </c>
      <c r="CE199" s="363">
        <v>3</v>
      </c>
      <c r="CF199" s="363">
        <v>4</v>
      </c>
      <c r="CG199" s="363">
        <v>5</v>
      </c>
      <c r="CH199" s="363">
        <v>6</v>
      </c>
      <c r="CI199" s="363">
        <v>7</v>
      </c>
      <c r="CJ199" s="363">
        <v>8</v>
      </c>
      <c r="CK199" s="363">
        <v>9</v>
      </c>
      <c r="CL199" s="363">
        <v>10</v>
      </c>
      <c r="CM199" s="363">
        <v>11</v>
      </c>
      <c r="CN199" s="363">
        <v>12</v>
      </c>
      <c r="CO199" s="363">
        <v>13</v>
      </c>
      <c r="CP199" s="363">
        <v>14</v>
      </c>
      <c r="CQ199" s="363">
        <v>15</v>
      </c>
      <c r="CR199" s="363">
        <v>16</v>
      </c>
      <c r="CS199" s="363">
        <v>17</v>
      </c>
      <c r="CT199" s="363">
        <v>18</v>
      </c>
      <c r="CU199" s="363">
        <v>19</v>
      </c>
      <c r="CV199" s="363">
        <v>20</v>
      </c>
      <c r="CW199" s="363">
        <v>21</v>
      </c>
      <c r="CX199" s="363">
        <v>22</v>
      </c>
      <c r="CY199" s="363">
        <v>23</v>
      </c>
      <c r="CZ199" s="363">
        <v>24</v>
      </c>
      <c r="DA199" s="363">
        <v>25</v>
      </c>
      <c r="DB199" s="363">
        <v>26</v>
      </c>
      <c r="DC199" s="363">
        <v>27</v>
      </c>
      <c r="DD199" s="363">
        <v>28</v>
      </c>
      <c r="DE199" s="363">
        <v>29</v>
      </c>
      <c r="DF199" s="363">
        <v>30</v>
      </c>
      <c r="DG199" s="363">
        <v>31</v>
      </c>
      <c r="DH199" s="363">
        <v>32</v>
      </c>
      <c r="DI199" s="363">
        <v>33</v>
      </c>
      <c r="DJ199" s="363">
        <v>34</v>
      </c>
      <c r="DK199" s="364">
        <v>35</v>
      </c>
      <c r="DL199" s="364">
        <v>36</v>
      </c>
      <c r="DM199" s="364">
        <v>37</v>
      </c>
      <c r="DN199" s="364">
        <v>38</v>
      </c>
      <c r="DO199" s="364">
        <v>39</v>
      </c>
      <c r="DP199" s="364">
        <v>40</v>
      </c>
      <c r="DQ199" s="357"/>
    </row>
    <row r="200" spans="68:121" ht="22.5" customHeight="1" thickBot="1" x14ac:dyDescent="0.35">
      <c r="BP200" s="28"/>
      <c r="BQ200" s="28"/>
      <c r="BR200" s="28"/>
      <c r="BS200" s="28"/>
      <c r="BT200" s="28"/>
      <c r="BU200" s="28"/>
      <c r="BV200" s="28"/>
      <c r="BW200" s="28"/>
      <c r="BY200" s="371"/>
      <c r="BZ200" s="372"/>
      <c r="CA200" s="372"/>
      <c r="CB200" s="372"/>
      <c r="CC200" s="372"/>
      <c r="CD200" s="372"/>
      <c r="CE200" s="372"/>
      <c r="CF200" s="372"/>
      <c r="CG200" s="372"/>
      <c r="CH200" s="372"/>
      <c r="CI200" s="372"/>
      <c r="CJ200" s="372"/>
      <c r="CK200" s="372"/>
      <c r="CL200" s="372"/>
      <c r="CM200" s="372"/>
      <c r="CN200" s="372"/>
      <c r="CO200" s="372"/>
      <c r="CP200" s="372"/>
      <c r="CQ200" s="372"/>
      <c r="CR200" s="372"/>
      <c r="CS200" s="372"/>
      <c r="CT200" s="372"/>
      <c r="CU200" s="372"/>
      <c r="CV200" s="372"/>
      <c r="CW200" s="372"/>
      <c r="CX200" s="372"/>
      <c r="CY200" s="372"/>
      <c r="CZ200" s="372"/>
      <c r="DA200" s="372"/>
      <c r="DB200" s="372"/>
      <c r="DC200" s="372"/>
      <c r="DD200" s="372"/>
      <c r="DE200" s="372"/>
      <c r="DF200" s="372"/>
      <c r="DG200" s="372"/>
      <c r="DH200" s="372"/>
      <c r="DI200" s="372"/>
      <c r="DJ200" s="372"/>
      <c r="DK200" s="372"/>
      <c r="DL200" s="372"/>
      <c r="DM200" s="372"/>
      <c r="DN200" s="372"/>
      <c r="DO200" s="372"/>
      <c r="DP200" s="372"/>
      <c r="DQ200" s="373"/>
    </row>
    <row r="201" spans="68:121" ht="22.5" customHeight="1" thickTop="1" x14ac:dyDescent="0.3">
      <c r="BP201" s="28"/>
      <c r="BQ201" s="28"/>
      <c r="BR201" s="28"/>
      <c r="BS201" s="28"/>
      <c r="BT201" s="28"/>
      <c r="BU201" s="28"/>
      <c r="BV201" s="28"/>
      <c r="BW201" s="28"/>
      <c r="BY201" s="517">
        <f t="shared" ref="BY201" si="546">BQ202</f>
        <v>0.45000000000000023</v>
      </c>
      <c r="BZ201" s="518"/>
      <c r="CA201" s="518"/>
      <c r="CB201" s="351"/>
      <c r="CC201" s="351"/>
      <c r="CD201" s="351"/>
      <c r="CE201" s="520" t="str">
        <f t="shared" ref="CE201" si="547">BT202</f>
        <v>skupina</v>
      </c>
      <c r="CF201" s="520"/>
      <c r="CG201" s="520"/>
      <c r="CH201" s="520"/>
      <c r="CI201" s="520"/>
      <c r="CJ201" s="352" t="str">
        <f t="shared" ref="CJ201" si="548">BT203</f>
        <v>D</v>
      </c>
      <c r="CK201" s="351"/>
      <c r="CL201" s="351"/>
      <c r="CM201" s="351"/>
      <c r="CN201" s="351"/>
      <c r="CO201" s="351"/>
      <c r="CP201" s="351"/>
      <c r="CQ201" s="351"/>
      <c r="CR201" s="351"/>
      <c r="CS201" s="351"/>
      <c r="CT201" s="351"/>
      <c r="CU201" s="351"/>
      <c r="CV201" s="351"/>
      <c r="CW201" s="351"/>
      <c r="CX201" s="351"/>
      <c r="CY201" s="351"/>
      <c r="CZ201" s="351"/>
      <c r="DA201" s="351"/>
      <c r="DB201" s="351"/>
      <c r="DC201" s="351"/>
      <c r="DD201" s="351"/>
      <c r="DE201" s="351"/>
      <c r="DF201" s="351"/>
      <c r="DG201" s="351"/>
      <c r="DH201" s="351"/>
      <c r="DI201" s="351"/>
      <c r="DJ201" s="351"/>
      <c r="DK201" s="351"/>
      <c r="DL201" s="351"/>
      <c r="DM201" s="351"/>
      <c r="DN201" s="351"/>
      <c r="DO201" s="351"/>
      <c r="DP201" s="351"/>
      <c r="DQ201" s="353"/>
    </row>
    <row r="202" spans="68:121" ht="22.5" customHeight="1" x14ac:dyDescent="0.3">
      <c r="BP202" s="28" t="str">
        <f t="shared" ref="BP202:BW203" si="549">E48</f>
        <v>10. KOLO</v>
      </c>
      <c r="BQ202" s="28">
        <f t="shared" si="549"/>
        <v>0.45000000000000023</v>
      </c>
      <c r="BR202" s="28">
        <f t="shared" si="549"/>
        <v>57</v>
      </c>
      <c r="BS202" s="28" t="str">
        <f t="shared" si="549"/>
        <v>HŘIŠTĚ</v>
      </c>
      <c r="BT202" s="28" t="str">
        <f t="shared" si="549"/>
        <v>skupina</v>
      </c>
      <c r="BU202" s="28">
        <f t="shared" si="549"/>
        <v>5</v>
      </c>
      <c r="BV202" s="28" t="str">
        <f t="shared" si="549"/>
        <v>:</v>
      </c>
      <c r="BW202" s="28">
        <f t="shared" si="549"/>
        <v>12</v>
      </c>
      <c r="BY202" s="354"/>
      <c r="BZ202" s="521" t="str">
        <f t="shared" ref="BZ202" si="550">BP202</f>
        <v>10. KOLO</v>
      </c>
      <c r="CA202" s="521"/>
      <c r="CB202" s="521"/>
      <c r="CC202" s="521"/>
      <c r="CD202" s="355"/>
      <c r="CE202" s="355"/>
      <c r="CF202" s="355"/>
      <c r="CG202" s="355"/>
      <c r="CH202" s="355"/>
      <c r="CI202" s="355"/>
      <c r="CJ202" s="355"/>
      <c r="CK202" s="355"/>
      <c r="CL202" s="355"/>
      <c r="CM202" s="355"/>
      <c r="CN202" s="355"/>
      <c r="CO202" s="355"/>
      <c r="CP202" s="355"/>
      <c r="CQ202" s="355"/>
      <c r="CR202" s="355"/>
      <c r="CS202" s="537">
        <f t="shared" ref="CS202" si="551">BR202</f>
        <v>57</v>
      </c>
      <c r="CT202" s="537"/>
      <c r="CU202" s="538" t="s">
        <v>48</v>
      </c>
      <c r="CV202" s="538"/>
      <c r="CW202" s="538"/>
      <c r="CX202" s="355"/>
      <c r="CY202" s="355"/>
      <c r="CZ202" s="355"/>
      <c r="DA202" s="355"/>
      <c r="DB202" s="355"/>
      <c r="DC202" s="355"/>
      <c r="DD202" s="355"/>
      <c r="DE202" s="355"/>
      <c r="DF202" s="355"/>
      <c r="DG202" s="355"/>
      <c r="DH202" s="355"/>
      <c r="DI202" s="355"/>
      <c r="DJ202" s="355"/>
      <c r="DK202" s="356"/>
      <c r="DL202" s="539" t="s">
        <v>49</v>
      </c>
      <c r="DM202" s="539"/>
      <c r="DN202" s="539"/>
      <c r="DO202" s="540">
        <f t="shared" ref="DO202" si="552">BS203</f>
        <v>3</v>
      </c>
      <c r="DP202" s="540"/>
      <c r="DQ202" s="357"/>
    </row>
    <row r="203" spans="68:121" ht="22.5" customHeight="1" x14ac:dyDescent="0.3">
      <c r="BP203" s="28">
        <f t="shared" si="549"/>
        <v>0</v>
      </c>
      <c r="BQ203" s="28">
        <f t="shared" si="549"/>
        <v>0</v>
      </c>
      <c r="BR203" s="28" t="str">
        <f t="shared" si="549"/>
        <v>zápas</v>
      </c>
      <c r="BS203" s="28">
        <f t="shared" si="549"/>
        <v>3</v>
      </c>
      <c r="BT203" s="28" t="str">
        <f t="shared" si="549"/>
        <v>D</v>
      </c>
      <c r="BU203" s="28" t="str">
        <f t="shared" ca="1" si="549"/>
        <v>Ovčárecká "A"</v>
      </c>
      <c r="BV203" s="28">
        <f t="shared" si="549"/>
        <v>0</v>
      </c>
      <c r="BW203" s="28" t="str">
        <f t="shared" ca="1" si="549"/>
        <v>Velim  "A"</v>
      </c>
      <c r="BY203" s="354"/>
      <c r="BZ203" s="521"/>
      <c r="CA203" s="521"/>
      <c r="CB203" s="521"/>
      <c r="CC203" s="521"/>
      <c r="CD203" s="355"/>
      <c r="CE203" s="355"/>
      <c r="CF203" s="355"/>
      <c r="CG203" s="355"/>
      <c r="CH203" s="355"/>
      <c r="CI203" s="355"/>
      <c r="CJ203" s="355"/>
      <c r="CK203" s="355"/>
      <c r="CL203" s="355"/>
      <c r="CM203" s="355"/>
      <c r="CN203" s="355"/>
      <c r="CO203" s="355"/>
      <c r="CP203" s="355"/>
      <c r="CQ203" s="355"/>
      <c r="CR203" s="355"/>
      <c r="CS203" s="537"/>
      <c r="CT203" s="537"/>
      <c r="CU203" s="538"/>
      <c r="CV203" s="538"/>
      <c r="CW203" s="538"/>
      <c r="CX203" s="355"/>
      <c r="CY203" s="355"/>
      <c r="CZ203" s="355"/>
      <c r="DA203" s="355"/>
      <c r="DB203" s="355"/>
      <c r="DC203" s="355"/>
      <c r="DD203" s="355"/>
      <c r="DE203" s="355"/>
      <c r="DF203" s="355"/>
      <c r="DG203" s="355"/>
      <c r="DH203" s="355"/>
      <c r="DI203" s="355"/>
      <c r="DJ203" s="355"/>
      <c r="DK203" s="356"/>
      <c r="DL203" s="539"/>
      <c r="DM203" s="539"/>
      <c r="DN203" s="539"/>
      <c r="DO203" s="540"/>
      <c r="DP203" s="540"/>
      <c r="DQ203" s="357"/>
    </row>
    <row r="204" spans="68:121" ht="22.5" customHeight="1" x14ac:dyDescent="0.3">
      <c r="BP204" s="28"/>
      <c r="BQ204" s="28"/>
      <c r="BR204" s="28"/>
      <c r="BS204" s="28"/>
      <c r="BT204" s="28"/>
      <c r="BU204" s="28"/>
      <c r="BV204" s="28"/>
      <c r="BW204" s="28"/>
      <c r="BY204" s="354"/>
      <c r="BZ204" s="358"/>
      <c r="CA204" s="358"/>
      <c r="CB204" s="358"/>
      <c r="CC204" s="358"/>
      <c r="CD204" s="536" t="s">
        <v>52</v>
      </c>
      <c r="CE204" s="536"/>
      <c r="CF204" s="359">
        <f t="shared" ref="CF204" si="553">BU202</f>
        <v>5</v>
      </c>
      <c r="CG204" s="360" t="s">
        <v>53</v>
      </c>
      <c r="CH204" s="522" t="str">
        <f t="shared" ref="CH204" ca="1" si="554">IF(BU203="","",LOOKUP(CF204,$B$2:$B$48,$C$2:$C$44))</f>
        <v>Ovčárecká "A"</v>
      </c>
      <c r="CI204" s="522"/>
      <c r="CJ204" s="522"/>
      <c r="CK204" s="522"/>
      <c r="CL204" s="522"/>
      <c r="CM204" s="522"/>
      <c r="CN204" s="522"/>
      <c r="CO204" s="522"/>
      <c r="CP204" s="522"/>
      <c r="CQ204" s="522"/>
      <c r="CR204" s="522"/>
      <c r="CS204" s="522"/>
      <c r="CT204" s="522"/>
      <c r="CU204" s="358"/>
      <c r="CV204" s="358"/>
      <c r="CW204" s="358"/>
      <c r="CX204" s="358"/>
      <c r="CY204" s="358"/>
      <c r="CZ204" s="536" t="s">
        <v>52</v>
      </c>
      <c r="DA204" s="536"/>
      <c r="DB204" s="359">
        <f t="shared" ref="DB204" si="555">BW202</f>
        <v>12</v>
      </c>
      <c r="DC204" s="360" t="s">
        <v>53</v>
      </c>
      <c r="DD204" s="522" t="str">
        <f t="shared" ref="DD204" ca="1" si="556">IF(BW203="","",LOOKUP(DB204,$B$2:$B$48,$C$2:$C$44))</f>
        <v>Velim  "A"</v>
      </c>
      <c r="DE204" s="522"/>
      <c r="DF204" s="522"/>
      <c r="DG204" s="522"/>
      <c r="DH204" s="522"/>
      <c r="DI204" s="522"/>
      <c r="DJ204" s="522"/>
      <c r="DK204" s="522"/>
      <c r="DL204" s="522"/>
      <c r="DM204" s="522"/>
      <c r="DN204" s="522"/>
      <c r="DO204" s="522"/>
      <c r="DP204" s="522"/>
      <c r="DQ204" s="357"/>
    </row>
    <row r="205" spans="68:121" ht="22.5" customHeight="1" x14ac:dyDescent="0.3">
      <c r="BP205" s="28"/>
      <c r="BQ205" s="28"/>
      <c r="BR205" s="28"/>
      <c r="BS205" s="28"/>
      <c r="BT205" s="28"/>
      <c r="BU205" s="28"/>
      <c r="BV205" s="28"/>
      <c r="BW205" s="28"/>
      <c r="BY205" s="354"/>
      <c r="BZ205" s="358"/>
      <c r="CA205" s="358"/>
      <c r="CB205" s="358"/>
      <c r="CC205" s="358"/>
      <c r="CD205" s="358"/>
      <c r="CE205" s="358"/>
      <c r="CF205" s="358"/>
      <c r="CG205" s="358"/>
      <c r="CH205" s="358"/>
      <c r="CI205" s="358"/>
      <c r="CJ205" s="358"/>
      <c r="CK205" s="358"/>
      <c r="CL205" s="358"/>
      <c r="CM205" s="358"/>
      <c r="CN205" s="358"/>
      <c r="CO205" s="358"/>
      <c r="CP205" s="358"/>
      <c r="CQ205" s="358"/>
      <c r="CR205" s="358"/>
      <c r="CS205" s="358"/>
      <c r="CT205" s="358"/>
      <c r="CU205" s="358"/>
      <c r="CV205" s="358"/>
      <c r="CW205" s="358"/>
      <c r="CX205" s="358"/>
      <c r="CY205" s="358"/>
      <c r="CZ205" s="358"/>
      <c r="DA205" s="358"/>
      <c r="DB205" s="358"/>
      <c r="DC205" s="358"/>
      <c r="DD205" s="358"/>
      <c r="DE205" s="358"/>
      <c r="DF205" s="358"/>
      <c r="DG205" s="358"/>
      <c r="DH205" s="358"/>
      <c r="DI205" s="358"/>
      <c r="DJ205" s="358"/>
      <c r="DQ205" s="357"/>
    </row>
    <row r="206" spans="68:121" ht="22.5" customHeight="1" x14ac:dyDescent="0.3">
      <c r="BP206" s="28"/>
      <c r="BQ206" s="28"/>
      <c r="BR206" s="28"/>
      <c r="BS206" s="28"/>
      <c r="BT206" s="28"/>
      <c r="BU206" s="28"/>
      <c r="BV206" s="28"/>
      <c r="BW206" s="28"/>
      <c r="BY206" s="354"/>
      <c r="BZ206" s="396" t="s">
        <v>56</v>
      </c>
      <c r="CA206" s="397">
        <f t="shared" ref="CA206" si="557">CF204</f>
        <v>5</v>
      </c>
      <c r="CB206" s="362" t="s">
        <v>47</v>
      </c>
      <c r="CC206" s="363">
        <v>1</v>
      </c>
      <c r="CD206" s="363">
        <v>2</v>
      </c>
      <c r="CE206" s="363">
        <v>3</v>
      </c>
      <c r="CF206" s="363">
        <v>4</v>
      </c>
      <c r="CG206" s="363">
        <v>5</v>
      </c>
      <c r="CH206" s="363">
        <v>6</v>
      </c>
      <c r="CI206" s="363">
        <v>7</v>
      </c>
      <c r="CJ206" s="363">
        <v>8</v>
      </c>
      <c r="CK206" s="363">
        <v>9</v>
      </c>
      <c r="CL206" s="363">
        <v>10</v>
      </c>
      <c r="CM206" s="363">
        <v>11</v>
      </c>
      <c r="CN206" s="363">
        <v>12</v>
      </c>
      <c r="CO206" s="363">
        <v>13</v>
      </c>
      <c r="CP206" s="363">
        <v>14</v>
      </c>
      <c r="CQ206" s="363">
        <v>15</v>
      </c>
      <c r="CR206" s="363">
        <v>16</v>
      </c>
      <c r="CS206" s="363">
        <v>17</v>
      </c>
      <c r="CT206" s="363">
        <v>18</v>
      </c>
      <c r="CU206" s="363">
        <v>19</v>
      </c>
      <c r="CV206" s="363">
        <v>20</v>
      </c>
      <c r="CW206" s="363">
        <v>21</v>
      </c>
      <c r="CX206" s="363">
        <v>22</v>
      </c>
      <c r="CY206" s="363">
        <v>23</v>
      </c>
      <c r="CZ206" s="363">
        <v>24</v>
      </c>
      <c r="DA206" s="363">
        <v>25</v>
      </c>
      <c r="DB206" s="363">
        <v>26</v>
      </c>
      <c r="DC206" s="363">
        <v>27</v>
      </c>
      <c r="DD206" s="363">
        <v>28</v>
      </c>
      <c r="DE206" s="363">
        <v>29</v>
      </c>
      <c r="DF206" s="363">
        <v>30</v>
      </c>
      <c r="DG206" s="363">
        <v>31</v>
      </c>
      <c r="DH206" s="363">
        <v>32</v>
      </c>
      <c r="DI206" s="363">
        <v>33</v>
      </c>
      <c r="DJ206" s="363">
        <v>34</v>
      </c>
      <c r="DK206" s="364">
        <v>35</v>
      </c>
      <c r="DL206" s="364">
        <v>36</v>
      </c>
      <c r="DM206" s="364">
        <v>37</v>
      </c>
      <c r="DN206" s="364">
        <v>38</v>
      </c>
      <c r="DO206" s="364">
        <v>39</v>
      </c>
      <c r="DP206" s="364">
        <v>40</v>
      </c>
      <c r="DQ206" s="357"/>
    </row>
    <row r="207" spans="68:121" ht="22.5" customHeight="1" x14ac:dyDescent="0.3">
      <c r="BP207" s="28"/>
      <c r="BQ207" s="28"/>
      <c r="BR207" s="28"/>
      <c r="BS207" s="28"/>
      <c r="BT207" s="28"/>
      <c r="BU207" s="28"/>
      <c r="BV207" s="28"/>
      <c r="BW207" s="28"/>
      <c r="BY207" s="354"/>
      <c r="BZ207" s="365"/>
      <c r="CA207" s="366"/>
      <c r="CB207" s="367"/>
      <c r="CC207" s="368"/>
      <c r="CD207" s="368"/>
      <c r="CE207" s="368"/>
      <c r="CF207" s="368"/>
      <c r="CG207" s="368"/>
      <c r="CH207" s="368"/>
      <c r="CI207" s="368"/>
      <c r="CJ207" s="368"/>
      <c r="CK207" s="368"/>
      <c r="CL207" s="368"/>
      <c r="CM207" s="368"/>
      <c r="CN207" s="368"/>
      <c r="CO207" s="368"/>
      <c r="CP207" s="368"/>
      <c r="CQ207" s="368"/>
      <c r="CR207" s="368"/>
      <c r="CS207" s="368"/>
      <c r="CT207" s="368"/>
      <c r="CU207" s="368"/>
      <c r="CV207" s="368"/>
      <c r="CW207" s="368"/>
      <c r="CX207" s="368"/>
      <c r="CY207" s="368"/>
      <c r="CZ207" s="368"/>
      <c r="DA207" s="368"/>
      <c r="DB207" s="368"/>
      <c r="DC207" s="368"/>
      <c r="DD207" s="368"/>
      <c r="DE207" s="368"/>
      <c r="DF207" s="368"/>
      <c r="DG207" s="368"/>
      <c r="DH207" s="368"/>
      <c r="DI207" s="368"/>
      <c r="DJ207" s="368"/>
      <c r="DK207" s="369"/>
      <c r="DL207" s="369"/>
      <c r="DM207" s="369"/>
      <c r="DN207" s="369"/>
      <c r="DO207" s="369"/>
      <c r="DP207" s="369"/>
      <c r="DQ207" s="357"/>
    </row>
    <row r="208" spans="68:121" ht="22.5" customHeight="1" x14ac:dyDescent="0.3">
      <c r="BP208" s="28"/>
      <c r="BQ208" s="28"/>
      <c r="BR208" s="28"/>
      <c r="BS208" s="28"/>
      <c r="BT208" s="28"/>
      <c r="BU208" s="28"/>
      <c r="BV208" s="28"/>
      <c r="BW208" s="28"/>
      <c r="BY208" s="354"/>
      <c r="BZ208" s="398" t="s">
        <v>56</v>
      </c>
      <c r="CA208" s="399">
        <f t="shared" ref="CA208" si="558">DB204</f>
        <v>12</v>
      </c>
      <c r="CB208" s="370" t="s">
        <v>47</v>
      </c>
      <c r="CC208" s="363">
        <v>1</v>
      </c>
      <c r="CD208" s="363">
        <v>2</v>
      </c>
      <c r="CE208" s="363">
        <v>3</v>
      </c>
      <c r="CF208" s="363">
        <v>4</v>
      </c>
      <c r="CG208" s="363">
        <v>5</v>
      </c>
      <c r="CH208" s="363">
        <v>6</v>
      </c>
      <c r="CI208" s="363">
        <v>7</v>
      </c>
      <c r="CJ208" s="363">
        <v>8</v>
      </c>
      <c r="CK208" s="363">
        <v>9</v>
      </c>
      <c r="CL208" s="363">
        <v>10</v>
      </c>
      <c r="CM208" s="363">
        <v>11</v>
      </c>
      <c r="CN208" s="363">
        <v>12</v>
      </c>
      <c r="CO208" s="363">
        <v>13</v>
      </c>
      <c r="CP208" s="363">
        <v>14</v>
      </c>
      <c r="CQ208" s="363">
        <v>15</v>
      </c>
      <c r="CR208" s="363">
        <v>16</v>
      </c>
      <c r="CS208" s="363">
        <v>17</v>
      </c>
      <c r="CT208" s="363">
        <v>18</v>
      </c>
      <c r="CU208" s="363">
        <v>19</v>
      </c>
      <c r="CV208" s="363">
        <v>20</v>
      </c>
      <c r="CW208" s="363">
        <v>21</v>
      </c>
      <c r="CX208" s="363">
        <v>22</v>
      </c>
      <c r="CY208" s="363">
        <v>23</v>
      </c>
      <c r="CZ208" s="363">
        <v>24</v>
      </c>
      <c r="DA208" s="363">
        <v>25</v>
      </c>
      <c r="DB208" s="363">
        <v>26</v>
      </c>
      <c r="DC208" s="363">
        <v>27</v>
      </c>
      <c r="DD208" s="363">
        <v>28</v>
      </c>
      <c r="DE208" s="363">
        <v>29</v>
      </c>
      <c r="DF208" s="363">
        <v>30</v>
      </c>
      <c r="DG208" s="363">
        <v>31</v>
      </c>
      <c r="DH208" s="363">
        <v>32</v>
      </c>
      <c r="DI208" s="363">
        <v>33</v>
      </c>
      <c r="DJ208" s="363">
        <v>34</v>
      </c>
      <c r="DK208" s="364">
        <v>35</v>
      </c>
      <c r="DL208" s="364">
        <v>36</v>
      </c>
      <c r="DM208" s="364">
        <v>37</v>
      </c>
      <c r="DN208" s="364">
        <v>38</v>
      </c>
      <c r="DO208" s="364">
        <v>39</v>
      </c>
      <c r="DP208" s="364">
        <v>40</v>
      </c>
      <c r="DQ208" s="357"/>
    </row>
    <row r="209" spans="68:121" ht="22.5" customHeight="1" thickBot="1" x14ac:dyDescent="0.35">
      <c r="BP209" s="28"/>
      <c r="BQ209" s="28"/>
      <c r="BR209" s="28"/>
      <c r="BS209" s="28"/>
      <c r="BT209" s="28"/>
      <c r="BU209" s="28"/>
      <c r="BV209" s="28"/>
      <c r="BW209" s="28"/>
      <c r="BY209" s="371"/>
      <c r="BZ209" s="372"/>
      <c r="CA209" s="372"/>
      <c r="CB209" s="372"/>
      <c r="CC209" s="372"/>
      <c r="CD209" s="372"/>
      <c r="CE209" s="372"/>
      <c r="CF209" s="372"/>
      <c r="CG209" s="372"/>
      <c r="CH209" s="372"/>
      <c r="CI209" s="372"/>
      <c r="CJ209" s="372"/>
      <c r="CK209" s="372"/>
      <c r="CL209" s="372"/>
      <c r="CM209" s="372"/>
      <c r="CN209" s="372"/>
      <c r="CO209" s="372"/>
      <c r="CP209" s="372"/>
      <c r="CQ209" s="372"/>
      <c r="CR209" s="372"/>
      <c r="CS209" s="372"/>
      <c r="CT209" s="372"/>
      <c r="CU209" s="372"/>
      <c r="CV209" s="372"/>
      <c r="CW209" s="372"/>
      <c r="CX209" s="372"/>
      <c r="CY209" s="372"/>
      <c r="CZ209" s="372"/>
      <c r="DA209" s="372"/>
      <c r="DB209" s="372"/>
      <c r="DC209" s="372"/>
      <c r="DD209" s="372"/>
      <c r="DE209" s="372"/>
      <c r="DF209" s="372"/>
      <c r="DG209" s="372"/>
      <c r="DH209" s="372"/>
      <c r="DI209" s="372"/>
      <c r="DJ209" s="372"/>
      <c r="DK209" s="372"/>
      <c r="DL209" s="372"/>
      <c r="DM209" s="372"/>
      <c r="DN209" s="372"/>
      <c r="DO209" s="372"/>
      <c r="DP209" s="372"/>
      <c r="DQ209" s="373"/>
    </row>
    <row r="210" spans="68:121" ht="22.5" customHeight="1" thickTop="1" x14ac:dyDescent="0.3">
      <c r="BP210" s="28"/>
      <c r="BQ210" s="28"/>
      <c r="BR210" s="28"/>
      <c r="BS210" s="28"/>
      <c r="BT210" s="28"/>
      <c r="BU210" s="28"/>
      <c r="BV210" s="28"/>
      <c r="BW210" s="28"/>
      <c r="BY210" s="517">
        <f t="shared" ref="BY210" si="559">BQ211</f>
        <v>0.45833333333333359</v>
      </c>
      <c r="BZ210" s="518"/>
      <c r="CA210" s="518"/>
      <c r="CB210" s="351"/>
      <c r="CC210" s="351"/>
      <c r="CD210" s="351"/>
      <c r="CE210" s="520" t="str">
        <f t="shared" ref="CE210" si="560">BT211</f>
        <v>skupina</v>
      </c>
      <c r="CF210" s="520"/>
      <c r="CG210" s="520"/>
      <c r="CH210" s="520"/>
      <c r="CI210" s="520"/>
      <c r="CJ210" s="352" t="str">
        <f t="shared" ref="CJ210" si="561">BT212</f>
        <v>B</v>
      </c>
      <c r="CK210" s="351"/>
      <c r="CL210" s="351"/>
      <c r="CM210" s="351"/>
      <c r="CN210" s="351"/>
      <c r="CO210" s="351"/>
      <c r="CP210" s="351"/>
      <c r="CQ210" s="351"/>
      <c r="CR210" s="351"/>
      <c r="CS210" s="351"/>
      <c r="CT210" s="351"/>
      <c r="CU210" s="351"/>
      <c r="CV210" s="351"/>
      <c r="CW210" s="351"/>
      <c r="CX210" s="351"/>
      <c r="CY210" s="351"/>
      <c r="CZ210" s="351"/>
      <c r="DA210" s="351"/>
      <c r="DB210" s="351"/>
      <c r="DC210" s="351"/>
      <c r="DD210" s="351"/>
      <c r="DE210" s="351"/>
      <c r="DF210" s="351"/>
      <c r="DG210" s="351"/>
      <c r="DH210" s="351"/>
      <c r="DI210" s="351"/>
      <c r="DJ210" s="351"/>
      <c r="DK210" s="351"/>
      <c r="DL210" s="351"/>
      <c r="DM210" s="351"/>
      <c r="DN210" s="351"/>
      <c r="DO210" s="351"/>
      <c r="DP210" s="351"/>
      <c r="DQ210" s="353"/>
    </row>
    <row r="211" spans="68:121" ht="22.5" customHeight="1" x14ac:dyDescent="0.3">
      <c r="BP211" s="28" t="str">
        <f t="shared" ref="BP211:BW212" si="562">E50</f>
        <v>11. KOLO</v>
      </c>
      <c r="BQ211" s="28">
        <f t="shared" si="562"/>
        <v>0.45833333333333359</v>
      </c>
      <c r="BR211" s="28">
        <f t="shared" si="562"/>
        <v>63</v>
      </c>
      <c r="BS211" s="28" t="str">
        <f t="shared" si="562"/>
        <v>HŘIŠTĚ</v>
      </c>
      <c r="BT211" s="28" t="str">
        <f t="shared" si="562"/>
        <v>skupina</v>
      </c>
      <c r="BU211" s="28">
        <f t="shared" si="562"/>
        <v>7</v>
      </c>
      <c r="BV211" s="28" t="str">
        <f t="shared" si="562"/>
        <v>:</v>
      </c>
      <c r="BW211" s="28">
        <f t="shared" si="562"/>
        <v>10</v>
      </c>
      <c r="BY211" s="354"/>
      <c r="BZ211" s="521" t="str">
        <f t="shared" ref="BZ211" si="563">BP211</f>
        <v>11. KOLO</v>
      </c>
      <c r="CA211" s="521"/>
      <c r="CB211" s="521"/>
      <c r="CC211" s="521"/>
      <c r="CD211" s="355"/>
      <c r="CE211" s="355"/>
      <c r="CF211" s="355"/>
      <c r="CG211" s="355"/>
      <c r="CH211" s="355"/>
      <c r="CI211" s="355"/>
      <c r="CJ211" s="355"/>
      <c r="CK211" s="355"/>
      <c r="CL211" s="355"/>
      <c r="CM211" s="355"/>
      <c r="CN211" s="355"/>
      <c r="CO211" s="355"/>
      <c r="CP211" s="355"/>
      <c r="CQ211" s="355"/>
      <c r="CR211" s="355"/>
      <c r="CS211" s="537">
        <f t="shared" ref="CS211" si="564">BR211</f>
        <v>63</v>
      </c>
      <c r="CT211" s="537"/>
      <c r="CU211" s="538" t="s">
        <v>48</v>
      </c>
      <c r="CV211" s="538"/>
      <c r="CW211" s="538"/>
      <c r="CX211" s="355"/>
      <c r="CY211" s="355"/>
      <c r="CZ211" s="355"/>
      <c r="DA211" s="355"/>
      <c r="DB211" s="355"/>
      <c r="DC211" s="355"/>
      <c r="DD211" s="355"/>
      <c r="DE211" s="355"/>
      <c r="DF211" s="355"/>
      <c r="DG211" s="355"/>
      <c r="DH211" s="355"/>
      <c r="DI211" s="355"/>
      <c r="DJ211" s="355"/>
      <c r="DK211" s="356"/>
      <c r="DL211" s="539" t="s">
        <v>49</v>
      </c>
      <c r="DM211" s="539"/>
      <c r="DN211" s="539"/>
      <c r="DO211" s="540">
        <f t="shared" ref="DO211" si="565">BS212</f>
        <v>3</v>
      </c>
      <c r="DP211" s="540"/>
      <c r="DQ211" s="357"/>
    </row>
    <row r="212" spans="68:121" ht="22.5" customHeight="1" x14ac:dyDescent="0.3">
      <c r="BP212" s="28">
        <f t="shared" si="562"/>
        <v>0</v>
      </c>
      <c r="BQ212" s="28">
        <f t="shared" si="562"/>
        <v>0</v>
      </c>
      <c r="BR212" s="28" t="str">
        <f t="shared" si="562"/>
        <v>zápas</v>
      </c>
      <c r="BS212" s="28">
        <f t="shared" si="562"/>
        <v>3</v>
      </c>
      <c r="BT212" s="28" t="str">
        <f t="shared" si="562"/>
        <v>B</v>
      </c>
      <c r="BU212" s="28" t="str">
        <f t="shared" ca="1" si="562"/>
        <v>Kmochova "B"</v>
      </c>
      <c r="BV212" s="28">
        <f t="shared" si="562"/>
        <v>0</v>
      </c>
      <c r="BW212" s="28" t="str">
        <f t="shared" ca="1" si="562"/>
        <v>Čer. Pečky "A"</v>
      </c>
      <c r="BY212" s="354"/>
      <c r="BZ212" s="521"/>
      <c r="CA212" s="521"/>
      <c r="CB212" s="521"/>
      <c r="CC212" s="521"/>
      <c r="CD212" s="355"/>
      <c r="CE212" s="355"/>
      <c r="CF212" s="355"/>
      <c r="CG212" s="355"/>
      <c r="CH212" s="355"/>
      <c r="CI212" s="355"/>
      <c r="CJ212" s="355"/>
      <c r="CK212" s="355"/>
      <c r="CL212" s="355"/>
      <c r="CM212" s="355"/>
      <c r="CN212" s="355"/>
      <c r="CO212" s="355"/>
      <c r="CP212" s="355"/>
      <c r="CQ212" s="355"/>
      <c r="CR212" s="355"/>
      <c r="CS212" s="537"/>
      <c r="CT212" s="537"/>
      <c r="CU212" s="538"/>
      <c r="CV212" s="538"/>
      <c r="CW212" s="538"/>
      <c r="CX212" s="355"/>
      <c r="CY212" s="355"/>
      <c r="CZ212" s="355"/>
      <c r="DA212" s="355"/>
      <c r="DB212" s="355"/>
      <c r="DC212" s="355"/>
      <c r="DD212" s="355"/>
      <c r="DE212" s="355"/>
      <c r="DF212" s="355"/>
      <c r="DG212" s="355"/>
      <c r="DH212" s="355"/>
      <c r="DI212" s="355"/>
      <c r="DJ212" s="355"/>
      <c r="DK212" s="356"/>
      <c r="DL212" s="539"/>
      <c r="DM212" s="539"/>
      <c r="DN212" s="539"/>
      <c r="DO212" s="540"/>
      <c r="DP212" s="540"/>
      <c r="DQ212" s="357"/>
    </row>
    <row r="213" spans="68:121" ht="22.5" customHeight="1" x14ac:dyDescent="0.3">
      <c r="BP213" s="28"/>
      <c r="BQ213" s="28"/>
      <c r="BR213" s="28"/>
      <c r="BS213" s="28"/>
      <c r="BT213" s="28"/>
      <c r="BU213" s="28"/>
      <c r="BV213" s="28"/>
      <c r="BW213" s="28"/>
      <c r="BY213" s="354"/>
      <c r="BZ213" s="358"/>
      <c r="CA213" s="358"/>
      <c r="CB213" s="358"/>
      <c r="CC213" s="358"/>
      <c r="CD213" s="536" t="s">
        <v>52</v>
      </c>
      <c r="CE213" s="536"/>
      <c r="CF213" s="359">
        <f t="shared" ref="CF213" si="566">BU211</f>
        <v>7</v>
      </c>
      <c r="CG213" s="360" t="s">
        <v>53</v>
      </c>
      <c r="CH213" s="522" t="str">
        <f t="shared" ref="CH213" ca="1" si="567">IF(BU212="","",LOOKUP(CF213,$B$2:$B$48,$C$2:$C$44))</f>
        <v>Kmochova "B"</v>
      </c>
      <c r="CI213" s="522"/>
      <c r="CJ213" s="522"/>
      <c r="CK213" s="522"/>
      <c r="CL213" s="522"/>
      <c r="CM213" s="522"/>
      <c r="CN213" s="522"/>
      <c r="CO213" s="522"/>
      <c r="CP213" s="522"/>
      <c r="CQ213" s="522"/>
      <c r="CR213" s="522"/>
      <c r="CS213" s="522"/>
      <c r="CT213" s="522"/>
      <c r="CU213" s="358"/>
      <c r="CV213" s="358"/>
      <c r="CW213" s="358"/>
      <c r="CX213" s="358"/>
      <c r="CY213" s="358"/>
      <c r="CZ213" s="536" t="s">
        <v>52</v>
      </c>
      <c r="DA213" s="536"/>
      <c r="DB213" s="359">
        <f t="shared" ref="DB213" si="568">BW211</f>
        <v>10</v>
      </c>
      <c r="DC213" s="360" t="s">
        <v>53</v>
      </c>
      <c r="DD213" s="522" t="str">
        <f t="shared" ref="DD213" ca="1" si="569">IF(BW212="","",LOOKUP(DB213,$B$2:$B$48,$C$2:$C$44))</f>
        <v>Čer. Pečky "A"</v>
      </c>
      <c r="DE213" s="522"/>
      <c r="DF213" s="522"/>
      <c r="DG213" s="522"/>
      <c r="DH213" s="522"/>
      <c r="DI213" s="522"/>
      <c r="DJ213" s="522"/>
      <c r="DK213" s="522"/>
      <c r="DL213" s="522"/>
      <c r="DM213" s="522"/>
      <c r="DN213" s="522"/>
      <c r="DO213" s="522"/>
      <c r="DP213" s="522"/>
      <c r="DQ213" s="357"/>
    </row>
    <row r="214" spans="68:121" ht="22.5" customHeight="1" x14ac:dyDescent="0.3">
      <c r="BP214" s="28"/>
      <c r="BQ214" s="28"/>
      <c r="BR214" s="28"/>
      <c r="BS214" s="28"/>
      <c r="BT214" s="28"/>
      <c r="BU214" s="28"/>
      <c r="BV214" s="28"/>
      <c r="BW214" s="28"/>
      <c r="BY214" s="354"/>
      <c r="BZ214" s="358"/>
      <c r="CA214" s="358"/>
      <c r="CB214" s="358"/>
      <c r="CC214" s="358"/>
      <c r="CD214" s="358"/>
      <c r="CE214" s="358"/>
      <c r="CF214" s="358"/>
      <c r="CG214" s="358"/>
      <c r="CH214" s="358"/>
      <c r="CI214" s="358"/>
      <c r="CJ214" s="358"/>
      <c r="CK214" s="358"/>
      <c r="CL214" s="358"/>
      <c r="CM214" s="358"/>
      <c r="CN214" s="358"/>
      <c r="CO214" s="358"/>
      <c r="CP214" s="358"/>
      <c r="CQ214" s="358"/>
      <c r="CR214" s="358"/>
      <c r="CS214" s="358"/>
      <c r="CT214" s="358"/>
      <c r="CU214" s="358"/>
      <c r="CV214" s="358"/>
      <c r="CW214" s="358"/>
      <c r="CX214" s="358"/>
      <c r="CY214" s="358"/>
      <c r="CZ214" s="358"/>
      <c r="DA214" s="358"/>
      <c r="DB214" s="358"/>
      <c r="DC214" s="358"/>
      <c r="DD214" s="358"/>
      <c r="DE214" s="358"/>
      <c r="DF214" s="358"/>
      <c r="DG214" s="358"/>
      <c r="DH214" s="358"/>
      <c r="DI214" s="358"/>
      <c r="DJ214" s="358"/>
      <c r="DQ214" s="357"/>
    </row>
    <row r="215" spans="68:121" ht="22.5" customHeight="1" x14ac:dyDescent="0.3">
      <c r="BP215" s="28"/>
      <c r="BQ215" s="28"/>
      <c r="BR215" s="28"/>
      <c r="BS215" s="28"/>
      <c r="BT215" s="28"/>
      <c r="BU215" s="28"/>
      <c r="BV215" s="28"/>
      <c r="BW215" s="28"/>
      <c r="BY215" s="354"/>
      <c r="BZ215" s="396" t="s">
        <v>56</v>
      </c>
      <c r="CA215" s="397">
        <f t="shared" ref="CA215" si="570">CF213</f>
        <v>7</v>
      </c>
      <c r="CB215" s="362" t="s">
        <v>47</v>
      </c>
      <c r="CC215" s="363">
        <v>1</v>
      </c>
      <c r="CD215" s="363">
        <v>2</v>
      </c>
      <c r="CE215" s="363">
        <v>3</v>
      </c>
      <c r="CF215" s="363">
        <v>4</v>
      </c>
      <c r="CG215" s="363">
        <v>5</v>
      </c>
      <c r="CH215" s="363">
        <v>6</v>
      </c>
      <c r="CI215" s="363">
        <v>7</v>
      </c>
      <c r="CJ215" s="363">
        <v>8</v>
      </c>
      <c r="CK215" s="363">
        <v>9</v>
      </c>
      <c r="CL215" s="363">
        <v>10</v>
      </c>
      <c r="CM215" s="363">
        <v>11</v>
      </c>
      <c r="CN215" s="363">
        <v>12</v>
      </c>
      <c r="CO215" s="363">
        <v>13</v>
      </c>
      <c r="CP215" s="363">
        <v>14</v>
      </c>
      <c r="CQ215" s="363">
        <v>15</v>
      </c>
      <c r="CR215" s="363">
        <v>16</v>
      </c>
      <c r="CS215" s="363">
        <v>17</v>
      </c>
      <c r="CT215" s="363">
        <v>18</v>
      </c>
      <c r="CU215" s="363">
        <v>19</v>
      </c>
      <c r="CV215" s="363">
        <v>20</v>
      </c>
      <c r="CW215" s="363">
        <v>21</v>
      </c>
      <c r="CX215" s="363">
        <v>22</v>
      </c>
      <c r="CY215" s="363">
        <v>23</v>
      </c>
      <c r="CZ215" s="363">
        <v>24</v>
      </c>
      <c r="DA215" s="363">
        <v>25</v>
      </c>
      <c r="DB215" s="363">
        <v>26</v>
      </c>
      <c r="DC215" s="363">
        <v>27</v>
      </c>
      <c r="DD215" s="363">
        <v>28</v>
      </c>
      <c r="DE215" s="363">
        <v>29</v>
      </c>
      <c r="DF215" s="363">
        <v>30</v>
      </c>
      <c r="DG215" s="363">
        <v>31</v>
      </c>
      <c r="DH215" s="363">
        <v>32</v>
      </c>
      <c r="DI215" s="363">
        <v>33</v>
      </c>
      <c r="DJ215" s="363">
        <v>34</v>
      </c>
      <c r="DK215" s="364">
        <v>35</v>
      </c>
      <c r="DL215" s="364">
        <v>36</v>
      </c>
      <c r="DM215" s="364">
        <v>37</v>
      </c>
      <c r="DN215" s="364">
        <v>38</v>
      </c>
      <c r="DO215" s="364">
        <v>39</v>
      </c>
      <c r="DP215" s="364">
        <v>40</v>
      </c>
      <c r="DQ215" s="357"/>
    </row>
    <row r="216" spans="68:121" ht="22.5" customHeight="1" x14ac:dyDescent="0.3">
      <c r="BP216" s="28"/>
      <c r="BQ216" s="28"/>
      <c r="BR216" s="28"/>
      <c r="BS216" s="28"/>
      <c r="BT216" s="28"/>
      <c r="BU216" s="28"/>
      <c r="BV216" s="28"/>
      <c r="BW216" s="28"/>
      <c r="BY216" s="354"/>
      <c r="BZ216" s="365"/>
      <c r="CA216" s="366"/>
      <c r="CB216" s="367"/>
      <c r="CC216" s="368"/>
      <c r="CD216" s="368"/>
      <c r="CE216" s="368"/>
      <c r="CF216" s="368"/>
      <c r="CG216" s="368"/>
      <c r="CH216" s="368"/>
      <c r="CI216" s="368"/>
      <c r="CJ216" s="368"/>
      <c r="CK216" s="368"/>
      <c r="CL216" s="368"/>
      <c r="CM216" s="368"/>
      <c r="CN216" s="368"/>
      <c r="CO216" s="368"/>
      <c r="CP216" s="368"/>
      <c r="CQ216" s="368"/>
      <c r="CR216" s="368"/>
      <c r="CS216" s="368"/>
      <c r="CT216" s="368"/>
      <c r="CU216" s="368"/>
      <c r="CV216" s="368"/>
      <c r="CW216" s="368"/>
      <c r="CX216" s="368"/>
      <c r="CY216" s="368"/>
      <c r="CZ216" s="368"/>
      <c r="DA216" s="368"/>
      <c r="DB216" s="368"/>
      <c r="DC216" s="368"/>
      <c r="DD216" s="368"/>
      <c r="DE216" s="368"/>
      <c r="DF216" s="368"/>
      <c r="DG216" s="368"/>
      <c r="DH216" s="368"/>
      <c r="DI216" s="368"/>
      <c r="DJ216" s="368"/>
      <c r="DK216" s="369"/>
      <c r="DL216" s="369"/>
      <c r="DM216" s="369"/>
      <c r="DN216" s="369"/>
      <c r="DO216" s="369"/>
      <c r="DP216" s="369"/>
      <c r="DQ216" s="357"/>
    </row>
    <row r="217" spans="68:121" ht="22.5" customHeight="1" x14ac:dyDescent="0.3">
      <c r="BP217" s="28"/>
      <c r="BQ217" s="28"/>
      <c r="BR217" s="28"/>
      <c r="BS217" s="28"/>
      <c r="BT217" s="28"/>
      <c r="BU217" s="28"/>
      <c r="BV217" s="28"/>
      <c r="BW217" s="28"/>
      <c r="BY217" s="354"/>
      <c r="BZ217" s="398" t="s">
        <v>56</v>
      </c>
      <c r="CA217" s="399">
        <f t="shared" ref="CA217" si="571">DB213</f>
        <v>10</v>
      </c>
      <c r="CB217" s="370" t="s">
        <v>47</v>
      </c>
      <c r="CC217" s="363">
        <v>1</v>
      </c>
      <c r="CD217" s="363">
        <v>2</v>
      </c>
      <c r="CE217" s="363">
        <v>3</v>
      </c>
      <c r="CF217" s="363">
        <v>4</v>
      </c>
      <c r="CG217" s="363">
        <v>5</v>
      </c>
      <c r="CH217" s="363">
        <v>6</v>
      </c>
      <c r="CI217" s="363">
        <v>7</v>
      </c>
      <c r="CJ217" s="363">
        <v>8</v>
      </c>
      <c r="CK217" s="363">
        <v>9</v>
      </c>
      <c r="CL217" s="363">
        <v>10</v>
      </c>
      <c r="CM217" s="363">
        <v>11</v>
      </c>
      <c r="CN217" s="363">
        <v>12</v>
      </c>
      <c r="CO217" s="363">
        <v>13</v>
      </c>
      <c r="CP217" s="363">
        <v>14</v>
      </c>
      <c r="CQ217" s="363">
        <v>15</v>
      </c>
      <c r="CR217" s="363">
        <v>16</v>
      </c>
      <c r="CS217" s="363">
        <v>17</v>
      </c>
      <c r="CT217" s="363">
        <v>18</v>
      </c>
      <c r="CU217" s="363">
        <v>19</v>
      </c>
      <c r="CV217" s="363">
        <v>20</v>
      </c>
      <c r="CW217" s="363">
        <v>21</v>
      </c>
      <c r="CX217" s="363">
        <v>22</v>
      </c>
      <c r="CY217" s="363">
        <v>23</v>
      </c>
      <c r="CZ217" s="363">
        <v>24</v>
      </c>
      <c r="DA217" s="363">
        <v>25</v>
      </c>
      <c r="DB217" s="363">
        <v>26</v>
      </c>
      <c r="DC217" s="363">
        <v>27</v>
      </c>
      <c r="DD217" s="363">
        <v>28</v>
      </c>
      <c r="DE217" s="363">
        <v>29</v>
      </c>
      <c r="DF217" s="363">
        <v>30</v>
      </c>
      <c r="DG217" s="363">
        <v>31</v>
      </c>
      <c r="DH217" s="363">
        <v>32</v>
      </c>
      <c r="DI217" s="363">
        <v>33</v>
      </c>
      <c r="DJ217" s="363">
        <v>34</v>
      </c>
      <c r="DK217" s="364">
        <v>35</v>
      </c>
      <c r="DL217" s="364">
        <v>36</v>
      </c>
      <c r="DM217" s="364">
        <v>37</v>
      </c>
      <c r="DN217" s="364">
        <v>38</v>
      </c>
      <c r="DO217" s="364">
        <v>39</v>
      </c>
      <c r="DP217" s="364">
        <v>40</v>
      </c>
      <c r="DQ217" s="357"/>
    </row>
    <row r="218" spans="68:121" ht="22.5" customHeight="1" thickBot="1" x14ac:dyDescent="0.35">
      <c r="BP218" s="28"/>
      <c r="BQ218" s="28"/>
      <c r="BR218" s="28"/>
      <c r="BS218" s="28"/>
      <c r="BT218" s="28"/>
      <c r="BU218" s="28"/>
      <c r="BV218" s="28"/>
      <c r="BW218" s="28"/>
      <c r="BY218" s="371"/>
      <c r="BZ218" s="372"/>
      <c r="CA218" s="372"/>
      <c r="CB218" s="372"/>
      <c r="CC218" s="372"/>
      <c r="CD218" s="372"/>
      <c r="CE218" s="372"/>
      <c r="CF218" s="372"/>
      <c r="CG218" s="372"/>
      <c r="CH218" s="372"/>
      <c r="CI218" s="372"/>
      <c r="CJ218" s="372"/>
      <c r="CK218" s="372"/>
      <c r="CL218" s="372"/>
      <c r="CM218" s="372"/>
      <c r="CN218" s="372"/>
      <c r="CO218" s="372"/>
      <c r="CP218" s="372"/>
      <c r="CQ218" s="372"/>
      <c r="CR218" s="372"/>
      <c r="CS218" s="372"/>
      <c r="CT218" s="372"/>
      <c r="CU218" s="372"/>
      <c r="CV218" s="372"/>
      <c r="CW218" s="372"/>
      <c r="CX218" s="372"/>
      <c r="CY218" s="372"/>
      <c r="CZ218" s="372"/>
      <c r="DA218" s="372"/>
      <c r="DB218" s="372"/>
      <c r="DC218" s="372"/>
      <c r="DD218" s="372"/>
      <c r="DE218" s="372"/>
      <c r="DF218" s="372"/>
      <c r="DG218" s="372"/>
      <c r="DH218" s="372"/>
      <c r="DI218" s="372"/>
      <c r="DJ218" s="372"/>
      <c r="DK218" s="372"/>
      <c r="DL218" s="372"/>
      <c r="DM218" s="372"/>
      <c r="DN218" s="372"/>
      <c r="DO218" s="372"/>
      <c r="DP218" s="372"/>
      <c r="DQ218" s="373"/>
    </row>
    <row r="219" spans="68:121" ht="22.5" customHeight="1" thickTop="1" x14ac:dyDescent="0.3">
      <c r="BP219" s="28"/>
      <c r="BQ219" s="28"/>
      <c r="BR219" s="28"/>
      <c r="BS219" s="28"/>
      <c r="BT219" s="28"/>
      <c r="BU219" s="28"/>
      <c r="BV219" s="28"/>
      <c r="BW219" s="28"/>
      <c r="BY219" s="517">
        <f t="shared" ref="BY219" si="572">BQ220</f>
        <v>0.46666666666666695</v>
      </c>
      <c r="BZ219" s="518"/>
      <c r="CA219" s="518"/>
      <c r="CB219" s="351"/>
      <c r="CC219" s="351"/>
      <c r="CD219" s="351"/>
      <c r="CE219" s="520" t="str">
        <f t="shared" ref="CE219" si="573">BT220</f>
        <v>skupina</v>
      </c>
      <c r="CF219" s="520"/>
      <c r="CG219" s="520"/>
      <c r="CH219" s="520"/>
      <c r="CI219" s="520"/>
      <c r="CJ219" s="352" t="str">
        <f t="shared" ref="CJ219" si="574">BT221</f>
        <v>C</v>
      </c>
      <c r="CK219" s="351"/>
      <c r="CL219" s="351"/>
      <c r="CM219" s="351"/>
      <c r="CN219" s="351"/>
      <c r="CO219" s="351"/>
      <c r="CP219" s="351"/>
      <c r="CQ219" s="351"/>
      <c r="CR219" s="351"/>
      <c r="CS219" s="351"/>
      <c r="CT219" s="351"/>
      <c r="CU219" s="351"/>
      <c r="CV219" s="351"/>
      <c r="CW219" s="351"/>
      <c r="CX219" s="351"/>
      <c r="CY219" s="351"/>
      <c r="CZ219" s="351"/>
      <c r="DA219" s="351"/>
      <c r="DB219" s="351"/>
      <c r="DC219" s="351"/>
      <c r="DD219" s="351"/>
      <c r="DE219" s="351"/>
      <c r="DF219" s="351"/>
      <c r="DG219" s="351"/>
      <c r="DH219" s="351"/>
      <c r="DI219" s="351"/>
      <c r="DJ219" s="351"/>
      <c r="DK219" s="351"/>
      <c r="DL219" s="351"/>
      <c r="DM219" s="351"/>
      <c r="DN219" s="351"/>
      <c r="DO219" s="351"/>
      <c r="DP219" s="351"/>
      <c r="DQ219" s="353"/>
    </row>
    <row r="220" spans="68:121" ht="22.5" customHeight="1" x14ac:dyDescent="0.3">
      <c r="BP220" s="28" t="str">
        <f t="shared" ref="BP220:BW221" si="575">E52</f>
        <v>12. KOLO</v>
      </c>
      <c r="BQ220" s="28">
        <f t="shared" si="575"/>
        <v>0.46666666666666695</v>
      </c>
      <c r="BR220" s="28">
        <f t="shared" si="575"/>
        <v>69</v>
      </c>
      <c r="BS220" s="28" t="str">
        <f t="shared" si="575"/>
        <v>HŘIŠTĚ</v>
      </c>
      <c r="BT220" s="28" t="str">
        <f t="shared" si="575"/>
        <v>skupina</v>
      </c>
      <c r="BU220" s="28">
        <f t="shared" si="575"/>
        <v>11</v>
      </c>
      <c r="BV220" s="28" t="str">
        <f t="shared" si="575"/>
        <v>:</v>
      </c>
      <c r="BW220" s="28">
        <f t="shared" si="575"/>
        <v>13</v>
      </c>
      <c r="BY220" s="354"/>
      <c r="BZ220" s="521" t="str">
        <f t="shared" ref="BZ220" si="576">BP220</f>
        <v>12. KOLO</v>
      </c>
      <c r="CA220" s="521"/>
      <c r="CB220" s="521"/>
      <c r="CC220" s="521"/>
      <c r="CD220" s="355"/>
      <c r="CE220" s="355"/>
      <c r="CF220" s="355"/>
      <c r="CG220" s="355"/>
      <c r="CH220" s="355"/>
      <c r="CI220" s="355"/>
      <c r="CJ220" s="355"/>
      <c r="CK220" s="355"/>
      <c r="CL220" s="355"/>
      <c r="CM220" s="355"/>
      <c r="CN220" s="355"/>
      <c r="CO220" s="355"/>
      <c r="CP220" s="355"/>
      <c r="CQ220" s="355"/>
      <c r="CR220" s="355"/>
      <c r="CS220" s="537">
        <f t="shared" ref="CS220" si="577">BR220</f>
        <v>69</v>
      </c>
      <c r="CT220" s="537"/>
      <c r="CU220" s="538" t="s">
        <v>48</v>
      </c>
      <c r="CV220" s="538"/>
      <c r="CW220" s="538"/>
      <c r="CX220" s="355"/>
      <c r="CY220" s="355"/>
      <c r="CZ220" s="355"/>
      <c r="DA220" s="355"/>
      <c r="DB220" s="355"/>
      <c r="DC220" s="355"/>
      <c r="DD220" s="355"/>
      <c r="DE220" s="355"/>
      <c r="DF220" s="355"/>
      <c r="DG220" s="355"/>
      <c r="DH220" s="355"/>
      <c r="DI220" s="355"/>
      <c r="DJ220" s="355"/>
      <c r="DK220" s="356"/>
      <c r="DL220" s="539" t="s">
        <v>49</v>
      </c>
      <c r="DM220" s="539"/>
      <c r="DN220" s="539"/>
      <c r="DO220" s="540">
        <f t="shared" ref="DO220" si="578">BS221</f>
        <v>3</v>
      </c>
      <c r="DP220" s="540"/>
      <c r="DQ220" s="357"/>
    </row>
    <row r="221" spans="68:121" ht="22.5" customHeight="1" x14ac:dyDescent="0.3">
      <c r="BP221" s="28">
        <f t="shared" si="575"/>
        <v>0</v>
      </c>
      <c r="BQ221" s="28">
        <f t="shared" si="575"/>
        <v>0</v>
      </c>
      <c r="BR221" s="28" t="str">
        <f t="shared" si="575"/>
        <v>zápas</v>
      </c>
      <c r="BS221" s="28">
        <f t="shared" si="575"/>
        <v>3</v>
      </c>
      <c r="BT221" s="28" t="str">
        <f t="shared" si="575"/>
        <v>C</v>
      </c>
      <c r="BU221" s="28" t="str">
        <f t="shared" ca="1" si="575"/>
        <v>Masarykova "A"</v>
      </c>
      <c r="BV221" s="28">
        <f t="shared" si="575"/>
        <v>0</v>
      </c>
      <c r="BW221" s="28" t="str">
        <f t="shared" ca="1" si="575"/>
        <v>Prokopa Vel."B"</v>
      </c>
      <c r="BY221" s="354"/>
      <c r="BZ221" s="521"/>
      <c r="CA221" s="521"/>
      <c r="CB221" s="521"/>
      <c r="CC221" s="521"/>
      <c r="CD221" s="355"/>
      <c r="CE221" s="355"/>
      <c r="CF221" s="355"/>
      <c r="CG221" s="355"/>
      <c r="CH221" s="355"/>
      <c r="CI221" s="355"/>
      <c r="CJ221" s="355"/>
      <c r="CK221" s="355"/>
      <c r="CL221" s="355"/>
      <c r="CM221" s="355"/>
      <c r="CN221" s="355"/>
      <c r="CO221" s="355"/>
      <c r="CP221" s="355"/>
      <c r="CQ221" s="355"/>
      <c r="CR221" s="355"/>
      <c r="CS221" s="537"/>
      <c r="CT221" s="537"/>
      <c r="CU221" s="538"/>
      <c r="CV221" s="538"/>
      <c r="CW221" s="538"/>
      <c r="CX221" s="355"/>
      <c r="CY221" s="355"/>
      <c r="CZ221" s="355"/>
      <c r="DA221" s="355"/>
      <c r="DB221" s="355"/>
      <c r="DC221" s="355"/>
      <c r="DD221" s="355"/>
      <c r="DE221" s="355"/>
      <c r="DF221" s="355"/>
      <c r="DG221" s="355"/>
      <c r="DH221" s="355"/>
      <c r="DI221" s="355"/>
      <c r="DJ221" s="355"/>
      <c r="DK221" s="356"/>
      <c r="DL221" s="539"/>
      <c r="DM221" s="539"/>
      <c r="DN221" s="539"/>
      <c r="DO221" s="540"/>
      <c r="DP221" s="540"/>
      <c r="DQ221" s="357"/>
    </row>
    <row r="222" spans="68:121" ht="22.5" customHeight="1" x14ac:dyDescent="0.3">
      <c r="BP222" s="28"/>
      <c r="BQ222" s="28"/>
      <c r="BR222" s="28"/>
      <c r="BS222" s="28"/>
      <c r="BT222" s="28"/>
      <c r="BU222" s="28"/>
      <c r="BV222" s="28"/>
      <c r="BW222" s="28"/>
      <c r="BY222" s="354"/>
      <c r="BZ222" s="358"/>
      <c r="CA222" s="358"/>
      <c r="CB222" s="358"/>
      <c r="CC222" s="358"/>
      <c r="CD222" s="536" t="s">
        <v>52</v>
      </c>
      <c r="CE222" s="536"/>
      <c r="CF222" s="359">
        <f t="shared" ref="CF222" si="579">BU220</f>
        <v>11</v>
      </c>
      <c r="CG222" s="360" t="s">
        <v>53</v>
      </c>
      <c r="CH222" s="522" t="str">
        <f t="shared" ref="CH222" ca="1" si="580">IF(BU221="","",LOOKUP(CF222,$B$2:$B$48,$C$2:$C$44))</f>
        <v>Masarykova "A"</v>
      </c>
      <c r="CI222" s="522"/>
      <c r="CJ222" s="522"/>
      <c r="CK222" s="522"/>
      <c r="CL222" s="522"/>
      <c r="CM222" s="522"/>
      <c r="CN222" s="522"/>
      <c r="CO222" s="522"/>
      <c r="CP222" s="522"/>
      <c r="CQ222" s="522"/>
      <c r="CR222" s="522"/>
      <c r="CS222" s="522"/>
      <c r="CT222" s="522"/>
      <c r="CU222" s="358"/>
      <c r="CV222" s="358"/>
      <c r="CW222" s="358"/>
      <c r="CX222" s="358"/>
      <c r="CY222" s="358"/>
      <c r="CZ222" s="536" t="s">
        <v>52</v>
      </c>
      <c r="DA222" s="536"/>
      <c r="DB222" s="359">
        <f t="shared" ref="DB222" si="581">BW220</f>
        <v>13</v>
      </c>
      <c r="DC222" s="360" t="s">
        <v>53</v>
      </c>
      <c r="DD222" s="522" t="str">
        <f t="shared" ref="DD222" ca="1" si="582">IF(BW221="","",LOOKUP(DB222,$B$2:$B$48,$C$2:$C$44))</f>
        <v>Prokopa Vel."B"</v>
      </c>
      <c r="DE222" s="522"/>
      <c r="DF222" s="522"/>
      <c r="DG222" s="522"/>
      <c r="DH222" s="522"/>
      <c r="DI222" s="522"/>
      <c r="DJ222" s="522"/>
      <c r="DK222" s="522"/>
      <c r="DL222" s="522"/>
      <c r="DM222" s="522"/>
      <c r="DN222" s="522"/>
      <c r="DO222" s="522"/>
      <c r="DP222" s="522"/>
      <c r="DQ222" s="357"/>
    </row>
    <row r="223" spans="68:121" ht="22.5" customHeight="1" x14ac:dyDescent="0.3">
      <c r="BP223" s="28"/>
      <c r="BQ223" s="28"/>
      <c r="BR223" s="28"/>
      <c r="BS223" s="28"/>
      <c r="BT223" s="28"/>
      <c r="BU223" s="28"/>
      <c r="BV223" s="28"/>
      <c r="BW223" s="28"/>
      <c r="BY223" s="354"/>
      <c r="BZ223" s="358"/>
      <c r="CA223" s="358"/>
      <c r="CB223" s="358"/>
      <c r="CC223" s="358"/>
      <c r="CD223" s="358"/>
      <c r="CE223" s="358"/>
      <c r="CF223" s="358"/>
      <c r="CG223" s="358"/>
      <c r="CH223" s="358"/>
      <c r="CI223" s="358"/>
      <c r="CJ223" s="358"/>
      <c r="CK223" s="358"/>
      <c r="CL223" s="358"/>
      <c r="CM223" s="358"/>
      <c r="CN223" s="358"/>
      <c r="CO223" s="358"/>
      <c r="CP223" s="358"/>
      <c r="CQ223" s="358"/>
      <c r="CR223" s="358"/>
      <c r="CS223" s="358"/>
      <c r="CT223" s="358"/>
      <c r="CU223" s="358"/>
      <c r="CV223" s="358"/>
      <c r="CW223" s="358"/>
      <c r="CX223" s="358"/>
      <c r="CY223" s="358"/>
      <c r="CZ223" s="358"/>
      <c r="DA223" s="358"/>
      <c r="DB223" s="358"/>
      <c r="DC223" s="358"/>
      <c r="DD223" s="358"/>
      <c r="DE223" s="358"/>
      <c r="DF223" s="358"/>
      <c r="DG223" s="358"/>
      <c r="DH223" s="358"/>
      <c r="DI223" s="358"/>
      <c r="DJ223" s="358"/>
      <c r="DQ223" s="357"/>
    </row>
    <row r="224" spans="68:121" ht="22.5" customHeight="1" x14ac:dyDescent="0.3">
      <c r="BP224" s="28"/>
      <c r="BQ224" s="28"/>
      <c r="BR224" s="28"/>
      <c r="BS224" s="28"/>
      <c r="BT224" s="28"/>
      <c r="BU224" s="28"/>
      <c r="BV224" s="28"/>
      <c r="BW224" s="28"/>
      <c r="BY224" s="354"/>
      <c r="BZ224" s="396" t="s">
        <v>56</v>
      </c>
      <c r="CA224" s="397">
        <f t="shared" ref="CA224" si="583">CF222</f>
        <v>11</v>
      </c>
      <c r="CB224" s="362" t="s">
        <v>47</v>
      </c>
      <c r="CC224" s="363">
        <v>1</v>
      </c>
      <c r="CD224" s="363">
        <v>2</v>
      </c>
      <c r="CE224" s="363">
        <v>3</v>
      </c>
      <c r="CF224" s="363">
        <v>4</v>
      </c>
      <c r="CG224" s="363">
        <v>5</v>
      </c>
      <c r="CH224" s="363">
        <v>6</v>
      </c>
      <c r="CI224" s="363">
        <v>7</v>
      </c>
      <c r="CJ224" s="363">
        <v>8</v>
      </c>
      <c r="CK224" s="363">
        <v>9</v>
      </c>
      <c r="CL224" s="363">
        <v>10</v>
      </c>
      <c r="CM224" s="363">
        <v>11</v>
      </c>
      <c r="CN224" s="363">
        <v>12</v>
      </c>
      <c r="CO224" s="363">
        <v>13</v>
      </c>
      <c r="CP224" s="363">
        <v>14</v>
      </c>
      <c r="CQ224" s="363">
        <v>15</v>
      </c>
      <c r="CR224" s="363">
        <v>16</v>
      </c>
      <c r="CS224" s="363">
        <v>17</v>
      </c>
      <c r="CT224" s="363">
        <v>18</v>
      </c>
      <c r="CU224" s="363">
        <v>19</v>
      </c>
      <c r="CV224" s="363">
        <v>20</v>
      </c>
      <c r="CW224" s="363">
        <v>21</v>
      </c>
      <c r="CX224" s="363">
        <v>22</v>
      </c>
      <c r="CY224" s="363">
        <v>23</v>
      </c>
      <c r="CZ224" s="363">
        <v>24</v>
      </c>
      <c r="DA224" s="363">
        <v>25</v>
      </c>
      <c r="DB224" s="363">
        <v>26</v>
      </c>
      <c r="DC224" s="363">
        <v>27</v>
      </c>
      <c r="DD224" s="363">
        <v>28</v>
      </c>
      <c r="DE224" s="363">
        <v>29</v>
      </c>
      <c r="DF224" s="363">
        <v>30</v>
      </c>
      <c r="DG224" s="363">
        <v>31</v>
      </c>
      <c r="DH224" s="363">
        <v>32</v>
      </c>
      <c r="DI224" s="363">
        <v>33</v>
      </c>
      <c r="DJ224" s="363">
        <v>34</v>
      </c>
      <c r="DK224" s="364">
        <v>35</v>
      </c>
      <c r="DL224" s="364">
        <v>36</v>
      </c>
      <c r="DM224" s="364">
        <v>37</v>
      </c>
      <c r="DN224" s="364">
        <v>38</v>
      </c>
      <c r="DO224" s="364">
        <v>39</v>
      </c>
      <c r="DP224" s="364">
        <v>40</v>
      </c>
      <c r="DQ224" s="357"/>
    </row>
    <row r="225" spans="68:121" ht="22.5" customHeight="1" x14ac:dyDescent="0.3">
      <c r="BP225" s="28"/>
      <c r="BQ225" s="28"/>
      <c r="BR225" s="28"/>
      <c r="BS225" s="28"/>
      <c r="BT225" s="28"/>
      <c r="BU225" s="28"/>
      <c r="BV225" s="28"/>
      <c r="BW225" s="28"/>
      <c r="BY225" s="354"/>
      <c r="BZ225" s="365"/>
      <c r="CA225" s="366"/>
      <c r="CB225" s="367"/>
      <c r="CC225" s="368"/>
      <c r="CD225" s="368"/>
      <c r="CE225" s="368"/>
      <c r="CF225" s="368"/>
      <c r="CG225" s="368"/>
      <c r="CH225" s="368"/>
      <c r="CI225" s="368"/>
      <c r="CJ225" s="368"/>
      <c r="CK225" s="368"/>
      <c r="CL225" s="368"/>
      <c r="CM225" s="368"/>
      <c r="CN225" s="368"/>
      <c r="CO225" s="368"/>
      <c r="CP225" s="368"/>
      <c r="CQ225" s="368"/>
      <c r="CR225" s="368"/>
      <c r="CS225" s="368"/>
      <c r="CT225" s="368"/>
      <c r="CU225" s="368"/>
      <c r="CV225" s="368"/>
      <c r="CW225" s="368"/>
      <c r="CX225" s="368"/>
      <c r="CY225" s="368"/>
      <c r="CZ225" s="368"/>
      <c r="DA225" s="368"/>
      <c r="DB225" s="368"/>
      <c r="DC225" s="368"/>
      <c r="DD225" s="368"/>
      <c r="DE225" s="368"/>
      <c r="DF225" s="368"/>
      <c r="DG225" s="368"/>
      <c r="DH225" s="368"/>
      <c r="DI225" s="368"/>
      <c r="DJ225" s="368"/>
      <c r="DK225" s="369"/>
      <c r="DL225" s="369"/>
      <c r="DM225" s="369"/>
      <c r="DN225" s="369"/>
      <c r="DO225" s="369"/>
      <c r="DP225" s="369"/>
      <c r="DQ225" s="357"/>
    </row>
    <row r="226" spans="68:121" ht="22.5" customHeight="1" x14ac:dyDescent="0.3">
      <c r="BP226" s="28"/>
      <c r="BQ226" s="28"/>
      <c r="BR226" s="28"/>
      <c r="BS226" s="28"/>
      <c r="BT226" s="28"/>
      <c r="BU226" s="28"/>
      <c r="BV226" s="28"/>
      <c r="BW226" s="28"/>
      <c r="BY226" s="354"/>
      <c r="BZ226" s="398" t="s">
        <v>56</v>
      </c>
      <c r="CA226" s="399">
        <f t="shared" ref="CA226" si="584">DB222</f>
        <v>13</v>
      </c>
      <c r="CB226" s="370" t="s">
        <v>47</v>
      </c>
      <c r="CC226" s="363">
        <v>1</v>
      </c>
      <c r="CD226" s="363">
        <v>2</v>
      </c>
      <c r="CE226" s="363">
        <v>3</v>
      </c>
      <c r="CF226" s="363">
        <v>4</v>
      </c>
      <c r="CG226" s="363">
        <v>5</v>
      </c>
      <c r="CH226" s="363">
        <v>6</v>
      </c>
      <c r="CI226" s="363">
        <v>7</v>
      </c>
      <c r="CJ226" s="363">
        <v>8</v>
      </c>
      <c r="CK226" s="363">
        <v>9</v>
      </c>
      <c r="CL226" s="363">
        <v>10</v>
      </c>
      <c r="CM226" s="363">
        <v>11</v>
      </c>
      <c r="CN226" s="363">
        <v>12</v>
      </c>
      <c r="CO226" s="363">
        <v>13</v>
      </c>
      <c r="CP226" s="363">
        <v>14</v>
      </c>
      <c r="CQ226" s="363">
        <v>15</v>
      </c>
      <c r="CR226" s="363">
        <v>16</v>
      </c>
      <c r="CS226" s="363">
        <v>17</v>
      </c>
      <c r="CT226" s="363">
        <v>18</v>
      </c>
      <c r="CU226" s="363">
        <v>19</v>
      </c>
      <c r="CV226" s="363">
        <v>20</v>
      </c>
      <c r="CW226" s="363">
        <v>21</v>
      </c>
      <c r="CX226" s="363">
        <v>22</v>
      </c>
      <c r="CY226" s="363">
        <v>23</v>
      </c>
      <c r="CZ226" s="363">
        <v>24</v>
      </c>
      <c r="DA226" s="363">
        <v>25</v>
      </c>
      <c r="DB226" s="363">
        <v>26</v>
      </c>
      <c r="DC226" s="363">
        <v>27</v>
      </c>
      <c r="DD226" s="363">
        <v>28</v>
      </c>
      <c r="DE226" s="363">
        <v>29</v>
      </c>
      <c r="DF226" s="363">
        <v>30</v>
      </c>
      <c r="DG226" s="363">
        <v>31</v>
      </c>
      <c r="DH226" s="363">
        <v>32</v>
      </c>
      <c r="DI226" s="363">
        <v>33</v>
      </c>
      <c r="DJ226" s="363">
        <v>34</v>
      </c>
      <c r="DK226" s="364">
        <v>35</v>
      </c>
      <c r="DL226" s="364">
        <v>36</v>
      </c>
      <c r="DM226" s="364">
        <v>37</v>
      </c>
      <c r="DN226" s="364">
        <v>38</v>
      </c>
      <c r="DO226" s="364">
        <v>39</v>
      </c>
      <c r="DP226" s="364">
        <v>40</v>
      </c>
      <c r="DQ226" s="357"/>
    </row>
    <row r="227" spans="68:121" ht="22.5" customHeight="1" thickBot="1" x14ac:dyDescent="0.35">
      <c r="BP227" s="28"/>
      <c r="BQ227" s="28"/>
      <c r="BR227" s="28"/>
      <c r="BS227" s="28"/>
      <c r="BT227" s="28"/>
      <c r="BU227" s="28"/>
      <c r="BV227" s="28"/>
      <c r="BW227" s="28"/>
      <c r="BY227" s="371"/>
      <c r="BZ227" s="372"/>
      <c r="CA227" s="372"/>
      <c r="CB227" s="372"/>
      <c r="CC227" s="372"/>
      <c r="CD227" s="372"/>
      <c r="CE227" s="372"/>
      <c r="CF227" s="372"/>
      <c r="CG227" s="372"/>
      <c r="CH227" s="372"/>
      <c r="CI227" s="372"/>
      <c r="CJ227" s="372"/>
      <c r="CK227" s="372"/>
      <c r="CL227" s="372"/>
      <c r="CM227" s="372"/>
      <c r="CN227" s="372"/>
      <c r="CO227" s="372"/>
      <c r="CP227" s="372"/>
      <c r="CQ227" s="372"/>
      <c r="CR227" s="372"/>
      <c r="CS227" s="372"/>
      <c r="CT227" s="372"/>
      <c r="CU227" s="372"/>
      <c r="CV227" s="372"/>
      <c r="CW227" s="372"/>
      <c r="CX227" s="372"/>
      <c r="CY227" s="372"/>
      <c r="CZ227" s="372"/>
      <c r="DA227" s="372"/>
      <c r="DB227" s="372"/>
      <c r="DC227" s="372"/>
      <c r="DD227" s="372"/>
      <c r="DE227" s="372"/>
      <c r="DF227" s="372"/>
      <c r="DG227" s="372"/>
      <c r="DH227" s="372"/>
      <c r="DI227" s="372"/>
      <c r="DJ227" s="372"/>
      <c r="DK227" s="372"/>
      <c r="DL227" s="372"/>
      <c r="DM227" s="372"/>
      <c r="DN227" s="372"/>
      <c r="DO227" s="372"/>
      <c r="DP227" s="372"/>
      <c r="DQ227" s="373"/>
    </row>
    <row r="228" spans="68:121" ht="22.5" customHeight="1" thickTop="1" x14ac:dyDescent="0.3">
      <c r="BP228" s="28"/>
      <c r="BQ228" s="28"/>
      <c r="BR228" s="28"/>
      <c r="BS228" s="28"/>
      <c r="BT228" s="28"/>
      <c r="BU228" s="28"/>
      <c r="BV228" s="28"/>
      <c r="BW228" s="28"/>
      <c r="BY228" s="517">
        <f t="shared" ref="BY228" si="585">BQ229</f>
        <v>0.47500000000000031</v>
      </c>
      <c r="BZ228" s="518"/>
      <c r="CA228" s="518"/>
      <c r="CB228" s="351"/>
      <c r="CC228" s="351"/>
      <c r="CD228" s="351"/>
      <c r="CE228" s="520" t="str">
        <f t="shared" ref="CE228" si="586">BT229</f>
        <v>skupina</v>
      </c>
      <c r="CF228" s="520"/>
      <c r="CG228" s="520"/>
      <c r="CH228" s="520"/>
      <c r="CI228" s="520"/>
      <c r="CJ228" s="352" t="str">
        <f t="shared" ref="CJ228" si="587">BT230</f>
        <v>A</v>
      </c>
      <c r="CK228" s="351"/>
      <c r="CL228" s="351"/>
      <c r="CM228" s="351"/>
      <c r="CN228" s="351"/>
      <c r="CO228" s="351"/>
      <c r="CP228" s="351"/>
      <c r="CQ228" s="351"/>
      <c r="CR228" s="351"/>
      <c r="CS228" s="351"/>
      <c r="CT228" s="351"/>
      <c r="CU228" s="351"/>
      <c r="CV228" s="351"/>
      <c r="CW228" s="351"/>
      <c r="CX228" s="351"/>
      <c r="CY228" s="351"/>
      <c r="CZ228" s="351"/>
      <c r="DA228" s="351"/>
      <c r="DB228" s="351"/>
      <c r="DC228" s="351"/>
      <c r="DD228" s="351"/>
      <c r="DE228" s="351"/>
      <c r="DF228" s="351"/>
      <c r="DG228" s="351"/>
      <c r="DH228" s="351"/>
      <c r="DI228" s="351"/>
      <c r="DJ228" s="351"/>
      <c r="DK228" s="351"/>
      <c r="DL228" s="351"/>
      <c r="DM228" s="351"/>
      <c r="DN228" s="351"/>
      <c r="DO228" s="351"/>
      <c r="DP228" s="351"/>
      <c r="DQ228" s="353"/>
    </row>
    <row r="229" spans="68:121" ht="22.5" customHeight="1" x14ac:dyDescent="0.3">
      <c r="BP229" s="28" t="str">
        <f t="shared" ref="BP229:BW230" si="588">E54</f>
        <v>13. KOLO</v>
      </c>
      <c r="BQ229" s="28">
        <f t="shared" si="588"/>
        <v>0.47500000000000031</v>
      </c>
      <c r="BR229" s="28">
        <f t="shared" si="588"/>
        <v>75</v>
      </c>
      <c r="BS229" s="28" t="str">
        <f t="shared" si="588"/>
        <v>HŘIŠTĚ</v>
      </c>
      <c r="BT229" s="28" t="str">
        <f t="shared" si="588"/>
        <v>skupina</v>
      </c>
      <c r="BU229" s="28">
        <f t="shared" si="588"/>
        <v>9</v>
      </c>
      <c r="BV229" s="28" t="str">
        <f t="shared" si="588"/>
        <v>:</v>
      </c>
      <c r="BW229" s="28">
        <f t="shared" si="588"/>
        <v>16</v>
      </c>
      <c r="BY229" s="354"/>
      <c r="BZ229" s="521" t="str">
        <f t="shared" ref="BZ229" si="589">BP229</f>
        <v>13. KOLO</v>
      </c>
      <c r="CA229" s="521"/>
      <c r="CB229" s="521"/>
      <c r="CC229" s="521"/>
      <c r="CD229" s="355"/>
      <c r="CE229" s="355"/>
      <c r="CF229" s="355"/>
      <c r="CG229" s="355"/>
      <c r="CH229" s="355"/>
      <c r="CI229" s="355"/>
      <c r="CJ229" s="355"/>
      <c r="CK229" s="355"/>
      <c r="CL229" s="355"/>
      <c r="CM229" s="355"/>
      <c r="CN229" s="355"/>
      <c r="CO229" s="355"/>
      <c r="CP229" s="355"/>
      <c r="CQ229" s="355"/>
      <c r="CR229" s="355"/>
      <c r="CS229" s="537">
        <f t="shared" ref="CS229" si="590">BR229</f>
        <v>75</v>
      </c>
      <c r="CT229" s="537"/>
      <c r="CU229" s="538" t="s">
        <v>48</v>
      </c>
      <c r="CV229" s="538"/>
      <c r="CW229" s="538"/>
      <c r="CX229" s="355"/>
      <c r="CY229" s="355"/>
      <c r="CZ229" s="355"/>
      <c r="DA229" s="355"/>
      <c r="DB229" s="355"/>
      <c r="DC229" s="355"/>
      <c r="DD229" s="355"/>
      <c r="DE229" s="355"/>
      <c r="DF229" s="355"/>
      <c r="DG229" s="355"/>
      <c r="DH229" s="355"/>
      <c r="DI229" s="355"/>
      <c r="DJ229" s="355"/>
      <c r="DK229" s="356"/>
      <c r="DL229" s="539" t="s">
        <v>49</v>
      </c>
      <c r="DM229" s="539"/>
      <c r="DN229" s="539"/>
      <c r="DO229" s="540">
        <f t="shared" ref="DO229" si="591">BS230</f>
        <v>3</v>
      </c>
      <c r="DP229" s="540"/>
      <c r="DQ229" s="357"/>
    </row>
    <row r="230" spans="68:121" ht="22.5" customHeight="1" x14ac:dyDescent="0.3">
      <c r="BP230" s="28">
        <f t="shared" si="588"/>
        <v>0</v>
      </c>
      <c r="BQ230" s="28">
        <f t="shared" si="588"/>
        <v>0</v>
      </c>
      <c r="BR230" s="28" t="str">
        <f t="shared" si="588"/>
        <v>zápas</v>
      </c>
      <c r="BS230" s="28">
        <f t="shared" si="588"/>
        <v>3</v>
      </c>
      <c r="BT230" s="28" t="str">
        <f t="shared" si="588"/>
        <v>A</v>
      </c>
      <c r="BU230" s="28" t="str">
        <f t="shared" ca="1" si="588"/>
        <v>Mnichovická "A"</v>
      </c>
      <c r="BV230" s="28">
        <f t="shared" si="588"/>
        <v>0</v>
      </c>
      <c r="BW230" s="28" t="str">
        <f t="shared" ca="1" si="588"/>
        <v>Čer. Pečky "B"</v>
      </c>
      <c r="BY230" s="354"/>
      <c r="BZ230" s="521"/>
      <c r="CA230" s="521"/>
      <c r="CB230" s="521"/>
      <c r="CC230" s="521"/>
      <c r="CD230" s="355"/>
      <c r="CE230" s="355"/>
      <c r="CF230" s="355"/>
      <c r="CG230" s="355"/>
      <c r="CH230" s="355"/>
      <c r="CI230" s="355"/>
      <c r="CJ230" s="355"/>
      <c r="CK230" s="355"/>
      <c r="CL230" s="355"/>
      <c r="CM230" s="355"/>
      <c r="CN230" s="355"/>
      <c r="CO230" s="355"/>
      <c r="CP230" s="355"/>
      <c r="CQ230" s="355"/>
      <c r="CR230" s="355"/>
      <c r="CS230" s="537"/>
      <c r="CT230" s="537"/>
      <c r="CU230" s="538"/>
      <c r="CV230" s="538"/>
      <c r="CW230" s="538"/>
      <c r="CX230" s="355"/>
      <c r="CY230" s="355"/>
      <c r="CZ230" s="355"/>
      <c r="DA230" s="355"/>
      <c r="DB230" s="355"/>
      <c r="DC230" s="355"/>
      <c r="DD230" s="355"/>
      <c r="DE230" s="355"/>
      <c r="DF230" s="355"/>
      <c r="DG230" s="355"/>
      <c r="DH230" s="355"/>
      <c r="DI230" s="355"/>
      <c r="DJ230" s="355"/>
      <c r="DK230" s="356"/>
      <c r="DL230" s="539"/>
      <c r="DM230" s="539"/>
      <c r="DN230" s="539"/>
      <c r="DO230" s="540"/>
      <c r="DP230" s="540"/>
      <c r="DQ230" s="357"/>
    </row>
    <row r="231" spans="68:121" ht="22.5" customHeight="1" x14ac:dyDescent="0.3">
      <c r="BP231" s="28"/>
      <c r="BQ231" s="28"/>
      <c r="BR231" s="28"/>
      <c r="BS231" s="28"/>
      <c r="BT231" s="28"/>
      <c r="BU231" s="28"/>
      <c r="BV231" s="28"/>
      <c r="BW231" s="28"/>
      <c r="BY231" s="354"/>
      <c r="BZ231" s="358"/>
      <c r="CA231" s="358"/>
      <c r="CB231" s="358"/>
      <c r="CC231" s="358"/>
      <c r="CD231" s="536" t="s">
        <v>52</v>
      </c>
      <c r="CE231" s="536"/>
      <c r="CF231" s="359">
        <f t="shared" ref="CF231" si="592">BU229</f>
        <v>9</v>
      </c>
      <c r="CG231" s="360" t="s">
        <v>53</v>
      </c>
      <c r="CH231" s="522" t="str">
        <f t="shared" ref="CH231" ca="1" si="593">IF(BU230="","",LOOKUP(CF231,$B$2:$B$48,$C$2:$C$44))</f>
        <v>Mnichovická "A"</v>
      </c>
      <c r="CI231" s="522"/>
      <c r="CJ231" s="522"/>
      <c r="CK231" s="522"/>
      <c r="CL231" s="522"/>
      <c r="CM231" s="522"/>
      <c r="CN231" s="522"/>
      <c r="CO231" s="522"/>
      <c r="CP231" s="522"/>
      <c r="CQ231" s="522"/>
      <c r="CR231" s="522"/>
      <c r="CS231" s="522"/>
      <c r="CT231" s="522"/>
      <c r="CU231" s="358"/>
      <c r="CV231" s="358"/>
      <c r="CW231" s="358"/>
      <c r="CX231" s="358"/>
      <c r="CY231" s="358"/>
      <c r="CZ231" s="536" t="s">
        <v>52</v>
      </c>
      <c r="DA231" s="536"/>
      <c r="DB231" s="359">
        <f t="shared" ref="DB231" si="594">BW229</f>
        <v>16</v>
      </c>
      <c r="DC231" s="360" t="s">
        <v>53</v>
      </c>
      <c r="DD231" s="522" t="str">
        <f t="shared" ref="DD231" ca="1" si="595">IF(BW230="","",LOOKUP(DB231,$B$2:$B$48,$C$2:$C$44))</f>
        <v>Čer. Pečky "B"</v>
      </c>
      <c r="DE231" s="522"/>
      <c r="DF231" s="522"/>
      <c r="DG231" s="522"/>
      <c r="DH231" s="522"/>
      <c r="DI231" s="522"/>
      <c r="DJ231" s="522"/>
      <c r="DK231" s="522"/>
      <c r="DL231" s="522"/>
      <c r="DM231" s="522"/>
      <c r="DN231" s="522"/>
      <c r="DO231" s="522"/>
      <c r="DP231" s="522"/>
      <c r="DQ231" s="357"/>
    </row>
    <row r="232" spans="68:121" ht="22.5" customHeight="1" x14ac:dyDescent="0.3">
      <c r="BP232" s="28"/>
      <c r="BQ232" s="28"/>
      <c r="BR232" s="28"/>
      <c r="BS232" s="28"/>
      <c r="BT232" s="28"/>
      <c r="BU232" s="28"/>
      <c r="BV232" s="28"/>
      <c r="BW232" s="28"/>
      <c r="BY232" s="354"/>
      <c r="BZ232" s="358"/>
      <c r="CA232" s="358"/>
      <c r="CB232" s="358"/>
      <c r="CC232" s="358"/>
      <c r="CD232" s="358"/>
      <c r="CE232" s="358"/>
      <c r="CF232" s="358"/>
      <c r="CG232" s="358"/>
      <c r="CH232" s="358"/>
      <c r="CI232" s="358"/>
      <c r="CJ232" s="358"/>
      <c r="CK232" s="358"/>
      <c r="CL232" s="358"/>
      <c r="CM232" s="358"/>
      <c r="CN232" s="358"/>
      <c r="CO232" s="358"/>
      <c r="CP232" s="358"/>
      <c r="CQ232" s="358"/>
      <c r="CR232" s="358"/>
      <c r="CS232" s="358"/>
      <c r="CT232" s="358"/>
      <c r="CU232" s="358"/>
      <c r="CV232" s="358"/>
      <c r="CW232" s="358"/>
      <c r="CX232" s="358"/>
      <c r="CY232" s="358"/>
      <c r="CZ232" s="358"/>
      <c r="DA232" s="358"/>
      <c r="DB232" s="358"/>
      <c r="DC232" s="358"/>
      <c r="DD232" s="358"/>
      <c r="DE232" s="358"/>
      <c r="DF232" s="358"/>
      <c r="DG232" s="358"/>
      <c r="DH232" s="358"/>
      <c r="DI232" s="358"/>
      <c r="DJ232" s="358"/>
      <c r="DQ232" s="357"/>
    </row>
    <row r="233" spans="68:121" ht="22.5" customHeight="1" x14ac:dyDescent="0.3">
      <c r="BP233" s="28"/>
      <c r="BQ233" s="28"/>
      <c r="BR233" s="28"/>
      <c r="BS233" s="28"/>
      <c r="BT233" s="28"/>
      <c r="BU233" s="28"/>
      <c r="BV233" s="28"/>
      <c r="BW233" s="28"/>
      <c r="BY233" s="354"/>
      <c r="BZ233" s="396" t="s">
        <v>56</v>
      </c>
      <c r="CA233" s="397">
        <f t="shared" ref="CA233" si="596">CF231</f>
        <v>9</v>
      </c>
      <c r="CB233" s="362" t="s">
        <v>47</v>
      </c>
      <c r="CC233" s="363">
        <v>1</v>
      </c>
      <c r="CD233" s="363">
        <v>2</v>
      </c>
      <c r="CE233" s="363">
        <v>3</v>
      </c>
      <c r="CF233" s="363">
        <v>4</v>
      </c>
      <c r="CG233" s="363">
        <v>5</v>
      </c>
      <c r="CH233" s="363">
        <v>6</v>
      </c>
      <c r="CI233" s="363">
        <v>7</v>
      </c>
      <c r="CJ233" s="363">
        <v>8</v>
      </c>
      <c r="CK233" s="363">
        <v>9</v>
      </c>
      <c r="CL233" s="363">
        <v>10</v>
      </c>
      <c r="CM233" s="363">
        <v>11</v>
      </c>
      <c r="CN233" s="363">
        <v>12</v>
      </c>
      <c r="CO233" s="363">
        <v>13</v>
      </c>
      <c r="CP233" s="363">
        <v>14</v>
      </c>
      <c r="CQ233" s="363">
        <v>15</v>
      </c>
      <c r="CR233" s="363">
        <v>16</v>
      </c>
      <c r="CS233" s="363">
        <v>17</v>
      </c>
      <c r="CT233" s="363">
        <v>18</v>
      </c>
      <c r="CU233" s="363">
        <v>19</v>
      </c>
      <c r="CV233" s="363">
        <v>20</v>
      </c>
      <c r="CW233" s="363">
        <v>21</v>
      </c>
      <c r="CX233" s="363">
        <v>22</v>
      </c>
      <c r="CY233" s="363">
        <v>23</v>
      </c>
      <c r="CZ233" s="363">
        <v>24</v>
      </c>
      <c r="DA233" s="363">
        <v>25</v>
      </c>
      <c r="DB233" s="363">
        <v>26</v>
      </c>
      <c r="DC233" s="363">
        <v>27</v>
      </c>
      <c r="DD233" s="363">
        <v>28</v>
      </c>
      <c r="DE233" s="363">
        <v>29</v>
      </c>
      <c r="DF233" s="363">
        <v>30</v>
      </c>
      <c r="DG233" s="363">
        <v>31</v>
      </c>
      <c r="DH233" s="363">
        <v>32</v>
      </c>
      <c r="DI233" s="363">
        <v>33</v>
      </c>
      <c r="DJ233" s="363">
        <v>34</v>
      </c>
      <c r="DK233" s="364">
        <v>35</v>
      </c>
      <c r="DL233" s="364">
        <v>36</v>
      </c>
      <c r="DM233" s="364">
        <v>37</v>
      </c>
      <c r="DN233" s="364">
        <v>38</v>
      </c>
      <c r="DO233" s="364">
        <v>39</v>
      </c>
      <c r="DP233" s="364">
        <v>40</v>
      </c>
      <c r="DQ233" s="357"/>
    </row>
    <row r="234" spans="68:121" ht="22.5" customHeight="1" x14ac:dyDescent="0.3">
      <c r="BP234" s="28"/>
      <c r="BQ234" s="28"/>
      <c r="BR234" s="28"/>
      <c r="BS234" s="28"/>
      <c r="BT234" s="28"/>
      <c r="BU234" s="28"/>
      <c r="BV234" s="28"/>
      <c r="BW234" s="28"/>
      <c r="BY234" s="354"/>
      <c r="BZ234" s="365"/>
      <c r="CA234" s="366"/>
      <c r="CB234" s="367"/>
      <c r="CC234" s="368"/>
      <c r="CD234" s="368"/>
      <c r="CE234" s="368"/>
      <c r="CF234" s="368"/>
      <c r="CG234" s="368"/>
      <c r="CH234" s="368"/>
      <c r="CI234" s="368"/>
      <c r="CJ234" s="368"/>
      <c r="CK234" s="368"/>
      <c r="CL234" s="368"/>
      <c r="CM234" s="368"/>
      <c r="CN234" s="368"/>
      <c r="CO234" s="368"/>
      <c r="CP234" s="368"/>
      <c r="CQ234" s="368"/>
      <c r="CR234" s="368"/>
      <c r="CS234" s="368"/>
      <c r="CT234" s="368"/>
      <c r="CU234" s="368"/>
      <c r="CV234" s="368"/>
      <c r="CW234" s="368"/>
      <c r="CX234" s="368"/>
      <c r="CY234" s="368"/>
      <c r="CZ234" s="368"/>
      <c r="DA234" s="368"/>
      <c r="DB234" s="368"/>
      <c r="DC234" s="368"/>
      <c r="DD234" s="368"/>
      <c r="DE234" s="368"/>
      <c r="DF234" s="368"/>
      <c r="DG234" s="368"/>
      <c r="DH234" s="368"/>
      <c r="DI234" s="368"/>
      <c r="DJ234" s="368"/>
      <c r="DK234" s="369"/>
      <c r="DL234" s="369"/>
      <c r="DM234" s="369"/>
      <c r="DN234" s="369"/>
      <c r="DO234" s="369"/>
      <c r="DP234" s="369"/>
      <c r="DQ234" s="357"/>
    </row>
    <row r="235" spans="68:121" ht="22.5" customHeight="1" x14ac:dyDescent="0.3">
      <c r="BP235" s="28"/>
      <c r="BQ235" s="28"/>
      <c r="BR235" s="28"/>
      <c r="BS235" s="28"/>
      <c r="BT235" s="28"/>
      <c r="BU235" s="28"/>
      <c r="BV235" s="28"/>
      <c r="BW235" s="28"/>
      <c r="BY235" s="354"/>
      <c r="BZ235" s="398" t="s">
        <v>56</v>
      </c>
      <c r="CA235" s="399">
        <f t="shared" ref="CA235" si="597">DB231</f>
        <v>16</v>
      </c>
      <c r="CB235" s="370" t="s">
        <v>47</v>
      </c>
      <c r="CC235" s="363">
        <v>1</v>
      </c>
      <c r="CD235" s="363">
        <v>2</v>
      </c>
      <c r="CE235" s="363">
        <v>3</v>
      </c>
      <c r="CF235" s="363">
        <v>4</v>
      </c>
      <c r="CG235" s="363">
        <v>5</v>
      </c>
      <c r="CH235" s="363">
        <v>6</v>
      </c>
      <c r="CI235" s="363">
        <v>7</v>
      </c>
      <c r="CJ235" s="363">
        <v>8</v>
      </c>
      <c r="CK235" s="363">
        <v>9</v>
      </c>
      <c r="CL235" s="363">
        <v>10</v>
      </c>
      <c r="CM235" s="363">
        <v>11</v>
      </c>
      <c r="CN235" s="363">
        <v>12</v>
      </c>
      <c r="CO235" s="363">
        <v>13</v>
      </c>
      <c r="CP235" s="363">
        <v>14</v>
      </c>
      <c r="CQ235" s="363">
        <v>15</v>
      </c>
      <c r="CR235" s="363">
        <v>16</v>
      </c>
      <c r="CS235" s="363">
        <v>17</v>
      </c>
      <c r="CT235" s="363">
        <v>18</v>
      </c>
      <c r="CU235" s="363">
        <v>19</v>
      </c>
      <c r="CV235" s="363">
        <v>20</v>
      </c>
      <c r="CW235" s="363">
        <v>21</v>
      </c>
      <c r="CX235" s="363">
        <v>22</v>
      </c>
      <c r="CY235" s="363">
        <v>23</v>
      </c>
      <c r="CZ235" s="363">
        <v>24</v>
      </c>
      <c r="DA235" s="363">
        <v>25</v>
      </c>
      <c r="DB235" s="363">
        <v>26</v>
      </c>
      <c r="DC235" s="363">
        <v>27</v>
      </c>
      <c r="DD235" s="363">
        <v>28</v>
      </c>
      <c r="DE235" s="363">
        <v>29</v>
      </c>
      <c r="DF235" s="363">
        <v>30</v>
      </c>
      <c r="DG235" s="363">
        <v>31</v>
      </c>
      <c r="DH235" s="363">
        <v>32</v>
      </c>
      <c r="DI235" s="363">
        <v>33</v>
      </c>
      <c r="DJ235" s="363">
        <v>34</v>
      </c>
      <c r="DK235" s="364">
        <v>35</v>
      </c>
      <c r="DL235" s="364">
        <v>36</v>
      </c>
      <c r="DM235" s="364">
        <v>37</v>
      </c>
      <c r="DN235" s="364">
        <v>38</v>
      </c>
      <c r="DO235" s="364">
        <v>39</v>
      </c>
      <c r="DP235" s="364">
        <v>40</v>
      </c>
      <c r="DQ235" s="357"/>
    </row>
    <row r="236" spans="68:121" ht="22.5" customHeight="1" thickBot="1" x14ac:dyDescent="0.35">
      <c r="BP236" s="28"/>
      <c r="BQ236" s="28"/>
      <c r="BR236" s="28"/>
      <c r="BS236" s="28"/>
      <c r="BT236" s="28"/>
      <c r="BU236" s="28"/>
      <c r="BV236" s="28"/>
      <c r="BW236" s="28"/>
      <c r="BY236" s="371"/>
      <c r="BZ236" s="372"/>
      <c r="CA236" s="372"/>
      <c r="CB236" s="372"/>
      <c r="CC236" s="372"/>
      <c r="CD236" s="372"/>
      <c r="CE236" s="372"/>
      <c r="CF236" s="372"/>
      <c r="CG236" s="372"/>
      <c r="CH236" s="372"/>
      <c r="CI236" s="372"/>
      <c r="CJ236" s="372"/>
      <c r="CK236" s="372"/>
      <c r="CL236" s="372"/>
      <c r="CM236" s="372"/>
      <c r="CN236" s="372"/>
      <c r="CO236" s="372"/>
      <c r="CP236" s="372"/>
      <c r="CQ236" s="372"/>
      <c r="CR236" s="372"/>
      <c r="CS236" s="372"/>
      <c r="CT236" s="372"/>
      <c r="CU236" s="372"/>
      <c r="CV236" s="372"/>
      <c r="CW236" s="372"/>
      <c r="CX236" s="372"/>
      <c r="CY236" s="372"/>
      <c r="CZ236" s="372"/>
      <c r="DA236" s="372"/>
      <c r="DB236" s="372"/>
      <c r="DC236" s="372"/>
      <c r="DD236" s="372"/>
      <c r="DE236" s="372"/>
      <c r="DF236" s="372"/>
      <c r="DG236" s="372"/>
      <c r="DH236" s="372"/>
      <c r="DI236" s="372"/>
      <c r="DJ236" s="372"/>
      <c r="DK236" s="372"/>
      <c r="DL236" s="372"/>
      <c r="DM236" s="372"/>
      <c r="DN236" s="372"/>
      <c r="DO236" s="372"/>
      <c r="DP236" s="372"/>
      <c r="DQ236" s="373"/>
    </row>
    <row r="237" spans="68:121" ht="22.5" customHeight="1" thickTop="1" x14ac:dyDescent="0.3">
      <c r="BP237" s="28"/>
      <c r="BQ237" s="28"/>
      <c r="BR237" s="28"/>
      <c r="BS237" s="28"/>
      <c r="BT237" s="28"/>
      <c r="BU237" s="28"/>
      <c r="BV237" s="28"/>
      <c r="BW237" s="28"/>
      <c r="BY237" s="517">
        <f t="shared" ref="BY237" si="598">BQ238</f>
        <v>0.375</v>
      </c>
      <c r="BZ237" s="518"/>
      <c r="CA237" s="518"/>
      <c r="CB237" s="351"/>
      <c r="CC237" s="351"/>
      <c r="CD237" s="351"/>
      <c r="CE237" s="520" t="str">
        <f t="shared" ref="CE237" si="599">BT238</f>
        <v>skupina</v>
      </c>
      <c r="CF237" s="520"/>
      <c r="CG237" s="520"/>
      <c r="CH237" s="520"/>
      <c r="CI237" s="520"/>
      <c r="CJ237" s="352" t="str">
        <f t="shared" ref="CJ237" si="600">BT239</f>
        <v>B</v>
      </c>
      <c r="CK237" s="351"/>
      <c r="CL237" s="351"/>
      <c r="CM237" s="351"/>
      <c r="CN237" s="351"/>
      <c r="CO237" s="351"/>
      <c r="CP237" s="351"/>
      <c r="CQ237" s="351"/>
      <c r="CR237" s="351"/>
      <c r="CS237" s="351"/>
      <c r="CT237" s="351"/>
      <c r="CU237" s="351"/>
      <c r="CV237" s="351"/>
      <c r="CW237" s="351"/>
      <c r="CX237" s="351"/>
      <c r="CY237" s="351"/>
      <c r="CZ237" s="351"/>
      <c r="DA237" s="351"/>
      <c r="DB237" s="351"/>
      <c r="DC237" s="351"/>
      <c r="DD237" s="351"/>
      <c r="DE237" s="351"/>
      <c r="DF237" s="351"/>
      <c r="DG237" s="351"/>
      <c r="DH237" s="351"/>
      <c r="DI237" s="351"/>
      <c r="DJ237" s="351"/>
      <c r="DK237" s="351"/>
      <c r="DL237" s="351"/>
      <c r="DM237" s="351"/>
      <c r="DN237" s="351"/>
      <c r="DO237" s="351"/>
      <c r="DP237" s="351"/>
      <c r="DQ237" s="353"/>
    </row>
    <row r="238" spans="68:121" ht="22.5" customHeight="1" x14ac:dyDescent="0.3">
      <c r="BP238" s="28" t="str">
        <f t="shared" ref="BP238:BW239" si="601">E58</f>
        <v>1. KOLO</v>
      </c>
      <c r="BQ238" s="28">
        <f t="shared" si="601"/>
        <v>0.375</v>
      </c>
      <c r="BR238" s="28">
        <f t="shared" si="601"/>
        <v>5</v>
      </c>
      <c r="BS238" s="28" t="str">
        <f t="shared" si="601"/>
        <v>HŘIŠTĚ</v>
      </c>
      <c r="BT238" s="28" t="str">
        <f t="shared" si="601"/>
        <v>skupina</v>
      </c>
      <c r="BU238" s="28">
        <f t="shared" si="601"/>
        <v>10</v>
      </c>
      <c r="BV238" s="28" t="str">
        <f t="shared" si="601"/>
        <v>:</v>
      </c>
      <c r="BW238" s="28">
        <f t="shared" si="601"/>
        <v>23</v>
      </c>
      <c r="BY238" s="354"/>
      <c r="BZ238" s="521" t="str">
        <f t="shared" ref="BZ238" si="602">BP238</f>
        <v>1. KOLO</v>
      </c>
      <c r="CA238" s="521"/>
      <c r="CB238" s="521"/>
      <c r="CC238" s="521"/>
      <c r="CD238" s="355"/>
      <c r="CE238" s="355"/>
      <c r="CF238" s="355"/>
      <c r="CG238" s="355"/>
      <c r="CH238" s="355"/>
      <c r="CI238" s="355"/>
      <c r="CJ238" s="355"/>
      <c r="CK238" s="355"/>
      <c r="CL238" s="355"/>
      <c r="CM238" s="355"/>
      <c r="CN238" s="355"/>
      <c r="CO238" s="355"/>
      <c r="CP238" s="355"/>
      <c r="CQ238" s="355"/>
      <c r="CR238" s="355"/>
      <c r="CS238" s="537">
        <f t="shared" ref="CS238" si="603">BR238</f>
        <v>5</v>
      </c>
      <c r="CT238" s="537"/>
      <c r="CU238" s="538" t="s">
        <v>48</v>
      </c>
      <c r="CV238" s="538"/>
      <c r="CW238" s="538"/>
      <c r="CX238" s="355"/>
      <c r="CY238" s="355"/>
      <c r="CZ238" s="355"/>
      <c r="DA238" s="355"/>
      <c r="DB238" s="355"/>
      <c r="DC238" s="355"/>
      <c r="DD238" s="355"/>
      <c r="DE238" s="355"/>
      <c r="DF238" s="355"/>
      <c r="DG238" s="355"/>
      <c r="DH238" s="355"/>
      <c r="DI238" s="355"/>
      <c r="DJ238" s="355"/>
      <c r="DK238" s="356"/>
      <c r="DL238" s="539" t="s">
        <v>49</v>
      </c>
      <c r="DM238" s="539"/>
      <c r="DN238" s="539"/>
      <c r="DO238" s="540">
        <f t="shared" ref="DO238" si="604">BS239</f>
        <v>5</v>
      </c>
      <c r="DP238" s="540"/>
      <c r="DQ238" s="357"/>
    </row>
    <row r="239" spans="68:121" ht="22.5" customHeight="1" x14ac:dyDescent="0.3">
      <c r="BP239" s="28">
        <f t="shared" si="601"/>
        <v>0</v>
      </c>
      <c r="BQ239" s="28">
        <f t="shared" si="601"/>
        <v>0</v>
      </c>
      <c r="BR239" s="28" t="str">
        <f t="shared" si="601"/>
        <v>zápas</v>
      </c>
      <c r="BS239" s="28">
        <f t="shared" si="601"/>
        <v>5</v>
      </c>
      <c r="BT239" s="28" t="str">
        <f t="shared" si="601"/>
        <v>B</v>
      </c>
      <c r="BU239" s="28" t="str">
        <f t="shared" ca="1" si="601"/>
        <v>Čer. Pečky "A"</v>
      </c>
      <c r="BV239" s="28">
        <f t="shared" si="601"/>
        <v>0</v>
      </c>
      <c r="BW239" s="28" t="str">
        <f t="shared" ca="1" si="601"/>
        <v>Ovčárecká "B"</v>
      </c>
      <c r="BY239" s="354"/>
      <c r="BZ239" s="521"/>
      <c r="CA239" s="521"/>
      <c r="CB239" s="521"/>
      <c r="CC239" s="521"/>
      <c r="CD239" s="355"/>
      <c r="CE239" s="355"/>
      <c r="CF239" s="355"/>
      <c r="CG239" s="355"/>
      <c r="CH239" s="355"/>
      <c r="CI239" s="355"/>
      <c r="CJ239" s="355"/>
      <c r="CK239" s="355"/>
      <c r="CL239" s="355"/>
      <c r="CM239" s="355"/>
      <c r="CN239" s="355"/>
      <c r="CO239" s="355"/>
      <c r="CP239" s="355"/>
      <c r="CQ239" s="355"/>
      <c r="CR239" s="355"/>
      <c r="CS239" s="537"/>
      <c r="CT239" s="537"/>
      <c r="CU239" s="538"/>
      <c r="CV239" s="538"/>
      <c r="CW239" s="538"/>
      <c r="CX239" s="355"/>
      <c r="CY239" s="355"/>
      <c r="CZ239" s="355"/>
      <c r="DA239" s="355"/>
      <c r="DB239" s="355"/>
      <c r="DC239" s="355"/>
      <c r="DD239" s="355"/>
      <c r="DE239" s="355"/>
      <c r="DF239" s="355"/>
      <c r="DG239" s="355"/>
      <c r="DH239" s="355"/>
      <c r="DI239" s="355"/>
      <c r="DJ239" s="355"/>
      <c r="DK239" s="356"/>
      <c r="DL239" s="539"/>
      <c r="DM239" s="539"/>
      <c r="DN239" s="539"/>
      <c r="DO239" s="540"/>
      <c r="DP239" s="540"/>
      <c r="DQ239" s="357"/>
    </row>
    <row r="240" spans="68:121" ht="22.5" customHeight="1" x14ac:dyDescent="0.3">
      <c r="BP240" s="28"/>
      <c r="BQ240" s="28"/>
      <c r="BR240" s="28"/>
      <c r="BS240" s="28"/>
      <c r="BT240" s="28"/>
      <c r="BU240" s="28"/>
      <c r="BV240" s="28"/>
      <c r="BW240" s="28"/>
      <c r="BY240" s="354"/>
      <c r="BZ240" s="358"/>
      <c r="CA240" s="358"/>
      <c r="CB240" s="358"/>
      <c r="CC240" s="358"/>
      <c r="CD240" s="536" t="s">
        <v>52</v>
      </c>
      <c r="CE240" s="536"/>
      <c r="CF240" s="359">
        <f t="shared" ref="CF240" si="605">BU238</f>
        <v>10</v>
      </c>
      <c r="CG240" s="360" t="s">
        <v>53</v>
      </c>
      <c r="CH240" s="522" t="str">
        <f t="shared" ref="CH240" ca="1" si="606">IF(BU239="","",LOOKUP(CF240,$B$2:$B$48,$C$2:$C$44))</f>
        <v>Čer. Pečky "A"</v>
      </c>
      <c r="CI240" s="522"/>
      <c r="CJ240" s="522"/>
      <c r="CK240" s="522"/>
      <c r="CL240" s="522"/>
      <c r="CM240" s="522"/>
      <c r="CN240" s="522"/>
      <c r="CO240" s="522"/>
      <c r="CP240" s="522"/>
      <c r="CQ240" s="522"/>
      <c r="CR240" s="522"/>
      <c r="CS240" s="522"/>
      <c r="CT240" s="522"/>
      <c r="CU240" s="358"/>
      <c r="CV240" s="358"/>
      <c r="CW240" s="358"/>
      <c r="CX240" s="358"/>
      <c r="CY240" s="358"/>
      <c r="CZ240" s="536" t="s">
        <v>52</v>
      </c>
      <c r="DA240" s="536"/>
      <c r="DB240" s="359">
        <f t="shared" ref="DB240" si="607">BW238</f>
        <v>23</v>
      </c>
      <c r="DC240" s="360" t="s">
        <v>53</v>
      </c>
      <c r="DD240" s="522" t="str">
        <f t="shared" ref="DD240" ca="1" si="608">IF(BW239="","",LOOKUP(DB240,$B$2:$B$48,$C$2:$C$44))</f>
        <v>Ovčárecká "B"</v>
      </c>
      <c r="DE240" s="522"/>
      <c r="DF240" s="522"/>
      <c r="DG240" s="522"/>
      <c r="DH240" s="522"/>
      <c r="DI240" s="522"/>
      <c r="DJ240" s="522"/>
      <c r="DK240" s="522"/>
      <c r="DL240" s="522"/>
      <c r="DM240" s="522"/>
      <c r="DN240" s="522"/>
      <c r="DO240" s="522"/>
      <c r="DP240" s="522"/>
      <c r="DQ240" s="357"/>
    </row>
    <row r="241" spans="68:121" ht="22.5" customHeight="1" x14ac:dyDescent="0.3">
      <c r="BP241" s="28"/>
      <c r="BQ241" s="28"/>
      <c r="BR241" s="28"/>
      <c r="BS241" s="28"/>
      <c r="BT241" s="28"/>
      <c r="BU241" s="28"/>
      <c r="BV241" s="28"/>
      <c r="BW241" s="28"/>
      <c r="BY241" s="354"/>
      <c r="BZ241" s="358"/>
      <c r="CA241" s="358"/>
      <c r="CB241" s="358"/>
      <c r="CC241" s="358"/>
      <c r="CD241" s="358"/>
      <c r="CE241" s="358"/>
      <c r="CF241" s="358"/>
      <c r="CG241" s="358"/>
      <c r="CH241" s="358"/>
      <c r="CI241" s="358"/>
      <c r="CJ241" s="358"/>
      <c r="CK241" s="358"/>
      <c r="CL241" s="358"/>
      <c r="CM241" s="358"/>
      <c r="CN241" s="358"/>
      <c r="CO241" s="358"/>
      <c r="CP241" s="358"/>
      <c r="CQ241" s="358"/>
      <c r="CR241" s="358"/>
      <c r="CS241" s="358"/>
      <c r="CT241" s="358"/>
      <c r="CU241" s="358"/>
      <c r="CV241" s="358"/>
      <c r="CW241" s="358"/>
      <c r="CX241" s="358"/>
      <c r="CY241" s="358"/>
      <c r="CZ241" s="358"/>
      <c r="DA241" s="358"/>
      <c r="DB241" s="358"/>
      <c r="DC241" s="358"/>
      <c r="DD241" s="358"/>
      <c r="DE241" s="358"/>
      <c r="DF241" s="358"/>
      <c r="DG241" s="358"/>
      <c r="DH241" s="358"/>
      <c r="DI241" s="358"/>
      <c r="DJ241" s="358"/>
      <c r="DQ241" s="357"/>
    </row>
    <row r="242" spans="68:121" ht="22.5" customHeight="1" x14ac:dyDescent="0.3">
      <c r="BP242" s="28"/>
      <c r="BQ242" s="28"/>
      <c r="BR242" s="28"/>
      <c r="BS242" s="28"/>
      <c r="BT242" s="28"/>
      <c r="BU242" s="28"/>
      <c r="BV242" s="28"/>
      <c r="BW242" s="28"/>
      <c r="BY242" s="354"/>
      <c r="BZ242" s="396" t="s">
        <v>56</v>
      </c>
      <c r="CA242" s="397">
        <f t="shared" ref="CA242" si="609">CF240</f>
        <v>10</v>
      </c>
      <c r="CB242" s="362" t="s">
        <v>47</v>
      </c>
      <c r="CC242" s="363">
        <v>1</v>
      </c>
      <c r="CD242" s="363">
        <v>2</v>
      </c>
      <c r="CE242" s="363">
        <v>3</v>
      </c>
      <c r="CF242" s="363">
        <v>4</v>
      </c>
      <c r="CG242" s="363">
        <v>5</v>
      </c>
      <c r="CH242" s="363">
        <v>6</v>
      </c>
      <c r="CI242" s="363">
        <v>7</v>
      </c>
      <c r="CJ242" s="363">
        <v>8</v>
      </c>
      <c r="CK242" s="363">
        <v>9</v>
      </c>
      <c r="CL242" s="363">
        <v>10</v>
      </c>
      <c r="CM242" s="363">
        <v>11</v>
      </c>
      <c r="CN242" s="363">
        <v>12</v>
      </c>
      <c r="CO242" s="363">
        <v>13</v>
      </c>
      <c r="CP242" s="363">
        <v>14</v>
      </c>
      <c r="CQ242" s="363">
        <v>15</v>
      </c>
      <c r="CR242" s="363">
        <v>16</v>
      </c>
      <c r="CS242" s="363">
        <v>17</v>
      </c>
      <c r="CT242" s="363">
        <v>18</v>
      </c>
      <c r="CU242" s="363">
        <v>19</v>
      </c>
      <c r="CV242" s="363">
        <v>20</v>
      </c>
      <c r="CW242" s="363">
        <v>21</v>
      </c>
      <c r="CX242" s="363">
        <v>22</v>
      </c>
      <c r="CY242" s="363">
        <v>23</v>
      </c>
      <c r="CZ242" s="363">
        <v>24</v>
      </c>
      <c r="DA242" s="363">
        <v>25</v>
      </c>
      <c r="DB242" s="363">
        <v>26</v>
      </c>
      <c r="DC242" s="363">
        <v>27</v>
      </c>
      <c r="DD242" s="363">
        <v>28</v>
      </c>
      <c r="DE242" s="363">
        <v>29</v>
      </c>
      <c r="DF242" s="363">
        <v>30</v>
      </c>
      <c r="DG242" s="363">
        <v>31</v>
      </c>
      <c r="DH242" s="363">
        <v>32</v>
      </c>
      <c r="DI242" s="363">
        <v>33</v>
      </c>
      <c r="DJ242" s="363">
        <v>34</v>
      </c>
      <c r="DK242" s="364">
        <v>35</v>
      </c>
      <c r="DL242" s="364">
        <v>36</v>
      </c>
      <c r="DM242" s="364">
        <v>37</v>
      </c>
      <c r="DN242" s="364">
        <v>38</v>
      </c>
      <c r="DO242" s="364">
        <v>39</v>
      </c>
      <c r="DP242" s="364">
        <v>40</v>
      </c>
      <c r="DQ242" s="357"/>
    </row>
    <row r="243" spans="68:121" ht="22.5" customHeight="1" x14ac:dyDescent="0.3">
      <c r="BP243" s="28"/>
      <c r="BQ243" s="28"/>
      <c r="BR243" s="28"/>
      <c r="BS243" s="28"/>
      <c r="BT243" s="28"/>
      <c r="BU243" s="28"/>
      <c r="BV243" s="28"/>
      <c r="BW243" s="28"/>
      <c r="BY243" s="354"/>
      <c r="BZ243" s="365"/>
      <c r="CA243" s="366"/>
      <c r="CB243" s="367"/>
      <c r="CC243" s="368"/>
      <c r="CD243" s="368"/>
      <c r="CE243" s="368"/>
      <c r="CF243" s="368"/>
      <c r="CG243" s="368"/>
      <c r="CH243" s="368"/>
      <c r="CI243" s="368"/>
      <c r="CJ243" s="368"/>
      <c r="CK243" s="368"/>
      <c r="CL243" s="368"/>
      <c r="CM243" s="368"/>
      <c r="CN243" s="368"/>
      <c r="CO243" s="368"/>
      <c r="CP243" s="368"/>
      <c r="CQ243" s="368"/>
      <c r="CR243" s="368"/>
      <c r="CS243" s="368"/>
      <c r="CT243" s="368"/>
      <c r="CU243" s="368"/>
      <c r="CV243" s="368"/>
      <c r="CW243" s="368"/>
      <c r="CX243" s="368"/>
      <c r="CY243" s="368"/>
      <c r="CZ243" s="368"/>
      <c r="DA243" s="368"/>
      <c r="DB243" s="368"/>
      <c r="DC243" s="368"/>
      <c r="DD243" s="368"/>
      <c r="DE243" s="368"/>
      <c r="DF243" s="368"/>
      <c r="DG243" s="368"/>
      <c r="DH243" s="368"/>
      <c r="DI243" s="368"/>
      <c r="DJ243" s="368"/>
      <c r="DK243" s="369"/>
      <c r="DL243" s="369"/>
      <c r="DM243" s="369"/>
      <c r="DN243" s="369"/>
      <c r="DO243" s="369"/>
      <c r="DP243" s="369"/>
      <c r="DQ243" s="357"/>
    </row>
    <row r="244" spans="68:121" ht="22.5" customHeight="1" x14ac:dyDescent="0.3">
      <c r="BP244" s="28"/>
      <c r="BQ244" s="28"/>
      <c r="BR244" s="28"/>
      <c r="BS244" s="28"/>
      <c r="BT244" s="28"/>
      <c r="BU244" s="28"/>
      <c r="BV244" s="28"/>
      <c r="BW244" s="28"/>
      <c r="BY244" s="354"/>
      <c r="BZ244" s="398" t="s">
        <v>56</v>
      </c>
      <c r="CA244" s="399">
        <f t="shared" ref="CA244" si="610">DB240</f>
        <v>23</v>
      </c>
      <c r="CB244" s="370" t="s">
        <v>47</v>
      </c>
      <c r="CC244" s="363">
        <v>1</v>
      </c>
      <c r="CD244" s="363">
        <v>2</v>
      </c>
      <c r="CE244" s="363">
        <v>3</v>
      </c>
      <c r="CF244" s="363">
        <v>4</v>
      </c>
      <c r="CG244" s="363">
        <v>5</v>
      </c>
      <c r="CH244" s="363">
        <v>6</v>
      </c>
      <c r="CI244" s="363">
        <v>7</v>
      </c>
      <c r="CJ244" s="363">
        <v>8</v>
      </c>
      <c r="CK244" s="363">
        <v>9</v>
      </c>
      <c r="CL244" s="363">
        <v>10</v>
      </c>
      <c r="CM244" s="363">
        <v>11</v>
      </c>
      <c r="CN244" s="363">
        <v>12</v>
      </c>
      <c r="CO244" s="363">
        <v>13</v>
      </c>
      <c r="CP244" s="363">
        <v>14</v>
      </c>
      <c r="CQ244" s="363">
        <v>15</v>
      </c>
      <c r="CR244" s="363">
        <v>16</v>
      </c>
      <c r="CS244" s="363">
        <v>17</v>
      </c>
      <c r="CT244" s="363">
        <v>18</v>
      </c>
      <c r="CU244" s="363">
        <v>19</v>
      </c>
      <c r="CV244" s="363">
        <v>20</v>
      </c>
      <c r="CW244" s="363">
        <v>21</v>
      </c>
      <c r="CX244" s="363">
        <v>22</v>
      </c>
      <c r="CY244" s="363">
        <v>23</v>
      </c>
      <c r="CZ244" s="363">
        <v>24</v>
      </c>
      <c r="DA244" s="363">
        <v>25</v>
      </c>
      <c r="DB244" s="363">
        <v>26</v>
      </c>
      <c r="DC244" s="363">
        <v>27</v>
      </c>
      <c r="DD244" s="363">
        <v>28</v>
      </c>
      <c r="DE244" s="363">
        <v>29</v>
      </c>
      <c r="DF244" s="363">
        <v>30</v>
      </c>
      <c r="DG244" s="363">
        <v>31</v>
      </c>
      <c r="DH244" s="363">
        <v>32</v>
      </c>
      <c r="DI244" s="363">
        <v>33</v>
      </c>
      <c r="DJ244" s="363">
        <v>34</v>
      </c>
      <c r="DK244" s="364">
        <v>35</v>
      </c>
      <c r="DL244" s="364">
        <v>36</v>
      </c>
      <c r="DM244" s="364">
        <v>37</v>
      </c>
      <c r="DN244" s="364">
        <v>38</v>
      </c>
      <c r="DO244" s="364">
        <v>39</v>
      </c>
      <c r="DP244" s="364">
        <v>40</v>
      </c>
      <c r="DQ244" s="357"/>
    </row>
    <row r="245" spans="68:121" ht="22.5" customHeight="1" thickBot="1" x14ac:dyDescent="0.35">
      <c r="BP245" s="28"/>
      <c r="BQ245" s="28"/>
      <c r="BR245" s="28"/>
      <c r="BS245" s="28"/>
      <c r="BT245" s="28"/>
      <c r="BU245" s="28"/>
      <c r="BV245" s="28"/>
      <c r="BW245" s="28"/>
      <c r="BY245" s="371"/>
      <c r="BZ245" s="372"/>
      <c r="CA245" s="372"/>
      <c r="CB245" s="372"/>
      <c r="CC245" s="372"/>
      <c r="CD245" s="372"/>
      <c r="CE245" s="372"/>
      <c r="CF245" s="372"/>
      <c r="CG245" s="372"/>
      <c r="CH245" s="372"/>
      <c r="CI245" s="372"/>
      <c r="CJ245" s="372"/>
      <c r="CK245" s="372"/>
      <c r="CL245" s="372"/>
      <c r="CM245" s="372"/>
      <c r="CN245" s="372"/>
      <c r="CO245" s="372"/>
      <c r="CP245" s="372"/>
      <c r="CQ245" s="372"/>
      <c r="CR245" s="372"/>
      <c r="CS245" s="372"/>
      <c r="CT245" s="372"/>
      <c r="CU245" s="372"/>
      <c r="CV245" s="372"/>
      <c r="CW245" s="372"/>
      <c r="CX245" s="372"/>
      <c r="CY245" s="372"/>
      <c r="CZ245" s="372"/>
      <c r="DA245" s="372"/>
      <c r="DB245" s="372"/>
      <c r="DC245" s="372"/>
      <c r="DD245" s="372"/>
      <c r="DE245" s="372"/>
      <c r="DF245" s="372"/>
      <c r="DG245" s="372"/>
      <c r="DH245" s="372"/>
      <c r="DI245" s="372"/>
      <c r="DJ245" s="372"/>
      <c r="DK245" s="372"/>
      <c r="DL245" s="372"/>
      <c r="DM245" s="372"/>
      <c r="DN245" s="372"/>
      <c r="DO245" s="372"/>
      <c r="DP245" s="372"/>
      <c r="DQ245" s="373"/>
    </row>
    <row r="246" spans="68:121" ht="22.5" customHeight="1" thickTop="1" x14ac:dyDescent="0.3">
      <c r="BP246" s="28"/>
      <c r="BQ246" s="28"/>
      <c r="BR246" s="28"/>
      <c r="BS246" s="28"/>
      <c r="BT246" s="28"/>
      <c r="BU246" s="28"/>
      <c r="BV246" s="28"/>
      <c r="BW246" s="28"/>
      <c r="BY246" s="517">
        <f t="shared" ref="BY246" si="611">BQ247</f>
        <v>0.38333333333333336</v>
      </c>
      <c r="BZ246" s="518"/>
      <c r="CA246" s="518"/>
      <c r="CB246" s="351"/>
      <c r="CC246" s="351"/>
      <c r="CD246" s="351"/>
      <c r="CE246" s="520" t="str">
        <f t="shared" ref="CE246" si="612">BT247</f>
        <v>skupina</v>
      </c>
      <c r="CF246" s="520"/>
      <c r="CG246" s="520"/>
      <c r="CH246" s="520"/>
      <c r="CI246" s="520"/>
      <c r="CJ246" s="352" t="str">
        <f t="shared" ref="CJ246" si="613">BT248</f>
        <v>A</v>
      </c>
      <c r="CK246" s="351"/>
      <c r="CL246" s="351"/>
      <c r="CM246" s="351"/>
      <c r="CN246" s="351"/>
      <c r="CO246" s="351"/>
      <c r="CP246" s="351"/>
      <c r="CQ246" s="351"/>
      <c r="CR246" s="351"/>
      <c r="CS246" s="351"/>
      <c r="CT246" s="351"/>
      <c r="CU246" s="351"/>
      <c r="CV246" s="351"/>
      <c r="CW246" s="351"/>
      <c r="CX246" s="351"/>
      <c r="CY246" s="351"/>
      <c r="CZ246" s="351"/>
      <c r="DA246" s="351"/>
      <c r="DB246" s="351"/>
      <c r="DC246" s="351"/>
      <c r="DD246" s="351"/>
      <c r="DE246" s="351"/>
      <c r="DF246" s="351"/>
      <c r="DG246" s="351"/>
      <c r="DH246" s="351"/>
      <c r="DI246" s="351"/>
      <c r="DJ246" s="351"/>
      <c r="DK246" s="351"/>
      <c r="DL246" s="351"/>
      <c r="DM246" s="351"/>
      <c r="DN246" s="351"/>
      <c r="DO246" s="351"/>
      <c r="DP246" s="351"/>
      <c r="DQ246" s="353"/>
    </row>
    <row r="247" spans="68:121" ht="22.5" customHeight="1" x14ac:dyDescent="0.3">
      <c r="BP247" s="28" t="str">
        <f t="shared" ref="BP247:BW248" si="614">E60</f>
        <v>2. KOLO</v>
      </c>
      <c r="BQ247" s="28">
        <f t="shared" si="614"/>
        <v>0.38333333333333336</v>
      </c>
      <c r="BR247" s="28">
        <f t="shared" si="614"/>
        <v>11</v>
      </c>
      <c r="BS247" s="28" t="str">
        <f t="shared" si="614"/>
        <v>HŘIŠTĚ</v>
      </c>
      <c r="BT247" s="28" t="str">
        <f t="shared" si="614"/>
        <v>skupina</v>
      </c>
      <c r="BU247" s="28">
        <f t="shared" si="614"/>
        <v>8</v>
      </c>
      <c r="BV247" s="28" t="str">
        <f t="shared" si="614"/>
        <v>:</v>
      </c>
      <c r="BW247" s="28">
        <f t="shared" si="614"/>
        <v>25</v>
      </c>
      <c r="BY247" s="354"/>
      <c r="BZ247" s="521" t="str">
        <f t="shared" ref="BZ247" si="615">BP247</f>
        <v>2. KOLO</v>
      </c>
      <c r="CA247" s="521"/>
      <c r="CB247" s="521"/>
      <c r="CC247" s="521"/>
      <c r="CD247" s="355"/>
      <c r="CE247" s="355"/>
      <c r="CF247" s="355"/>
      <c r="CG247" s="355"/>
      <c r="CH247" s="355"/>
      <c r="CI247" s="355"/>
      <c r="CJ247" s="355"/>
      <c r="CK247" s="355"/>
      <c r="CL247" s="355"/>
      <c r="CM247" s="355"/>
      <c r="CN247" s="355"/>
      <c r="CO247" s="355"/>
      <c r="CP247" s="355"/>
      <c r="CQ247" s="355"/>
      <c r="CR247" s="355"/>
      <c r="CS247" s="537">
        <f t="shared" ref="CS247" si="616">BR247</f>
        <v>11</v>
      </c>
      <c r="CT247" s="537"/>
      <c r="CU247" s="538" t="s">
        <v>48</v>
      </c>
      <c r="CV247" s="538"/>
      <c r="CW247" s="538"/>
      <c r="CX247" s="355"/>
      <c r="CY247" s="355"/>
      <c r="CZ247" s="355"/>
      <c r="DA247" s="355"/>
      <c r="DB247" s="355"/>
      <c r="DC247" s="355"/>
      <c r="DD247" s="355"/>
      <c r="DE247" s="355"/>
      <c r="DF247" s="355"/>
      <c r="DG247" s="355"/>
      <c r="DH247" s="355"/>
      <c r="DI247" s="355"/>
      <c r="DJ247" s="355"/>
      <c r="DK247" s="356"/>
      <c r="DL247" s="539" t="s">
        <v>49</v>
      </c>
      <c r="DM247" s="539"/>
      <c r="DN247" s="539"/>
      <c r="DO247" s="540">
        <f t="shared" ref="DO247" si="617">BS248</f>
        <v>5</v>
      </c>
      <c r="DP247" s="540"/>
      <c r="DQ247" s="357"/>
    </row>
    <row r="248" spans="68:121" ht="22.5" customHeight="1" x14ac:dyDescent="0.3">
      <c r="BP248" s="28">
        <f t="shared" si="614"/>
        <v>0</v>
      </c>
      <c r="BQ248" s="28">
        <f t="shared" si="614"/>
        <v>0</v>
      </c>
      <c r="BR248" s="28" t="str">
        <f t="shared" si="614"/>
        <v>zápas</v>
      </c>
      <c r="BS248" s="28">
        <f t="shared" si="614"/>
        <v>5</v>
      </c>
      <c r="BT248" s="28" t="str">
        <f t="shared" si="614"/>
        <v>A</v>
      </c>
      <c r="BU248" s="28" t="str">
        <f t="shared" ca="1" si="614"/>
        <v>Velký Osek "A"</v>
      </c>
      <c r="BV248" s="28">
        <f t="shared" si="614"/>
        <v>0</v>
      </c>
      <c r="BW248" s="28" t="str">
        <f t="shared" ca="1" si="614"/>
        <v>Býchory "B"</v>
      </c>
      <c r="BY248" s="354"/>
      <c r="BZ248" s="521"/>
      <c r="CA248" s="521"/>
      <c r="CB248" s="521"/>
      <c r="CC248" s="521"/>
      <c r="CD248" s="355"/>
      <c r="CE248" s="355"/>
      <c r="CF248" s="355"/>
      <c r="CG248" s="355"/>
      <c r="CH248" s="355"/>
      <c r="CI248" s="355"/>
      <c r="CJ248" s="355"/>
      <c r="CK248" s="355"/>
      <c r="CL248" s="355"/>
      <c r="CM248" s="355"/>
      <c r="CN248" s="355"/>
      <c r="CO248" s="355"/>
      <c r="CP248" s="355"/>
      <c r="CQ248" s="355"/>
      <c r="CR248" s="355"/>
      <c r="CS248" s="537"/>
      <c r="CT248" s="537"/>
      <c r="CU248" s="538"/>
      <c r="CV248" s="538"/>
      <c r="CW248" s="538"/>
      <c r="CX248" s="355"/>
      <c r="CY248" s="355"/>
      <c r="CZ248" s="355"/>
      <c r="DA248" s="355"/>
      <c r="DB248" s="355"/>
      <c r="DC248" s="355"/>
      <c r="DD248" s="355"/>
      <c r="DE248" s="355"/>
      <c r="DF248" s="355"/>
      <c r="DG248" s="355"/>
      <c r="DH248" s="355"/>
      <c r="DI248" s="355"/>
      <c r="DJ248" s="355"/>
      <c r="DK248" s="356"/>
      <c r="DL248" s="539"/>
      <c r="DM248" s="539"/>
      <c r="DN248" s="539"/>
      <c r="DO248" s="540"/>
      <c r="DP248" s="540"/>
      <c r="DQ248" s="357"/>
    </row>
    <row r="249" spans="68:121" ht="22.5" customHeight="1" x14ac:dyDescent="0.3">
      <c r="BP249" s="28"/>
      <c r="BQ249" s="28"/>
      <c r="BR249" s="28"/>
      <c r="BS249" s="28"/>
      <c r="BT249" s="28"/>
      <c r="BU249" s="28"/>
      <c r="BV249" s="28"/>
      <c r="BW249" s="28"/>
      <c r="BY249" s="354"/>
      <c r="BZ249" s="358"/>
      <c r="CA249" s="358"/>
      <c r="CB249" s="358"/>
      <c r="CC249" s="358"/>
      <c r="CD249" s="536" t="s">
        <v>52</v>
      </c>
      <c r="CE249" s="536"/>
      <c r="CF249" s="359">
        <f t="shared" ref="CF249" si="618">BU247</f>
        <v>8</v>
      </c>
      <c r="CG249" s="360" t="s">
        <v>53</v>
      </c>
      <c r="CH249" s="522" t="str">
        <f t="shared" ref="CH249" ca="1" si="619">IF(BU248="","",LOOKUP(CF249,$B$2:$B$48,$C$2:$C$44))</f>
        <v>Velký Osek "A"</v>
      </c>
      <c r="CI249" s="522"/>
      <c r="CJ249" s="522"/>
      <c r="CK249" s="522"/>
      <c r="CL249" s="522"/>
      <c r="CM249" s="522"/>
      <c r="CN249" s="522"/>
      <c r="CO249" s="522"/>
      <c r="CP249" s="522"/>
      <c r="CQ249" s="522"/>
      <c r="CR249" s="522"/>
      <c r="CS249" s="522"/>
      <c r="CT249" s="522"/>
      <c r="CU249" s="358"/>
      <c r="CV249" s="358"/>
      <c r="CW249" s="358"/>
      <c r="CX249" s="358"/>
      <c r="CY249" s="358"/>
      <c r="CZ249" s="536" t="s">
        <v>52</v>
      </c>
      <c r="DA249" s="536"/>
      <c r="DB249" s="359">
        <f t="shared" ref="DB249" si="620">BW247</f>
        <v>25</v>
      </c>
      <c r="DC249" s="360" t="s">
        <v>53</v>
      </c>
      <c r="DD249" s="522" t="str">
        <f t="shared" ref="DD249" ca="1" si="621">IF(BW248="","",LOOKUP(DB249,$B$2:$B$48,$C$2:$C$44))</f>
        <v>Býchory "B"</v>
      </c>
      <c r="DE249" s="522"/>
      <c r="DF249" s="522"/>
      <c r="DG249" s="522"/>
      <c r="DH249" s="522"/>
      <c r="DI249" s="522"/>
      <c r="DJ249" s="522"/>
      <c r="DK249" s="522"/>
      <c r="DL249" s="522"/>
      <c r="DM249" s="522"/>
      <c r="DN249" s="522"/>
      <c r="DO249" s="522"/>
      <c r="DP249" s="522"/>
      <c r="DQ249" s="357"/>
    </row>
    <row r="250" spans="68:121" ht="22.5" customHeight="1" x14ac:dyDescent="0.3">
      <c r="BP250" s="28"/>
      <c r="BQ250" s="28"/>
      <c r="BR250" s="28"/>
      <c r="BS250" s="28"/>
      <c r="BT250" s="28"/>
      <c r="BU250" s="28"/>
      <c r="BV250" s="28"/>
      <c r="BW250" s="28"/>
      <c r="BY250" s="354"/>
      <c r="BZ250" s="358"/>
      <c r="CA250" s="358"/>
      <c r="CB250" s="358"/>
      <c r="CC250" s="358"/>
      <c r="CD250" s="358"/>
      <c r="CE250" s="358"/>
      <c r="CF250" s="358"/>
      <c r="CG250" s="358"/>
      <c r="CH250" s="358"/>
      <c r="CI250" s="358"/>
      <c r="CJ250" s="358"/>
      <c r="CK250" s="358"/>
      <c r="CL250" s="358"/>
      <c r="CM250" s="358"/>
      <c r="CN250" s="358"/>
      <c r="CO250" s="358"/>
      <c r="CP250" s="358"/>
      <c r="CQ250" s="358"/>
      <c r="CR250" s="358"/>
      <c r="CS250" s="358"/>
      <c r="CT250" s="358"/>
      <c r="CU250" s="358"/>
      <c r="CV250" s="358"/>
      <c r="CW250" s="358"/>
      <c r="CX250" s="358"/>
      <c r="CY250" s="358"/>
      <c r="CZ250" s="358"/>
      <c r="DA250" s="358"/>
      <c r="DB250" s="358"/>
      <c r="DC250" s="358"/>
      <c r="DD250" s="358"/>
      <c r="DE250" s="358"/>
      <c r="DF250" s="358"/>
      <c r="DG250" s="358"/>
      <c r="DH250" s="358"/>
      <c r="DI250" s="358"/>
      <c r="DJ250" s="358"/>
      <c r="DQ250" s="357"/>
    </row>
    <row r="251" spans="68:121" ht="22.5" customHeight="1" x14ac:dyDescent="0.3">
      <c r="BP251" s="28"/>
      <c r="BQ251" s="28"/>
      <c r="BR251" s="28"/>
      <c r="BS251" s="28"/>
      <c r="BT251" s="28"/>
      <c r="BU251" s="28"/>
      <c r="BV251" s="28"/>
      <c r="BW251" s="28"/>
      <c r="BY251" s="354"/>
      <c r="BZ251" s="396" t="s">
        <v>56</v>
      </c>
      <c r="CA251" s="397">
        <f t="shared" ref="CA251" si="622">CF249</f>
        <v>8</v>
      </c>
      <c r="CB251" s="362" t="s">
        <v>47</v>
      </c>
      <c r="CC251" s="363">
        <v>1</v>
      </c>
      <c r="CD251" s="363">
        <v>2</v>
      </c>
      <c r="CE251" s="363">
        <v>3</v>
      </c>
      <c r="CF251" s="363">
        <v>4</v>
      </c>
      <c r="CG251" s="363">
        <v>5</v>
      </c>
      <c r="CH251" s="363">
        <v>6</v>
      </c>
      <c r="CI251" s="363">
        <v>7</v>
      </c>
      <c r="CJ251" s="363">
        <v>8</v>
      </c>
      <c r="CK251" s="363">
        <v>9</v>
      </c>
      <c r="CL251" s="363">
        <v>10</v>
      </c>
      <c r="CM251" s="363">
        <v>11</v>
      </c>
      <c r="CN251" s="363">
        <v>12</v>
      </c>
      <c r="CO251" s="363">
        <v>13</v>
      </c>
      <c r="CP251" s="363">
        <v>14</v>
      </c>
      <c r="CQ251" s="363">
        <v>15</v>
      </c>
      <c r="CR251" s="363">
        <v>16</v>
      </c>
      <c r="CS251" s="363">
        <v>17</v>
      </c>
      <c r="CT251" s="363">
        <v>18</v>
      </c>
      <c r="CU251" s="363">
        <v>19</v>
      </c>
      <c r="CV251" s="363">
        <v>20</v>
      </c>
      <c r="CW251" s="363">
        <v>21</v>
      </c>
      <c r="CX251" s="363">
        <v>22</v>
      </c>
      <c r="CY251" s="363">
        <v>23</v>
      </c>
      <c r="CZ251" s="363">
        <v>24</v>
      </c>
      <c r="DA251" s="363">
        <v>25</v>
      </c>
      <c r="DB251" s="363">
        <v>26</v>
      </c>
      <c r="DC251" s="363">
        <v>27</v>
      </c>
      <c r="DD251" s="363">
        <v>28</v>
      </c>
      <c r="DE251" s="363">
        <v>29</v>
      </c>
      <c r="DF251" s="363">
        <v>30</v>
      </c>
      <c r="DG251" s="363">
        <v>31</v>
      </c>
      <c r="DH251" s="363">
        <v>32</v>
      </c>
      <c r="DI251" s="363">
        <v>33</v>
      </c>
      <c r="DJ251" s="363">
        <v>34</v>
      </c>
      <c r="DK251" s="364">
        <v>35</v>
      </c>
      <c r="DL251" s="364">
        <v>36</v>
      </c>
      <c r="DM251" s="364">
        <v>37</v>
      </c>
      <c r="DN251" s="364">
        <v>38</v>
      </c>
      <c r="DO251" s="364">
        <v>39</v>
      </c>
      <c r="DP251" s="364">
        <v>40</v>
      </c>
      <c r="DQ251" s="357"/>
    </row>
    <row r="252" spans="68:121" ht="22.5" customHeight="1" x14ac:dyDescent="0.3">
      <c r="BP252" s="28"/>
      <c r="BQ252" s="28"/>
      <c r="BR252" s="28"/>
      <c r="BS252" s="28"/>
      <c r="BT252" s="28"/>
      <c r="BU252" s="28"/>
      <c r="BV252" s="28"/>
      <c r="BW252" s="28"/>
      <c r="BY252" s="354"/>
      <c r="BZ252" s="365"/>
      <c r="CA252" s="366"/>
      <c r="CB252" s="367"/>
      <c r="CC252" s="368"/>
      <c r="CD252" s="368"/>
      <c r="CE252" s="368"/>
      <c r="CF252" s="368"/>
      <c r="CG252" s="368"/>
      <c r="CH252" s="368"/>
      <c r="CI252" s="368"/>
      <c r="CJ252" s="368"/>
      <c r="CK252" s="368"/>
      <c r="CL252" s="368"/>
      <c r="CM252" s="368"/>
      <c r="CN252" s="368"/>
      <c r="CO252" s="368"/>
      <c r="CP252" s="368"/>
      <c r="CQ252" s="368"/>
      <c r="CR252" s="368"/>
      <c r="CS252" s="368"/>
      <c r="CT252" s="368"/>
      <c r="CU252" s="368"/>
      <c r="CV252" s="368"/>
      <c r="CW252" s="368"/>
      <c r="CX252" s="368"/>
      <c r="CY252" s="368"/>
      <c r="CZ252" s="368"/>
      <c r="DA252" s="368"/>
      <c r="DB252" s="368"/>
      <c r="DC252" s="368"/>
      <c r="DD252" s="368"/>
      <c r="DE252" s="368"/>
      <c r="DF252" s="368"/>
      <c r="DG252" s="368"/>
      <c r="DH252" s="368"/>
      <c r="DI252" s="368"/>
      <c r="DJ252" s="368"/>
      <c r="DK252" s="369"/>
      <c r="DL252" s="369"/>
      <c r="DM252" s="369"/>
      <c r="DN252" s="369"/>
      <c r="DO252" s="369"/>
      <c r="DP252" s="369"/>
      <c r="DQ252" s="357"/>
    </row>
    <row r="253" spans="68:121" ht="22.5" customHeight="1" x14ac:dyDescent="0.3">
      <c r="BP253" s="28"/>
      <c r="BQ253" s="28"/>
      <c r="BR253" s="28"/>
      <c r="BS253" s="28"/>
      <c r="BT253" s="28"/>
      <c r="BU253" s="28"/>
      <c r="BV253" s="28"/>
      <c r="BW253" s="28"/>
      <c r="BY253" s="354"/>
      <c r="BZ253" s="398" t="s">
        <v>56</v>
      </c>
      <c r="CA253" s="399">
        <f t="shared" ref="CA253" si="623">DB249</f>
        <v>25</v>
      </c>
      <c r="CB253" s="370" t="s">
        <v>47</v>
      </c>
      <c r="CC253" s="363">
        <v>1</v>
      </c>
      <c r="CD253" s="363">
        <v>2</v>
      </c>
      <c r="CE253" s="363">
        <v>3</v>
      </c>
      <c r="CF253" s="363">
        <v>4</v>
      </c>
      <c r="CG253" s="363">
        <v>5</v>
      </c>
      <c r="CH253" s="363">
        <v>6</v>
      </c>
      <c r="CI253" s="363">
        <v>7</v>
      </c>
      <c r="CJ253" s="363">
        <v>8</v>
      </c>
      <c r="CK253" s="363">
        <v>9</v>
      </c>
      <c r="CL253" s="363">
        <v>10</v>
      </c>
      <c r="CM253" s="363">
        <v>11</v>
      </c>
      <c r="CN253" s="363">
        <v>12</v>
      </c>
      <c r="CO253" s="363">
        <v>13</v>
      </c>
      <c r="CP253" s="363">
        <v>14</v>
      </c>
      <c r="CQ253" s="363">
        <v>15</v>
      </c>
      <c r="CR253" s="363">
        <v>16</v>
      </c>
      <c r="CS253" s="363">
        <v>17</v>
      </c>
      <c r="CT253" s="363">
        <v>18</v>
      </c>
      <c r="CU253" s="363">
        <v>19</v>
      </c>
      <c r="CV253" s="363">
        <v>20</v>
      </c>
      <c r="CW253" s="363">
        <v>21</v>
      </c>
      <c r="CX253" s="363">
        <v>22</v>
      </c>
      <c r="CY253" s="363">
        <v>23</v>
      </c>
      <c r="CZ253" s="363">
        <v>24</v>
      </c>
      <c r="DA253" s="363">
        <v>25</v>
      </c>
      <c r="DB253" s="363">
        <v>26</v>
      </c>
      <c r="DC253" s="363">
        <v>27</v>
      </c>
      <c r="DD253" s="363">
        <v>28</v>
      </c>
      <c r="DE253" s="363">
        <v>29</v>
      </c>
      <c r="DF253" s="363">
        <v>30</v>
      </c>
      <c r="DG253" s="363">
        <v>31</v>
      </c>
      <c r="DH253" s="363">
        <v>32</v>
      </c>
      <c r="DI253" s="363">
        <v>33</v>
      </c>
      <c r="DJ253" s="363">
        <v>34</v>
      </c>
      <c r="DK253" s="364">
        <v>35</v>
      </c>
      <c r="DL253" s="364">
        <v>36</v>
      </c>
      <c r="DM253" s="364">
        <v>37</v>
      </c>
      <c r="DN253" s="364">
        <v>38</v>
      </c>
      <c r="DO253" s="364">
        <v>39</v>
      </c>
      <c r="DP253" s="364">
        <v>40</v>
      </c>
      <c r="DQ253" s="357"/>
    </row>
    <row r="254" spans="68:121" ht="22.5" customHeight="1" thickBot="1" x14ac:dyDescent="0.35">
      <c r="BP254" s="28"/>
      <c r="BQ254" s="28"/>
      <c r="BR254" s="28"/>
      <c r="BS254" s="28"/>
      <c r="BT254" s="28"/>
      <c r="BU254" s="28"/>
      <c r="BV254" s="28"/>
      <c r="BW254" s="28"/>
      <c r="BY254" s="371"/>
      <c r="BZ254" s="372"/>
      <c r="CA254" s="372"/>
      <c r="CB254" s="372"/>
      <c r="CC254" s="372"/>
      <c r="CD254" s="372"/>
      <c r="CE254" s="372"/>
      <c r="CF254" s="372"/>
      <c r="CG254" s="372"/>
      <c r="CH254" s="372"/>
      <c r="CI254" s="372"/>
      <c r="CJ254" s="372"/>
      <c r="CK254" s="372"/>
      <c r="CL254" s="372"/>
      <c r="CM254" s="372"/>
      <c r="CN254" s="372"/>
      <c r="CO254" s="372"/>
      <c r="CP254" s="372"/>
      <c r="CQ254" s="372"/>
      <c r="CR254" s="372"/>
      <c r="CS254" s="372"/>
      <c r="CT254" s="372"/>
      <c r="CU254" s="372"/>
      <c r="CV254" s="372"/>
      <c r="CW254" s="372"/>
      <c r="CX254" s="372"/>
      <c r="CY254" s="372"/>
      <c r="CZ254" s="372"/>
      <c r="DA254" s="372"/>
      <c r="DB254" s="372"/>
      <c r="DC254" s="372"/>
      <c r="DD254" s="372"/>
      <c r="DE254" s="372"/>
      <c r="DF254" s="372"/>
      <c r="DG254" s="372"/>
      <c r="DH254" s="372"/>
      <c r="DI254" s="372"/>
      <c r="DJ254" s="372"/>
      <c r="DK254" s="372"/>
      <c r="DL254" s="372"/>
      <c r="DM254" s="372"/>
      <c r="DN254" s="372"/>
      <c r="DO254" s="372"/>
      <c r="DP254" s="372"/>
      <c r="DQ254" s="373"/>
    </row>
    <row r="255" spans="68:121" ht="22.5" customHeight="1" thickTop="1" x14ac:dyDescent="0.3">
      <c r="BP255" s="28"/>
      <c r="BQ255" s="28"/>
      <c r="BR255" s="28"/>
      <c r="BS255" s="28"/>
      <c r="BT255" s="28"/>
      <c r="BU255" s="28"/>
      <c r="BV255" s="28"/>
      <c r="BW255" s="28"/>
      <c r="BY255" s="517">
        <f t="shared" ref="BY255" si="624">BQ256</f>
        <v>0.39166666666666672</v>
      </c>
      <c r="BZ255" s="518"/>
      <c r="CA255" s="518"/>
      <c r="CB255" s="351"/>
      <c r="CC255" s="351"/>
      <c r="CD255" s="351"/>
      <c r="CE255" s="520" t="str">
        <f t="shared" ref="CE255" si="625">BT256</f>
        <v>skupina</v>
      </c>
      <c r="CF255" s="520"/>
      <c r="CG255" s="520"/>
      <c r="CH255" s="520"/>
      <c r="CI255" s="520"/>
      <c r="CJ255" s="352" t="str">
        <f t="shared" ref="CJ255" si="626">BT257</f>
        <v>A</v>
      </c>
      <c r="CK255" s="351"/>
      <c r="CL255" s="351"/>
      <c r="CM255" s="351"/>
      <c r="CN255" s="351"/>
      <c r="CO255" s="351"/>
      <c r="CP255" s="351"/>
      <c r="CQ255" s="351"/>
      <c r="CR255" s="351"/>
      <c r="CS255" s="351"/>
      <c r="CT255" s="351"/>
      <c r="CU255" s="351"/>
      <c r="CV255" s="351"/>
      <c r="CW255" s="351"/>
      <c r="CX255" s="351"/>
      <c r="CY255" s="351"/>
      <c r="CZ255" s="351"/>
      <c r="DA255" s="351"/>
      <c r="DB255" s="351"/>
      <c r="DC255" s="351"/>
      <c r="DD255" s="351"/>
      <c r="DE255" s="351"/>
      <c r="DF255" s="351"/>
      <c r="DG255" s="351"/>
      <c r="DH255" s="351"/>
      <c r="DI255" s="351"/>
      <c r="DJ255" s="351"/>
      <c r="DK255" s="351"/>
      <c r="DL255" s="351"/>
      <c r="DM255" s="351"/>
      <c r="DN255" s="351"/>
      <c r="DO255" s="351"/>
      <c r="DP255" s="351"/>
      <c r="DQ255" s="353"/>
    </row>
    <row r="256" spans="68:121" ht="22.5" customHeight="1" x14ac:dyDescent="0.3">
      <c r="BP256" s="28" t="str">
        <f t="shared" ref="BP256:BW257" si="627">E62</f>
        <v>3. KOLO</v>
      </c>
      <c r="BQ256" s="28">
        <f t="shared" si="627"/>
        <v>0.39166666666666672</v>
      </c>
      <c r="BR256" s="28">
        <f t="shared" si="627"/>
        <v>17</v>
      </c>
      <c r="BS256" s="28" t="str">
        <f t="shared" si="627"/>
        <v>HŘIŠTĚ</v>
      </c>
      <c r="BT256" s="28" t="str">
        <f t="shared" si="627"/>
        <v>skupina</v>
      </c>
      <c r="BU256" s="28">
        <f t="shared" si="627"/>
        <v>16</v>
      </c>
      <c r="BV256" s="28" t="str">
        <f t="shared" si="627"/>
        <v>:</v>
      </c>
      <c r="BW256" s="28">
        <f t="shared" si="627"/>
        <v>25</v>
      </c>
      <c r="BY256" s="354"/>
      <c r="BZ256" s="521" t="str">
        <f t="shared" ref="BZ256" si="628">BP256</f>
        <v>3. KOLO</v>
      </c>
      <c r="CA256" s="521"/>
      <c r="CB256" s="521"/>
      <c r="CC256" s="521"/>
      <c r="CD256" s="355"/>
      <c r="CE256" s="355"/>
      <c r="CF256" s="355"/>
      <c r="CG256" s="355"/>
      <c r="CH256" s="355"/>
      <c r="CI256" s="355"/>
      <c r="CJ256" s="355"/>
      <c r="CK256" s="355"/>
      <c r="CL256" s="355"/>
      <c r="CM256" s="355"/>
      <c r="CN256" s="355"/>
      <c r="CO256" s="355"/>
      <c r="CP256" s="355"/>
      <c r="CQ256" s="355"/>
      <c r="CR256" s="355"/>
      <c r="CS256" s="537">
        <f t="shared" ref="CS256" si="629">BR256</f>
        <v>17</v>
      </c>
      <c r="CT256" s="537"/>
      <c r="CU256" s="538" t="s">
        <v>48</v>
      </c>
      <c r="CV256" s="538"/>
      <c r="CW256" s="538"/>
      <c r="CX256" s="355"/>
      <c r="CY256" s="355"/>
      <c r="CZ256" s="355"/>
      <c r="DA256" s="355"/>
      <c r="DB256" s="355"/>
      <c r="DC256" s="355"/>
      <c r="DD256" s="355"/>
      <c r="DE256" s="355"/>
      <c r="DF256" s="355"/>
      <c r="DG256" s="355"/>
      <c r="DH256" s="355"/>
      <c r="DI256" s="355"/>
      <c r="DJ256" s="355"/>
      <c r="DK256" s="356"/>
      <c r="DL256" s="539" t="s">
        <v>49</v>
      </c>
      <c r="DM256" s="539"/>
      <c r="DN256" s="539"/>
      <c r="DO256" s="540">
        <f t="shared" ref="DO256" si="630">BS257</f>
        <v>5</v>
      </c>
      <c r="DP256" s="540"/>
      <c r="DQ256" s="357"/>
    </row>
    <row r="257" spans="68:121" ht="22.5" customHeight="1" x14ac:dyDescent="0.3">
      <c r="BP257" s="28">
        <f t="shared" si="627"/>
        <v>0</v>
      </c>
      <c r="BQ257" s="28">
        <f t="shared" si="627"/>
        <v>0</v>
      </c>
      <c r="BR257" s="28" t="str">
        <f t="shared" si="627"/>
        <v>zápas</v>
      </c>
      <c r="BS257" s="28">
        <f t="shared" si="627"/>
        <v>5</v>
      </c>
      <c r="BT257" s="28" t="str">
        <f t="shared" si="627"/>
        <v>A</v>
      </c>
      <c r="BU257" s="28" t="str">
        <f t="shared" ca="1" si="627"/>
        <v>Čer. Pečky "B"</v>
      </c>
      <c r="BV257" s="28">
        <f t="shared" si="627"/>
        <v>0</v>
      </c>
      <c r="BW257" s="28" t="str">
        <f t="shared" ca="1" si="627"/>
        <v>Býchory "B"</v>
      </c>
      <c r="BY257" s="354"/>
      <c r="BZ257" s="521"/>
      <c r="CA257" s="521"/>
      <c r="CB257" s="521"/>
      <c r="CC257" s="521"/>
      <c r="CD257" s="355"/>
      <c r="CE257" s="355"/>
      <c r="CF257" s="355"/>
      <c r="CG257" s="355"/>
      <c r="CH257" s="355"/>
      <c r="CI257" s="355"/>
      <c r="CJ257" s="355"/>
      <c r="CK257" s="355"/>
      <c r="CL257" s="355"/>
      <c r="CM257" s="355"/>
      <c r="CN257" s="355"/>
      <c r="CO257" s="355"/>
      <c r="CP257" s="355"/>
      <c r="CQ257" s="355"/>
      <c r="CR257" s="355"/>
      <c r="CS257" s="537"/>
      <c r="CT257" s="537"/>
      <c r="CU257" s="538"/>
      <c r="CV257" s="538"/>
      <c r="CW257" s="538"/>
      <c r="CX257" s="355"/>
      <c r="CY257" s="355"/>
      <c r="CZ257" s="355"/>
      <c r="DA257" s="355"/>
      <c r="DB257" s="355"/>
      <c r="DC257" s="355"/>
      <c r="DD257" s="355"/>
      <c r="DE257" s="355"/>
      <c r="DF257" s="355"/>
      <c r="DG257" s="355"/>
      <c r="DH257" s="355"/>
      <c r="DI257" s="355"/>
      <c r="DJ257" s="355"/>
      <c r="DK257" s="356"/>
      <c r="DL257" s="539"/>
      <c r="DM257" s="539"/>
      <c r="DN257" s="539"/>
      <c r="DO257" s="540"/>
      <c r="DP257" s="540"/>
      <c r="DQ257" s="357"/>
    </row>
    <row r="258" spans="68:121" ht="22.5" customHeight="1" x14ac:dyDescent="0.3">
      <c r="BP258" s="28"/>
      <c r="BQ258" s="28"/>
      <c r="BR258" s="28"/>
      <c r="BS258" s="28"/>
      <c r="BT258" s="28"/>
      <c r="BU258" s="28"/>
      <c r="BV258" s="28"/>
      <c r="BW258" s="28"/>
      <c r="BY258" s="354"/>
      <c r="BZ258" s="358"/>
      <c r="CA258" s="358"/>
      <c r="CB258" s="358"/>
      <c r="CC258" s="358"/>
      <c r="CD258" s="536" t="s">
        <v>52</v>
      </c>
      <c r="CE258" s="536"/>
      <c r="CF258" s="359">
        <f t="shared" ref="CF258" si="631">BU256</f>
        <v>16</v>
      </c>
      <c r="CG258" s="360" t="s">
        <v>53</v>
      </c>
      <c r="CH258" s="522" t="str">
        <f t="shared" ref="CH258" ca="1" si="632">IF(BU257="","",LOOKUP(CF258,$B$2:$B$48,$C$2:$C$44))</f>
        <v>Čer. Pečky "B"</v>
      </c>
      <c r="CI258" s="522"/>
      <c r="CJ258" s="522"/>
      <c r="CK258" s="522"/>
      <c r="CL258" s="522"/>
      <c r="CM258" s="522"/>
      <c r="CN258" s="522"/>
      <c r="CO258" s="522"/>
      <c r="CP258" s="522"/>
      <c r="CQ258" s="522"/>
      <c r="CR258" s="522"/>
      <c r="CS258" s="522"/>
      <c r="CT258" s="522"/>
      <c r="CU258" s="358"/>
      <c r="CV258" s="358"/>
      <c r="CW258" s="358"/>
      <c r="CX258" s="358"/>
      <c r="CY258" s="358"/>
      <c r="CZ258" s="536" t="s">
        <v>52</v>
      </c>
      <c r="DA258" s="536"/>
      <c r="DB258" s="359">
        <f t="shared" ref="DB258" si="633">BW256</f>
        <v>25</v>
      </c>
      <c r="DC258" s="360" t="s">
        <v>53</v>
      </c>
      <c r="DD258" s="522" t="str">
        <f t="shared" ref="DD258" ca="1" si="634">IF(BW257="","",LOOKUP(DB258,$B$2:$B$48,$C$2:$C$44))</f>
        <v>Býchory "B"</v>
      </c>
      <c r="DE258" s="522"/>
      <c r="DF258" s="522"/>
      <c r="DG258" s="522"/>
      <c r="DH258" s="522"/>
      <c r="DI258" s="522"/>
      <c r="DJ258" s="522"/>
      <c r="DK258" s="522"/>
      <c r="DL258" s="522"/>
      <c r="DM258" s="522"/>
      <c r="DN258" s="522"/>
      <c r="DO258" s="522"/>
      <c r="DP258" s="522"/>
      <c r="DQ258" s="357"/>
    </row>
    <row r="259" spans="68:121" ht="22.5" customHeight="1" x14ac:dyDescent="0.3">
      <c r="BP259" s="28"/>
      <c r="BQ259" s="28"/>
      <c r="BR259" s="28"/>
      <c r="BS259" s="28"/>
      <c r="BT259" s="28"/>
      <c r="BU259" s="28"/>
      <c r="BV259" s="28"/>
      <c r="BW259" s="28"/>
      <c r="BY259" s="354"/>
      <c r="BZ259" s="358"/>
      <c r="CA259" s="358"/>
      <c r="CB259" s="358"/>
      <c r="CC259" s="358"/>
      <c r="CD259" s="358"/>
      <c r="CE259" s="358"/>
      <c r="CF259" s="358"/>
      <c r="CG259" s="358"/>
      <c r="CH259" s="358"/>
      <c r="CI259" s="358"/>
      <c r="CJ259" s="358"/>
      <c r="CK259" s="358"/>
      <c r="CL259" s="358"/>
      <c r="CM259" s="358"/>
      <c r="CN259" s="358"/>
      <c r="CO259" s="358"/>
      <c r="CP259" s="358"/>
      <c r="CQ259" s="358"/>
      <c r="CR259" s="358"/>
      <c r="CS259" s="358"/>
      <c r="CT259" s="358"/>
      <c r="CU259" s="358"/>
      <c r="CV259" s="358"/>
      <c r="CW259" s="358"/>
      <c r="CX259" s="358"/>
      <c r="CY259" s="358"/>
      <c r="CZ259" s="358"/>
      <c r="DA259" s="358"/>
      <c r="DB259" s="358"/>
      <c r="DC259" s="358"/>
      <c r="DD259" s="358"/>
      <c r="DE259" s="358"/>
      <c r="DF259" s="358"/>
      <c r="DG259" s="358"/>
      <c r="DH259" s="358"/>
      <c r="DI259" s="358"/>
      <c r="DJ259" s="358"/>
      <c r="DQ259" s="357"/>
    </row>
    <row r="260" spans="68:121" ht="22.5" customHeight="1" x14ac:dyDescent="0.3">
      <c r="BP260" s="28"/>
      <c r="BQ260" s="28"/>
      <c r="BR260" s="28"/>
      <c r="BS260" s="28"/>
      <c r="BT260" s="28"/>
      <c r="BU260" s="28"/>
      <c r="BV260" s="28"/>
      <c r="BW260" s="28"/>
      <c r="BY260" s="354"/>
      <c r="BZ260" s="396" t="s">
        <v>56</v>
      </c>
      <c r="CA260" s="397">
        <f t="shared" ref="CA260" si="635">CF258</f>
        <v>16</v>
      </c>
      <c r="CB260" s="362" t="s">
        <v>47</v>
      </c>
      <c r="CC260" s="363">
        <v>1</v>
      </c>
      <c r="CD260" s="363">
        <v>2</v>
      </c>
      <c r="CE260" s="363">
        <v>3</v>
      </c>
      <c r="CF260" s="363">
        <v>4</v>
      </c>
      <c r="CG260" s="363">
        <v>5</v>
      </c>
      <c r="CH260" s="363">
        <v>6</v>
      </c>
      <c r="CI260" s="363">
        <v>7</v>
      </c>
      <c r="CJ260" s="363">
        <v>8</v>
      </c>
      <c r="CK260" s="363">
        <v>9</v>
      </c>
      <c r="CL260" s="363">
        <v>10</v>
      </c>
      <c r="CM260" s="363">
        <v>11</v>
      </c>
      <c r="CN260" s="363">
        <v>12</v>
      </c>
      <c r="CO260" s="363">
        <v>13</v>
      </c>
      <c r="CP260" s="363">
        <v>14</v>
      </c>
      <c r="CQ260" s="363">
        <v>15</v>
      </c>
      <c r="CR260" s="363">
        <v>16</v>
      </c>
      <c r="CS260" s="363">
        <v>17</v>
      </c>
      <c r="CT260" s="363">
        <v>18</v>
      </c>
      <c r="CU260" s="363">
        <v>19</v>
      </c>
      <c r="CV260" s="363">
        <v>20</v>
      </c>
      <c r="CW260" s="363">
        <v>21</v>
      </c>
      <c r="CX260" s="363">
        <v>22</v>
      </c>
      <c r="CY260" s="363">
        <v>23</v>
      </c>
      <c r="CZ260" s="363">
        <v>24</v>
      </c>
      <c r="DA260" s="363">
        <v>25</v>
      </c>
      <c r="DB260" s="363">
        <v>26</v>
      </c>
      <c r="DC260" s="363">
        <v>27</v>
      </c>
      <c r="DD260" s="363">
        <v>28</v>
      </c>
      <c r="DE260" s="363">
        <v>29</v>
      </c>
      <c r="DF260" s="363">
        <v>30</v>
      </c>
      <c r="DG260" s="363">
        <v>31</v>
      </c>
      <c r="DH260" s="363">
        <v>32</v>
      </c>
      <c r="DI260" s="363">
        <v>33</v>
      </c>
      <c r="DJ260" s="363">
        <v>34</v>
      </c>
      <c r="DK260" s="364">
        <v>35</v>
      </c>
      <c r="DL260" s="364">
        <v>36</v>
      </c>
      <c r="DM260" s="364">
        <v>37</v>
      </c>
      <c r="DN260" s="364">
        <v>38</v>
      </c>
      <c r="DO260" s="364">
        <v>39</v>
      </c>
      <c r="DP260" s="364">
        <v>40</v>
      </c>
      <c r="DQ260" s="357"/>
    </row>
    <row r="261" spans="68:121" ht="22.5" customHeight="1" x14ac:dyDescent="0.3">
      <c r="BP261" s="28"/>
      <c r="BQ261" s="28"/>
      <c r="BR261" s="28"/>
      <c r="BS261" s="28"/>
      <c r="BT261" s="28"/>
      <c r="BU261" s="28"/>
      <c r="BV261" s="28"/>
      <c r="BW261" s="28"/>
      <c r="BY261" s="354"/>
      <c r="BZ261" s="365"/>
      <c r="CA261" s="366"/>
      <c r="CB261" s="367"/>
      <c r="CC261" s="368"/>
      <c r="CD261" s="368"/>
      <c r="CE261" s="368"/>
      <c r="CF261" s="368"/>
      <c r="CG261" s="368"/>
      <c r="CH261" s="368"/>
      <c r="CI261" s="368"/>
      <c r="CJ261" s="368"/>
      <c r="CK261" s="368"/>
      <c r="CL261" s="368"/>
      <c r="CM261" s="368"/>
      <c r="CN261" s="368"/>
      <c r="CO261" s="368"/>
      <c r="CP261" s="368"/>
      <c r="CQ261" s="368"/>
      <c r="CR261" s="368"/>
      <c r="CS261" s="368"/>
      <c r="CT261" s="368"/>
      <c r="CU261" s="368"/>
      <c r="CV261" s="368"/>
      <c r="CW261" s="368"/>
      <c r="CX261" s="368"/>
      <c r="CY261" s="368"/>
      <c r="CZ261" s="368"/>
      <c r="DA261" s="368"/>
      <c r="DB261" s="368"/>
      <c r="DC261" s="368"/>
      <c r="DD261" s="368"/>
      <c r="DE261" s="368"/>
      <c r="DF261" s="368"/>
      <c r="DG261" s="368"/>
      <c r="DH261" s="368"/>
      <c r="DI261" s="368"/>
      <c r="DJ261" s="368"/>
      <c r="DK261" s="369"/>
      <c r="DL261" s="369"/>
      <c r="DM261" s="369"/>
      <c r="DN261" s="369"/>
      <c r="DO261" s="369"/>
      <c r="DP261" s="369"/>
      <c r="DQ261" s="357"/>
    </row>
    <row r="262" spans="68:121" ht="22.5" customHeight="1" x14ac:dyDescent="0.3">
      <c r="BP262" s="28"/>
      <c r="BQ262" s="28"/>
      <c r="BR262" s="28"/>
      <c r="BS262" s="28"/>
      <c r="BT262" s="28"/>
      <c r="BU262" s="28"/>
      <c r="BV262" s="28"/>
      <c r="BW262" s="28"/>
      <c r="BY262" s="354"/>
      <c r="BZ262" s="398" t="s">
        <v>56</v>
      </c>
      <c r="CA262" s="399">
        <f t="shared" ref="CA262" si="636">DB258</f>
        <v>25</v>
      </c>
      <c r="CB262" s="370" t="s">
        <v>47</v>
      </c>
      <c r="CC262" s="363">
        <v>1</v>
      </c>
      <c r="CD262" s="363">
        <v>2</v>
      </c>
      <c r="CE262" s="363">
        <v>3</v>
      </c>
      <c r="CF262" s="363">
        <v>4</v>
      </c>
      <c r="CG262" s="363">
        <v>5</v>
      </c>
      <c r="CH262" s="363">
        <v>6</v>
      </c>
      <c r="CI262" s="363">
        <v>7</v>
      </c>
      <c r="CJ262" s="363">
        <v>8</v>
      </c>
      <c r="CK262" s="363">
        <v>9</v>
      </c>
      <c r="CL262" s="363">
        <v>10</v>
      </c>
      <c r="CM262" s="363">
        <v>11</v>
      </c>
      <c r="CN262" s="363">
        <v>12</v>
      </c>
      <c r="CO262" s="363">
        <v>13</v>
      </c>
      <c r="CP262" s="363">
        <v>14</v>
      </c>
      <c r="CQ262" s="363">
        <v>15</v>
      </c>
      <c r="CR262" s="363">
        <v>16</v>
      </c>
      <c r="CS262" s="363">
        <v>17</v>
      </c>
      <c r="CT262" s="363">
        <v>18</v>
      </c>
      <c r="CU262" s="363">
        <v>19</v>
      </c>
      <c r="CV262" s="363">
        <v>20</v>
      </c>
      <c r="CW262" s="363">
        <v>21</v>
      </c>
      <c r="CX262" s="363">
        <v>22</v>
      </c>
      <c r="CY262" s="363">
        <v>23</v>
      </c>
      <c r="CZ262" s="363">
        <v>24</v>
      </c>
      <c r="DA262" s="363">
        <v>25</v>
      </c>
      <c r="DB262" s="363">
        <v>26</v>
      </c>
      <c r="DC262" s="363">
        <v>27</v>
      </c>
      <c r="DD262" s="363">
        <v>28</v>
      </c>
      <c r="DE262" s="363">
        <v>29</v>
      </c>
      <c r="DF262" s="363">
        <v>30</v>
      </c>
      <c r="DG262" s="363">
        <v>31</v>
      </c>
      <c r="DH262" s="363">
        <v>32</v>
      </c>
      <c r="DI262" s="363">
        <v>33</v>
      </c>
      <c r="DJ262" s="363">
        <v>34</v>
      </c>
      <c r="DK262" s="364">
        <v>35</v>
      </c>
      <c r="DL262" s="364">
        <v>36</v>
      </c>
      <c r="DM262" s="364">
        <v>37</v>
      </c>
      <c r="DN262" s="364">
        <v>38</v>
      </c>
      <c r="DO262" s="364">
        <v>39</v>
      </c>
      <c r="DP262" s="364">
        <v>40</v>
      </c>
      <c r="DQ262" s="357"/>
    </row>
    <row r="263" spans="68:121" ht="22.5" customHeight="1" thickBot="1" x14ac:dyDescent="0.35">
      <c r="BP263" s="28"/>
      <c r="BQ263" s="28"/>
      <c r="BR263" s="28"/>
      <c r="BS263" s="28"/>
      <c r="BT263" s="28"/>
      <c r="BU263" s="28"/>
      <c r="BV263" s="28"/>
      <c r="BW263" s="28"/>
      <c r="BY263" s="371"/>
      <c r="BZ263" s="372"/>
      <c r="CA263" s="372"/>
      <c r="CB263" s="372"/>
      <c r="CC263" s="372"/>
      <c r="CD263" s="372"/>
      <c r="CE263" s="372"/>
      <c r="CF263" s="372"/>
      <c r="CG263" s="372"/>
      <c r="CH263" s="372"/>
      <c r="CI263" s="372"/>
      <c r="CJ263" s="372"/>
      <c r="CK263" s="372"/>
      <c r="CL263" s="372"/>
      <c r="CM263" s="372"/>
      <c r="CN263" s="372"/>
      <c r="CO263" s="372"/>
      <c r="CP263" s="372"/>
      <c r="CQ263" s="372"/>
      <c r="CR263" s="372"/>
      <c r="CS263" s="372"/>
      <c r="CT263" s="372"/>
      <c r="CU263" s="372"/>
      <c r="CV263" s="372"/>
      <c r="CW263" s="372"/>
      <c r="CX263" s="372"/>
      <c r="CY263" s="372"/>
      <c r="CZ263" s="372"/>
      <c r="DA263" s="372"/>
      <c r="DB263" s="372"/>
      <c r="DC263" s="372"/>
      <c r="DD263" s="372"/>
      <c r="DE263" s="372"/>
      <c r="DF263" s="372"/>
      <c r="DG263" s="372"/>
      <c r="DH263" s="372"/>
      <c r="DI263" s="372"/>
      <c r="DJ263" s="372"/>
      <c r="DK263" s="372"/>
      <c r="DL263" s="372"/>
      <c r="DM263" s="372"/>
      <c r="DN263" s="372"/>
      <c r="DO263" s="372"/>
      <c r="DP263" s="372"/>
      <c r="DQ263" s="373"/>
    </row>
    <row r="264" spans="68:121" ht="22.5" customHeight="1" thickTop="1" x14ac:dyDescent="0.3">
      <c r="BP264" s="28"/>
      <c r="BQ264" s="28"/>
      <c r="BR264" s="28"/>
      <c r="BS264" s="28"/>
      <c r="BT264" s="28"/>
      <c r="BU264" s="28"/>
      <c r="BV264" s="28"/>
      <c r="BW264" s="28"/>
      <c r="BY264" s="517">
        <f t="shared" ref="BY264" si="637">BQ265</f>
        <v>0.40000000000000008</v>
      </c>
      <c r="BZ264" s="518"/>
      <c r="CA264" s="518"/>
      <c r="CB264" s="351"/>
      <c r="CC264" s="351"/>
      <c r="CD264" s="351"/>
      <c r="CE264" s="520" t="str">
        <f t="shared" ref="CE264" si="638">BT265</f>
        <v>skupina</v>
      </c>
      <c r="CF264" s="520"/>
      <c r="CG264" s="520"/>
      <c r="CH264" s="520"/>
      <c r="CI264" s="520"/>
      <c r="CJ264" s="352" t="str">
        <f t="shared" ref="CJ264" si="639">BT266</f>
        <v>D</v>
      </c>
      <c r="CK264" s="351"/>
      <c r="CL264" s="351"/>
      <c r="CM264" s="351"/>
      <c r="CN264" s="351"/>
      <c r="CO264" s="351"/>
      <c r="CP264" s="351"/>
      <c r="CQ264" s="351"/>
      <c r="CR264" s="351"/>
      <c r="CS264" s="351"/>
      <c r="CT264" s="351"/>
      <c r="CU264" s="351"/>
      <c r="CV264" s="351"/>
      <c r="CW264" s="351"/>
      <c r="CX264" s="351"/>
      <c r="CY264" s="351"/>
      <c r="CZ264" s="351"/>
      <c r="DA264" s="351"/>
      <c r="DB264" s="351"/>
      <c r="DC264" s="351"/>
      <c r="DD264" s="351"/>
      <c r="DE264" s="351"/>
      <c r="DF264" s="351"/>
      <c r="DG264" s="351"/>
      <c r="DH264" s="351"/>
      <c r="DI264" s="351"/>
      <c r="DJ264" s="351"/>
      <c r="DK264" s="351"/>
      <c r="DL264" s="351"/>
      <c r="DM264" s="351"/>
      <c r="DN264" s="351"/>
      <c r="DO264" s="351"/>
      <c r="DP264" s="351"/>
      <c r="DQ264" s="353"/>
    </row>
    <row r="265" spans="68:121" ht="22.5" customHeight="1" x14ac:dyDescent="0.3">
      <c r="BP265" s="28" t="str">
        <f t="shared" ref="BP265:BW266" si="640">E64</f>
        <v>4. KOLO</v>
      </c>
      <c r="BQ265" s="28">
        <f t="shared" si="640"/>
        <v>0.40000000000000008</v>
      </c>
      <c r="BR265" s="28">
        <f t="shared" si="640"/>
        <v>23</v>
      </c>
      <c r="BS265" s="28" t="str">
        <f t="shared" si="640"/>
        <v>HŘIŠTĚ</v>
      </c>
      <c r="BT265" s="28" t="str">
        <f t="shared" si="640"/>
        <v>skupina</v>
      </c>
      <c r="BU265" s="28">
        <f t="shared" si="640"/>
        <v>4</v>
      </c>
      <c r="BV265" s="28" t="str">
        <f t="shared" si="640"/>
        <v>:</v>
      </c>
      <c r="BW265" s="28">
        <f t="shared" si="640"/>
        <v>20</v>
      </c>
      <c r="BY265" s="354"/>
      <c r="BZ265" s="521" t="str">
        <f t="shared" ref="BZ265" si="641">BP265</f>
        <v>4. KOLO</v>
      </c>
      <c r="CA265" s="521"/>
      <c r="CB265" s="521"/>
      <c r="CC265" s="521"/>
      <c r="CD265" s="355"/>
      <c r="CE265" s="355"/>
      <c r="CF265" s="355"/>
      <c r="CG265" s="355"/>
      <c r="CH265" s="355"/>
      <c r="CI265" s="355"/>
      <c r="CJ265" s="355"/>
      <c r="CK265" s="355"/>
      <c r="CL265" s="355"/>
      <c r="CM265" s="355"/>
      <c r="CN265" s="355"/>
      <c r="CO265" s="355"/>
      <c r="CP265" s="355"/>
      <c r="CQ265" s="355"/>
      <c r="CR265" s="355"/>
      <c r="CS265" s="537">
        <f t="shared" ref="CS265" si="642">BR265</f>
        <v>23</v>
      </c>
      <c r="CT265" s="537"/>
      <c r="CU265" s="538" t="s">
        <v>48</v>
      </c>
      <c r="CV265" s="538"/>
      <c r="CW265" s="538"/>
      <c r="CX265" s="355"/>
      <c r="CY265" s="355"/>
      <c r="CZ265" s="355"/>
      <c r="DA265" s="355"/>
      <c r="DB265" s="355"/>
      <c r="DC265" s="355"/>
      <c r="DD265" s="355"/>
      <c r="DE265" s="355"/>
      <c r="DF265" s="355"/>
      <c r="DG265" s="355"/>
      <c r="DH265" s="355"/>
      <c r="DI265" s="355"/>
      <c r="DJ265" s="355"/>
      <c r="DK265" s="356"/>
      <c r="DL265" s="539" t="s">
        <v>49</v>
      </c>
      <c r="DM265" s="539"/>
      <c r="DN265" s="539"/>
      <c r="DO265" s="540">
        <f t="shared" ref="DO265" si="643">BS266</f>
        <v>5</v>
      </c>
      <c r="DP265" s="540"/>
      <c r="DQ265" s="357"/>
    </row>
    <row r="266" spans="68:121" ht="22.5" customHeight="1" x14ac:dyDescent="0.3">
      <c r="BP266" s="28">
        <f t="shared" si="640"/>
        <v>0</v>
      </c>
      <c r="BQ266" s="28">
        <f t="shared" si="640"/>
        <v>0</v>
      </c>
      <c r="BR266" s="28" t="str">
        <f t="shared" si="640"/>
        <v>zápas</v>
      </c>
      <c r="BS266" s="28">
        <f t="shared" si="640"/>
        <v>5</v>
      </c>
      <c r="BT266" s="28" t="str">
        <f t="shared" si="640"/>
        <v>D</v>
      </c>
      <c r="BU266" s="28" t="str">
        <f t="shared" ca="1" si="640"/>
        <v>Prokopa Vel. "A"</v>
      </c>
      <c r="BV266" s="28">
        <f t="shared" si="640"/>
        <v>0</v>
      </c>
      <c r="BW266" s="28" t="str">
        <f t="shared" ca="1" si="640"/>
        <v>Masarykova "B"</v>
      </c>
      <c r="BY266" s="354"/>
      <c r="BZ266" s="521"/>
      <c r="CA266" s="521"/>
      <c r="CB266" s="521"/>
      <c r="CC266" s="521"/>
      <c r="CD266" s="355"/>
      <c r="CE266" s="355"/>
      <c r="CF266" s="355"/>
      <c r="CG266" s="355"/>
      <c r="CH266" s="355"/>
      <c r="CI266" s="355"/>
      <c r="CJ266" s="355"/>
      <c r="CK266" s="355"/>
      <c r="CL266" s="355"/>
      <c r="CM266" s="355"/>
      <c r="CN266" s="355"/>
      <c r="CO266" s="355"/>
      <c r="CP266" s="355"/>
      <c r="CQ266" s="355"/>
      <c r="CR266" s="355"/>
      <c r="CS266" s="537"/>
      <c r="CT266" s="537"/>
      <c r="CU266" s="538"/>
      <c r="CV266" s="538"/>
      <c r="CW266" s="538"/>
      <c r="CX266" s="355"/>
      <c r="CY266" s="355"/>
      <c r="CZ266" s="355"/>
      <c r="DA266" s="355"/>
      <c r="DB266" s="355"/>
      <c r="DC266" s="355"/>
      <c r="DD266" s="355"/>
      <c r="DE266" s="355"/>
      <c r="DF266" s="355"/>
      <c r="DG266" s="355"/>
      <c r="DH266" s="355"/>
      <c r="DI266" s="355"/>
      <c r="DJ266" s="355"/>
      <c r="DK266" s="356"/>
      <c r="DL266" s="539"/>
      <c r="DM266" s="539"/>
      <c r="DN266" s="539"/>
      <c r="DO266" s="540"/>
      <c r="DP266" s="540"/>
      <c r="DQ266" s="357"/>
    </row>
    <row r="267" spans="68:121" ht="22.5" customHeight="1" x14ac:dyDescent="0.3">
      <c r="BP267" s="28"/>
      <c r="BQ267" s="28"/>
      <c r="BR267" s="28"/>
      <c r="BS267" s="28"/>
      <c r="BT267" s="28"/>
      <c r="BU267" s="28"/>
      <c r="BV267" s="28"/>
      <c r="BW267" s="28"/>
      <c r="BY267" s="354"/>
      <c r="BZ267" s="358"/>
      <c r="CA267" s="358"/>
      <c r="CB267" s="358"/>
      <c r="CC267" s="358"/>
      <c r="CD267" s="536" t="s">
        <v>52</v>
      </c>
      <c r="CE267" s="536"/>
      <c r="CF267" s="359">
        <f t="shared" ref="CF267" si="644">BU265</f>
        <v>4</v>
      </c>
      <c r="CG267" s="360" t="s">
        <v>53</v>
      </c>
      <c r="CH267" s="522" t="str">
        <f t="shared" ref="CH267" ca="1" si="645">IF(BU266="","",LOOKUP(CF267,$B$2:$B$48,$C$2:$C$44))</f>
        <v>Prokopa Vel. "A"</v>
      </c>
      <c r="CI267" s="522"/>
      <c r="CJ267" s="522"/>
      <c r="CK267" s="522"/>
      <c r="CL267" s="522"/>
      <c r="CM267" s="522"/>
      <c r="CN267" s="522"/>
      <c r="CO267" s="522"/>
      <c r="CP267" s="522"/>
      <c r="CQ267" s="522"/>
      <c r="CR267" s="522"/>
      <c r="CS267" s="522"/>
      <c r="CT267" s="522"/>
      <c r="CU267" s="358"/>
      <c r="CV267" s="358"/>
      <c r="CW267" s="358"/>
      <c r="CX267" s="358"/>
      <c r="CY267" s="358"/>
      <c r="CZ267" s="536" t="s">
        <v>52</v>
      </c>
      <c r="DA267" s="536"/>
      <c r="DB267" s="359">
        <f t="shared" ref="DB267" si="646">BW265</f>
        <v>20</v>
      </c>
      <c r="DC267" s="360" t="s">
        <v>53</v>
      </c>
      <c r="DD267" s="522" t="str">
        <f t="shared" ref="DD267" ca="1" si="647">IF(BW266="","",LOOKUP(DB267,$B$2:$B$48,$C$2:$C$44))</f>
        <v>Masarykova "B"</v>
      </c>
      <c r="DE267" s="522"/>
      <c r="DF267" s="522"/>
      <c r="DG267" s="522"/>
      <c r="DH267" s="522"/>
      <c r="DI267" s="522"/>
      <c r="DJ267" s="522"/>
      <c r="DK267" s="522"/>
      <c r="DL267" s="522"/>
      <c r="DM267" s="522"/>
      <c r="DN267" s="522"/>
      <c r="DO267" s="522"/>
      <c r="DP267" s="522"/>
      <c r="DQ267" s="357"/>
    </row>
    <row r="268" spans="68:121" ht="22.5" customHeight="1" x14ac:dyDescent="0.3">
      <c r="BP268" s="28"/>
      <c r="BQ268" s="28"/>
      <c r="BR268" s="28"/>
      <c r="BS268" s="28"/>
      <c r="BT268" s="28"/>
      <c r="BU268" s="28"/>
      <c r="BV268" s="28"/>
      <c r="BW268" s="28"/>
      <c r="BY268" s="354"/>
      <c r="BZ268" s="358"/>
      <c r="CA268" s="358"/>
      <c r="CB268" s="358"/>
      <c r="CC268" s="358"/>
      <c r="CD268" s="358"/>
      <c r="CE268" s="358"/>
      <c r="CF268" s="358"/>
      <c r="CG268" s="358"/>
      <c r="CH268" s="358"/>
      <c r="CI268" s="358"/>
      <c r="CJ268" s="358"/>
      <c r="CK268" s="358"/>
      <c r="CL268" s="358"/>
      <c r="CM268" s="358"/>
      <c r="CN268" s="358"/>
      <c r="CO268" s="358"/>
      <c r="CP268" s="358"/>
      <c r="CQ268" s="358"/>
      <c r="CR268" s="358"/>
      <c r="CS268" s="358"/>
      <c r="CT268" s="358"/>
      <c r="CU268" s="358"/>
      <c r="CV268" s="358"/>
      <c r="CW268" s="358"/>
      <c r="CX268" s="358"/>
      <c r="CY268" s="358"/>
      <c r="CZ268" s="358"/>
      <c r="DA268" s="358"/>
      <c r="DB268" s="358"/>
      <c r="DC268" s="358"/>
      <c r="DD268" s="358"/>
      <c r="DE268" s="358"/>
      <c r="DF268" s="358"/>
      <c r="DG268" s="358"/>
      <c r="DH268" s="358"/>
      <c r="DI268" s="358"/>
      <c r="DJ268" s="358"/>
      <c r="DQ268" s="357"/>
    </row>
    <row r="269" spans="68:121" ht="22.5" customHeight="1" x14ac:dyDescent="0.3">
      <c r="BP269" s="28"/>
      <c r="BQ269" s="28"/>
      <c r="BR269" s="28"/>
      <c r="BS269" s="28"/>
      <c r="BT269" s="28"/>
      <c r="BU269" s="28"/>
      <c r="BV269" s="28"/>
      <c r="BW269" s="28"/>
      <c r="BY269" s="354"/>
      <c r="BZ269" s="396" t="s">
        <v>56</v>
      </c>
      <c r="CA269" s="397">
        <f t="shared" ref="CA269" si="648">CF267</f>
        <v>4</v>
      </c>
      <c r="CB269" s="362" t="s">
        <v>47</v>
      </c>
      <c r="CC269" s="363">
        <v>1</v>
      </c>
      <c r="CD269" s="363">
        <v>2</v>
      </c>
      <c r="CE269" s="363">
        <v>3</v>
      </c>
      <c r="CF269" s="363">
        <v>4</v>
      </c>
      <c r="CG269" s="363">
        <v>5</v>
      </c>
      <c r="CH269" s="363">
        <v>6</v>
      </c>
      <c r="CI269" s="363">
        <v>7</v>
      </c>
      <c r="CJ269" s="363">
        <v>8</v>
      </c>
      <c r="CK269" s="363">
        <v>9</v>
      </c>
      <c r="CL269" s="363">
        <v>10</v>
      </c>
      <c r="CM269" s="363">
        <v>11</v>
      </c>
      <c r="CN269" s="363">
        <v>12</v>
      </c>
      <c r="CO269" s="363">
        <v>13</v>
      </c>
      <c r="CP269" s="363">
        <v>14</v>
      </c>
      <c r="CQ269" s="363">
        <v>15</v>
      </c>
      <c r="CR269" s="363">
        <v>16</v>
      </c>
      <c r="CS269" s="363">
        <v>17</v>
      </c>
      <c r="CT269" s="363">
        <v>18</v>
      </c>
      <c r="CU269" s="363">
        <v>19</v>
      </c>
      <c r="CV269" s="363">
        <v>20</v>
      </c>
      <c r="CW269" s="363">
        <v>21</v>
      </c>
      <c r="CX269" s="363">
        <v>22</v>
      </c>
      <c r="CY269" s="363">
        <v>23</v>
      </c>
      <c r="CZ269" s="363">
        <v>24</v>
      </c>
      <c r="DA269" s="363">
        <v>25</v>
      </c>
      <c r="DB269" s="363">
        <v>26</v>
      </c>
      <c r="DC269" s="363">
        <v>27</v>
      </c>
      <c r="DD269" s="363">
        <v>28</v>
      </c>
      <c r="DE269" s="363">
        <v>29</v>
      </c>
      <c r="DF269" s="363">
        <v>30</v>
      </c>
      <c r="DG269" s="363">
        <v>31</v>
      </c>
      <c r="DH269" s="363">
        <v>32</v>
      </c>
      <c r="DI269" s="363">
        <v>33</v>
      </c>
      <c r="DJ269" s="363">
        <v>34</v>
      </c>
      <c r="DK269" s="364">
        <v>35</v>
      </c>
      <c r="DL269" s="364">
        <v>36</v>
      </c>
      <c r="DM269" s="364">
        <v>37</v>
      </c>
      <c r="DN269" s="364">
        <v>38</v>
      </c>
      <c r="DO269" s="364">
        <v>39</v>
      </c>
      <c r="DP269" s="364">
        <v>40</v>
      </c>
      <c r="DQ269" s="357"/>
    </row>
    <row r="270" spans="68:121" ht="22.5" customHeight="1" x14ac:dyDescent="0.3">
      <c r="BP270" s="28"/>
      <c r="BQ270" s="28"/>
      <c r="BR270" s="28"/>
      <c r="BS270" s="28"/>
      <c r="BT270" s="28"/>
      <c r="BU270" s="28"/>
      <c r="BV270" s="28"/>
      <c r="BW270" s="28"/>
      <c r="BY270" s="354"/>
      <c r="BZ270" s="365"/>
      <c r="CA270" s="366"/>
      <c r="CB270" s="367"/>
      <c r="CC270" s="368"/>
      <c r="CD270" s="368"/>
      <c r="CE270" s="368"/>
      <c r="CF270" s="368"/>
      <c r="CG270" s="368"/>
      <c r="CH270" s="368"/>
      <c r="CI270" s="368"/>
      <c r="CJ270" s="368"/>
      <c r="CK270" s="368"/>
      <c r="CL270" s="368"/>
      <c r="CM270" s="368"/>
      <c r="CN270" s="368"/>
      <c r="CO270" s="368"/>
      <c r="CP270" s="368"/>
      <c r="CQ270" s="368"/>
      <c r="CR270" s="368"/>
      <c r="CS270" s="368"/>
      <c r="CT270" s="368"/>
      <c r="CU270" s="368"/>
      <c r="CV270" s="368"/>
      <c r="CW270" s="368"/>
      <c r="CX270" s="368"/>
      <c r="CY270" s="368"/>
      <c r="CZ270" s="368"/>
      <c r="DA270" s="368"/>
      <c r="DB270" s="368"/>
      <c r="DC270" s="368"/>
      <c r="DD270" s="368"/>
      <c r="DE270" s="368"/>
      <c r="DF270" s="368"/>
      <c r="DG270" s="368"/>
      <c r="DH270" s="368"/>
      <c r="DI270" s="368"/>
      <c r="DJ270" s="368"/>
      <c r="DK270" s="369"/>
      <c r="DL270" s="369"/>
      <c r="DM270" s="369"/>
      <c r="DN270" s="369"/>
      <c r="DO270" s="369"/>
      <c r="DP270" s="369"/>
      <c r="DQ270" s="357"/>
    </row>
    <row r="271" spans="68:121" ht="22.5" customHeight="1" x14ac:dyDescent="0.3">
      <c r="BP271" s="28"/>
      <c r="BQ271" s="28"/>
      <c r="BR271" s="28"/>
      <c r="BS271" s="28"/>
      <c r="BT271" s="28"/>
      <c r="BU271" s="28"/>
      <c r="BV271" s="28"/>
      <c r="BW271" s="28"/>
      <c r="BY271" s="354"/>
      <c r="BZ271" s="398" t="s">
        <v>56</v>
      </c>
      <c r="CA271" s="399">
        <f t="shared" ref="CA271" si="649">DB267</f>
        <v>20</v>
      </c>
      <c r="CB271" s="370" t="s">
        <v>47</v>
      </c>
      <c r="CC271" s="363">
        <v>1</v>
      </c>
      <c r="CD271" s="363">
        <v>2</v>
      </c>
      <c r="CE271" s="363">
        <v>3</v>
      </c>
      <c r="CF271" s="363">
        <v>4</v>
      </c>
      <c r="CG271" s="363">
        <v>5</v>
      </c>
      <c r="CH271" s="363">
        <v>6</v>
      </c>
      <c r="CI271" s="363">
        <v>7</v>
      </c>
      <c r="CJ271" s="363">
        <v>8</v>
      </c>
      <c r="CK271" s="363">
        <v>9</v>
      </c>
      <c r="CL271" s="363">
        <v>10</v>
      </c>
      <c r="CM271" s="363">
        <v>11</v>
      </c>
      <c r="CN271" s="363">
        <v>12</v>
      </c>
      <c r="CO271" s="363">
        <v>13</v>
      </c>
      <c r="CP271" s="363">
        <v>14</v>
      </c>
      <c r="CQ271" s="363">
        <v>15</v>
      </c>
      <c r="CR271" s="363">
        <v>16</v>
      </c>
      <c r="CS271" s="363">
        <v>17</v>
      </c>
      <c r="CT271" s="363">
        <v>18</v>
      </c>
      <c r="CU271" s="363">
        <v>19</v>
      </c>
      <c r="CV271" s="363">
        <v>20</v>
      </c>
      <c r="CW271" s="363">
        <v>21</v>
      </c>
      <c r="CX271" s="363">
        <v>22</v>
      </c>
      <c r="CY271" s="363">
        <v>23</v>
      </c>
      <c r="CZ271" s="363">
        <v>24</v>
      </c>
      <c r="DA271" s="363">
        <v>25</v>
      </c>
      <c r="DB271" s="363">
        <v>26</v>
      </c>
      <c r="DC271" s="363">
        <v>27</v>
      </c>
      <c r="DD271" s="363">
        <v>28</v>
      </c>
      <c r="DE271" s="363">
        <v>29</v>
      </c>
      <c r="DF271" s="363">
        <v>30</v>
      </c>
      <c r="DG271" s="363">
        <v>31</v>
      </c>
      <c r="DH271" s="363">
        <v>32</v>
      </c>
      <c r="DI271" s="363">
        <v>33</v>
      </c>
      <c r="DJ271" s="363">
        <v>34</v>
      </c>
      <c r="DK271" s="364">
        <v>35</v>
      </c>
      <c r="DL271" s="364">
        <v>36</v>
      </c>
      <c r="DM271" s="364">
        <v>37</v>
      </c>
      <c r="DN271" s="364">
        <v>38</v>
      </c>
      <c r="DO271" s="364">
        <v>39</v>
      </c>
      <c r="DP271" s="364">
        <v>40</v>
      </c>
      <c r="DQ271" s="357"/>
    </row>
    <row r="272" spans="68:121" ht="22.5" customHeight="1" thickBot="1" x14ac:dyDescent="0.35">
      <c r="BP272" s="28"/>
      <c r="BQ272" s="28"/>
      <c r="BR272" s="28"/>
      <c r="BS272" s="28"/>
      <c r="BT272" s="28"/>
      <c r="BU272" s="28"/>
      <c r="BV272" s="28"/>
      <c r="BW272" s="28"/>
      <c r="BY272" s="371"/>
      <c r="BZ272" s="372"/>
      <c r="CA272" s="372"/>
      <c r="CB272" s="372"/>
      <c r="CC272" s="372"/>
      <c r="CD272" s="372"/>
      <c r="CE272" s="372"/>
      <c r="CF272" s="372"/>
      <c r="CG272" s="372"/>
      <c r="CH272" s="372"/>
      <c r="CI272" s="372"/>
      <c r="CJ272" s="372"/>
      <c r="CK272" s="372"/>
      <c r="CL272" s="372"/>
      <c r="CM272" s="372"/>
      <c r="CN272" s="372"/>
      <c r="CO272" s="372"/>
      <c r="CP272" s="372"/>
      <c r="CQ272" s="372"/>
      <c r="CR272" s="372"/>
      <c r="CS272" s="372"/>
      <c r="CT272" s="372"/>
      <c r="CU272" s="372"/>
      <c r="CV272" s="372"/>
      <c r="CW272" s="372"/>
      <c r="CX272" s="372"/>
      <c r="CY272" s="372"/>
      <c r="CZ272" s="372"/>
      <c r="DA272" s="372"/>
      <c r="DB272" s="372"/>
      <c r="DC272" s="372"/>
      <c r="DD272" s="372"/>
      <c r="DE272" s="372"/>
      <c r="DF272" s="372"/>
      <c r="DG272" s="372"/>
      <c r="DH272" s="372"/>
      <c r="DI272" s="372"/>
      <c r="DJ272" s="372"/>
      <c r="DK272" s="372"/>
      <c r="DL272" s="372"/>
      <c r="DM272" s="372"/>
      <c r="DN272" s="372"/>
      <c r="DO272" s="372"/>
      <c r="DP272" s="372"/>
      <c r="DQ272" s="373"/>
    </row>
    <row r="273" spans="68:121" ht="22.5" customHeight="1" thickTop="1" thickBot="1" x14ac:dyDescent="0.35">
      <c r="BP273" s="28"/>
      <c r="BQ273" s="28"/>
      <c r="BR273" s="28"/>
      <c r="BS273" s="28"/>
      <c r="BT273" s="28"/>
      <c r="BU273" s="28"/>
      <c r="BV273" s="28"/>
      <c r="BW273" s="28"/>
    </row>
    <row r="274" spans="68:121" ht="22.5" customHeight="1" thickTop="1" x14ac:dyDescent="0.3">
      <c r="BP274" s="28"/>
      <c r="BQ274" s="28"/>
      <c r="BR274" s="28"/>
      <c r="BS274" s="28"/>
      <c r="BT274" s="28"/>
      <c r="BU274" s="28"/>
      <c r="BV274" s="28"/>
      <c r="BW274" s="28"/>
      <c r="BY274" s="517">
        <f t="shared" ref="BY274" si="650">BQ275</f>
        <v>0.40833333333333344</v>
      </c>
      <c r="BZ274" s="518"/>
      <c r="CA274" s="518"/>
      <c r="CB274" s="351"/>
      <c r="CC274" s="351"/>
      <c r="CD274" s="351"/>
      <c r="CE274" s="520" t="str">
        <f t="shared" ref="CE274" si="651">BT275</f>
        <v>skupina</v>
      </c>
      <c r="CF274" s="520"/>
      <c r="CG274" s="520"/>
      <c r="CH274" s="520"/>
      <c r="CI274" s="520"/>
      <c r="CJ274" s="352" t="str">
        <f t="shared" ref="CJ274" si="652">BT276</f>
        <v>B</v>
      </c>
      <c r="CK274" s="351"/>
      <c r="CL274" s="351"/>
      <c r="CM274" s="351"/>
      <c r="CN274" s="351"/>
      <c r="CO274" s="351"/>
      <c r="CP274" s="351"/>
      <c r="CQ274" s="351"/>
      <c r="CR274" s="351"/>
      <c r="CS274" s="351"/>
      <c r="CT274" s="351"/>
      <c r="CU274" s="351"/>
      <c r="CV274" s="351"/>
      <c r="CW274" s="351"/>
      <c r="CX274" s="351"/>
      <c r="CY274" s="351"/>
      <c r="CZ274" s="351"/>
      <c r="DA274" s="351"/>
      <c r="DB274" s="351"/>
      <c r="DC274" s="351"/>
      <c r="DD274" s="351"/>
      <c r="DE274" s="351"/>
      <c r="DF274" s="351"/>
      <c r="DG274" s="351"/>
      <c r="DH274" s="351"/>
      <c r="DI274" s="351"/>
      <c r="DJ274" s="351"/>
      <c r="DK274" s="351"/>
      <c r="DL274" s="351"/>
      <c r="DM274" s="351"/>
      <c r="DN274" s="351"/>
      <c r="DO274" s="351"/>
      <c r="DP274" s="351"/>
      <c r="DQ274" s="353"/>
    </row>
    <row r="275" spans="68:121" ht="22.5" customHeight="1" x14ac:dyDescent="0.3">
      <c r="BP275" s="28" t="str">
        <f t="shared" ref="BP275:BW276" si="653">E66</f>
        <v>5. KOLO</v>
      </c>
      <c r="BQ275" s="28">
        <f t="shared" si="653"/>
        <v>0.40833333333333344</v>
      </c>
      <c r="BR275" s="28">
        <f t="shared" si="653"/>
        <v>29</v>
      </c>
      <c r="BS275" s="28" t="str">
        <f t="shared" si="653"/>
        <v>HŘIŠTĚ</v>
      </c>
      <c r="BT275" s="28" t="str">
        <f t="shared" si="653"/>
        <v>skupina</v>
      </c>
      <c r="BU275" s="28">
        <f t="shared" si="653"/>
        <v>2</v>
      </c>
      <c r="BV275" s="28" t="str">
        <f t="shared" si="653"/>
        <v>:</v>
      </c>
      <c r="BW275" s="28">
        <f t="shared" si="653"/>
        <v>18</v>
      </c>
      <c r="BY275" s="354"/>
      <c r="BZ275" s="521" t="str">
        <f t="shared" ref="BZ275" si="654">BP275</f>
        <v>5. KOLO</v>
      </c>
      <c r="CA275" s="521"/>
      <c r="CB275" s="521"/>
      <c r="CC275" s="521"/>
      <c r="CD275" s="355"/>
      <c r="CE275" s="355"/>
      <c r="CF275" s="355"/>
      <c r="CG275" s="355"/>
      <c r="CH275" s="355"/>
      <c r="CI275" s="355"/>
      <c r="CJ275" s="355"/>
      <c r="CK275" s="355"/>
      <c r="CL275" s="355"/>
      <c r="CM275" s="355"/>
      <c r="CN275" s="355"/>
      <c r="CO275" s="355"/>
      <c r="CP275" s="355"/>
      <c r="CQ275" s="355"/>
      <c r="CR275" s="355"/>
      <c r="CS275" s="537">
        <f t="shared" ref="CS275" si="655">BR275</f>
        <v>29</v>
      </c>
      <c r="CT275" s="537"/>
      <c r="CU275" s="538" t="s">
        <v>48</v>
      </c>
      <c r="CV275" s="538"/>
      <c r="CW275" s="538"/>
      <c r="CX275" s="355"/>
      <c r="CY275" s="355"/>
      <c r="CZ275" s="355"/>
      <c r="DA275" s="355"/>
      <c r="DB275" s="355"/>
      <c r="DC275" s="355"/>
      <c r="DD275" s="355"/>
      <c r="DE275" s="355"/>
      <c r="DF275" s="355"/>
      <c r="DG275" s="355"/>
      <c r="DH275" s="355"/>
      <c r="DI275" s="355"/>
      <c r="DJ275" s="355"/>
      <c r="DK275" s="356"/>
      <c r="DL275" s="539" t="s">
        <v>49</v>
      </c>
      <c r="DM275" s="539"/>
      <c r="DN275" s="539"/>
      <c r="DO275" s="540">
        <f t="shared" ref="DO275" si="656">BS276</f>
        <v>5</v>
      </c>
      <c r="DP275" s="540"/>
      <c r="DQ275" s="357"/>
    </row>
    <row r="276" spans="68:121" ht="22.5" customHeight="1" x14ac:dyDescent="0.3">
      <c r="BP276" s="28">
        <f t="shared" si="653"/>
        <v>0</v>
      </c>
      <c r="BQ276" s="28">
        <f t="shared" si="653"/>
        <v>0</v>
      </c>
      <c r="BR276" s="28" t="str">
        <f t="shared" si="653"/>
        <v>zápas</v>
      </c>
      <c r="BS276" s="28">
        <f t="shared" si="653"/>
        <v>5</v>
      </c>
      <c r="BT276" s="28" t="str">
        <f t="shared" si="653"/>
        <v>B</v>
      </c>
      <c r="BU276" s="28" t="str">
        <f t="shared" ca="1" si="653"/>
        <v>Pečky</v>
      </c>
      <c r="BV276" s="28">
        <f t="shared" si="653"/>
        <v>0</v>
      </c>
      <c r="BW276" s="28" t="str">
        <f t="shared" ca="1" si="653"/>
        <v>Lipanská "B"</v>
      </c>
      <c r="BY276" s="354"/>
      <c r="BZ276" s="521"/>
      <c r="CA276" s="521"/>
      <c r="CB276" s="521"/>
      <c r="CC276" s="521"/>
      <c r="CD276" s="355"/>
      <c r="CE276" s="355"/>
      <c r="CF276" s="355"/>
      <c r="CG276" s="355"/>
      <c r="CH276" s="355"/>
      <c r="CI276" s="355"/>
      <c r="CJ276" s="355"/>
      <c r="CK276" s="355"/>
      <c r="CL276" s="355"/>
      <c r="CM276" s="355"/>
      <c r="CN276" s="355"/>
      <c r="CO276" s="355"/>
      <c r="CP276" s="355"/>
      <c r="CQ276" s="355"/>
      <c r="CR276" s="355"/>
      <c r="CS276" s="537"/>
      <c r="CT276" s="537"/>
      <c r="CU276" s="538"/>
      <c r="CV276" s="538"/>
      <c r="CW276" s="538"/>
      <c r="CX276" s="355"/>
      <c r="CY276" s="355"/>
      <c r="CZ276" s="355"/>
      <c r="DA276" s="355"/>
      <c r="DB276" s="355"/>
      <c r="DC276" s="355"/>
      <c r="DD276" s="355"/>
      <c r="DE276" s="355"/>
      <c r="DF276" s="355"/>
      <c r="DG276" s="355"/>
      <c r="DH276" s="355"/>
      <c r="DI276" s="355"/>
      <c r="DJ276" s="355"/>
      <c r="DK276" s="356"/>
      <c r="DL276" s="539"/>
      <c r="DM276" s="539"/>
      <c r="DN276" s="539"/>
      <c r="DO276" s="540"/>
      <c r="DP276" s="540"/>
      <c r="DQ276" s="357"/>
    </row>
    <row r="277" spans="68:121" ht="22.5" customHeight="1" x14ac:dyDescent="0.3">
      <c r="BP277" s="28"/>
      <c r="BQ277" s="28"/>
      <c r="BR277" s="28"/>
      <c r="BS277" s="28"/>
      <c r="BT277" s="28"/>
      <c r="BU277" s="28"/>
      <c r="BV277" s="28"/>
      <c r="BW277" s="28"/>
      <c r="BY277" s="354"/>
      <c r="BZ277" s="358"/>
      <c r="CA277" s="358"/>
      <c r="CB277" s="358"/>
      <c r="CC277" s="358"/>
      <c r="CD277" s="536" t="s">
        <v>52</v>
      </c>
      <c r="CE277" s="536"/>
      <c r="CF277" s="359">
        <f t="shared" ref="CF277" si="657">BU275</f>
        <v>2</v>
      </c>
      <c r="CG277" s="360" t="s">
        <v>53</v>
      </c>
      <c r="CH277" s="522" t="str">
        <f t="shared" ref="CH277" ca="1" si="658">IF(BU276="","",LOOKUP(CF277,$B$2:$B$48,$C$2:$C$44))</f>
        <v>Pečky</v>
      </c>
      <c r="CI277" s="522"/>
      <c r="CJ277" s="522"/>
      <c r="CK277" s="522"/>
      <c r="CL277" s="522"/>
      <c r="CM277" s="522"/>
      <c r="CN277" s="522"/>
      <c r="CO277" s="522"/>
      <c r="CP277" s="522"/>
      <c r="CQ277" s="522"/>
      <c r="CR277" s="522"/>
      <c r="CS277" s="522"/>
      <c r="CT277" s="522"/>
      <c r="CU277" s="358"/>
      <c r="CV277" s="358"/>
      <c r="CW277" s="358"/>
      <c r="CX277" s="358"/>
      <c r="CY277" s="358"/>
      <c r="CZ277" s="536" t="s">
        <v>52</v>
      </c>
      <c r="DA277" s="536"/>
      <c r="DB277" s="359">
        <f t="shared" ref="DB277" si="659">BW275</f>
        <v>18</v>
      </c>
      <c r="DC277" s="360" t="s">
        <v>53</v>
      </c>
      <c r="DD277" s="522" t="str">
        <f t="shared" ref="DD277" ca="1" si="660">IF(BW276="","",LOOKUP(DB277,$B$2:$B$48,$C$2:$C$44))</f>
        <v>Lipanská "B"</v>
      </c>
      <c r="DE277" s="522"/>
      <c r="DF277" s="522"/>
      <c r="DG277" s="522"/>
      <c r="DH277" s="522"/>
      <c r="DI277" s="522"/>
      <c r="DJ277" s="522"/>
      <c r="DK277" s="522"/>
      <c r="DL277" s="522"/>
      <c r="DM277" s="522"/>
      <c r="DN277" s="522"/>
      <c r="DO277" s="522"/>
      <c r="DP277" s="522"/>
      <c r="DQ277" s="357"/>
    </row>
    <row r="278" spans="68:121" ht="22.5" customHeight="1" x14ac:dyDescent="0.3">
      <c r="BP278" s="28"/>
      <c r="BQ278" s="28"/>
      <c r="BR278" s="28"/>
      <c r="BS278" s="28"/>
      <c r="BT278" s="28"/>
      <c r="BU278" s="28"/>
      <c r="BV278" s="28"/>
      <c r="BW278" s="28"/>
      <c r="BY278" s="354"/>
      <c r="BZ278" s="358"/>
      <c r="CA278" s="358"/>
      <c r="CB278" s="358"/>
      <c r="CC278" s="358"/>
      <c r="CD278" s="358"/>
      <c r="CE278" s="358"/>
      <c r="CF278" s="358"/>
      <c r="CG278" s="358"/>
      <c r="CH278" s="358"/>
      <c r="CI278" s="358"/>
      <c r="CJ278" s="358"/>
      <c r="CK278" s="358"/>
      <c r="CL278" s="358"/>
      <c r="CM278" s="358"/>
      <c r="CN278" s="358"/>
      <c r="CO278" s="358"/>
      <c r="CP278" s="358"/>
      <c r="CQ278" s="358"/>
      <c r="CR278" s="358"/>
      <c r="CS278" s="358"/>
      <c r="CT278" s="358"/>
      <c r="CU278" s="358"/>
      <c r="CV278" s="358"/>
      <c r="CW278" s="358"/>
      <c r="CX278" s="358"/>
      <c r="CY278" s="358"/>
      <c r="CZ278" s="358"/>
      <c r="DA278" s="358"/>
      <c r="DB278" s="358"/>
      <c r="DC278" s="358"/>
      <c r="DD278" s="358"/>
      <c r="DE278" s="358"/>
      <c r="DF278" s="358"/>
      <c r="DG278" s="358"/>
      <c r="DH278" s="358"/>
      <c r="DI278" s="358"/>
      <c r="DJ278" s="358"/>
      <c r="DQ278" s="357"/>
    </row>
    <row r="279" spans="68:121" ht="22.5" customHeight="1" x14ac:dyDescent="0.3">
      <c r="BP279" s="28"/>
      <c r="BQ279" s="28"/>
      <c r="BR279" s="28"/>
      <c r="BS279" s="28"/>
      <c r="BT279" s="28"/>
      <c r="BU279" s="28"/>
      <c r="BV279" s="28"/>
      <c r="BW279" s="28"/>
      <c r="BY279" s="354"/>
      <c r="BZ279" s="396" t="s">
        <v>56</v>
      </c>
      <c r="CA279" s="397">
        <f t="shared" ref="CA279" si="661">CF277</f>
        <v>2</v>
      </c>
      <c r="CB279" s="362" t="s">
        <v>47</v>
      </c>
      <c r="CC279" s="363">
        <v>1</v>
      </c>
      <c r="CD279" s="363">
        <v>2</v>
      </c>
      <c r="CE279" s="363">
        <v>3</v>
      </c>
      <c r="CF279" s="363">
        <v>4</v>
      </c>
      <c r="CG279" s="363">
        <v>5</v>
      </c>
      <c r="CH279" s="363">
        <v>6</v>
      </c>
      <c r="CI279" s="363">
        <v>7</v>
      </c>
      <c r="CJ279" s="363">
        <v>8</v>
      </c>
      <c r="CK279" s="363">
        <v>9</v>
      </c>
      <c r="CL279" s="363">
        <v>10</v>
      </c>
      <c r="CM279" s="363">
        <v>11</v>
      </c>
      <c r="CN279" s="363">
        <v>12</v>
      </c>
      <c r="CO279" s="363">
        <v>13</v>
      </c>
      <c r="CP279" s="363">
        <v>14</v>
      </c>
      <c r="CQ279" s="363">
        <v>15</v>
      </c>
      <c r="CR279" s="363">
        <v>16</v>
      </c>
      <c r="CS279" s="363">
        <v>17</v>
      </c>
      <c r="CT279" s="363">
        <v>18</v>
      </c>
      <c r="CU279" s="363">
        <v>19</v>
      </c>
      <c r="CV279" s="363">
        <v>20</v>
      </c>
      <c r="CW279" s="363">
        <v>21</v>
      </c>
      <c r="CX279" s="363">
        <v>22</v>
      </c>
      <c r="CY279" s="363">
        <v>23</v>
      </c>
      <c r="CZ279" s="363">
        <v>24</v>
      </c>
      <c r="DA279" s="363">
        <v>25</v>
      </c>
      <c r="DB279" s="363">
        <v>26</v>
      </c>
      <c r="DC279" s="363">
        <v>27</v>
      </c>
      <c r="DD279" s="363">
        <v>28</v>
      </c>
      <c r="DE279" s="363">
        <v>29</v>
      </c>
      <c r="DF279" s="363">
        <v>30</v>
      </c>
      <c r="DG279" s="363">
        <v>31</v>
      </c>
      <c r="DH279" s="363">
        <v>32</v>
      </c>
      <c r="DI279" s="363">
        <v>33</v>
      </c>
      <c r="DJ279" s="363">
        <v>34</v>
      </c>
      <c r="DK279" s="364">
        <v>35</v>
      </c>
      <c r="DL279" s="364">
        <v>36</v>
      </c>
      <c r="DM279" s="364">
        <v>37</v>
      </c>
      <c r="DN279" s="364">
        <v>38</v>
      </c>
      <c r="DO279" s="364">
        <v>39</v>
      </c>
      <c r="DP279" s="364">
        <v>40</v>
      </c>
      <c r="DQ279" s="357"/>
    </row>
    <row r="280" spans="68:121" ht="22.5" customHeight="1" x14ac:dyDescent="0.3">
      <c r="BP280" s="28"/>
      <c r="BQ280" s="28"/>
      <c r="BR280" s="28"/>
      <c r="BS280" s="28"/>
      <c r="BT280" s="28"/>
      <c r="BU280" s="28"/>
      <c r="BV280" s="28"/>
      <c r="BW280" s="28"/>
      <c r="BY280" s="354"/>
      <c r="BZ280" s="365"/>
      <c r="CA280" s="366"/>
      <c r="CB280" s="367"/>
      <c r="CC280" s="368"/>
      <c r="CD280" s="368"/>
      <c r="CE280" s="368"/>
      <c r="CF280" s="368"/>
      <c r="CG280" s="368"/>
      <c r="CH280" s="368"/>
      <c r="CI280" s="368"/>
      <c r="CJ280" s="368"/>
      <c r="CK280" s="368"/>
      <c r="CL280" s="368"/>
      <c r="CM280" s="368"/>
      <c r="CN280" s="368"/>
      <c r="CO280" s="368"/>
      <c r="CP280" s="368"/>
      <c r="CQ280" s="368"/>
      <c r="CR280" s="368"/>
      <c r="CS280" s="368"/>
      <c r="CT280" s="368"/>
      <c r="CU280" s="368"/>
      <c r="CV280" s="368"/>
      <c r="CW280" s="368"/>
      <c r="CX280" s="368"/>
      <c r="CY280" s="368"/>
      <c r="CZ280" s="368"/>
      <c r="DA280" s="368"/>
      <c r="DB280" s="368"/>
      <c r="DC280" s="368"/>
      <c r="DD280" s="368"/>
      <c r="DE280" s="368"/>
      <c r="DF280" s="368"/>
      <c r="DG280" s="368"/>
      <c r="DH280" s="368"/>
      <c r="DI280" s="368"/>
      <c r="DJ280" s="368"/>
      <c r="DK280" s="369"/>
      <c r="DL280" s="369"/>
      <c r="DM280" s="369"/>
      <c r="DN280" s="369"/>
      <c r="DO280" s="369"/>
      <c r="DP280" s="369"/>
      <c r="DQ280" s="357"/>
    </row>
    <row r="281" spans="68:121" ht="22.5" customHeight="1" x14ac:dyDescent="0.3">
      <c r="BP281" s="28"/>
      <c r="BQ281" s="28"/>
      <c r="BR281" s="28"/>
      <c r="BS281" s="28"/>
      <c r="BT281" s="28"/>
      <c r="BU281" s="28"/>
      <c r="BV281" s="28"/>
      <c r="BW281" s="28"/>
      <c r="BY281" s="354"/>
      <c r="BZ281" s="398" t="s">
        <v>56</v>
      </c>
      <c r="CA281" s="399">
        <f t="shared" ref="CA281" si="662">DB277</f>
        <v>18</v>
      </c>
      <c r="CB281" s="370" t="s">
        <v>47</v>
      </c>
      <c r="CC281" s="363">
        <v>1</v>
      </c>
      <c r="CD281" s="363">
        <v>2</v>
      </c>
      <c r="CE281" s="363">
        <v>3</v>
      </c>
      <c r="CF281" s="363">
        <v>4</v>
      </c>
      <c r="CG281" s="363">
        <v>5</v>
      </c>
      <c r="CH281" s="363">
        <v>6</v>
      </c>
      <c r="CI281" s="363">
        <v>7</v>
      </c>
      <c r="CJ281" s="363">
        <v>8</v>
      </c>
      <c r="CK281" s="363">
        <v>9</v>
      </c>
      <c r="CL281" s="363">
        <v>10</v>
      </c>
      <c r="CM281" s="363">
        <v>11</v>
      </c>
      <c r="CN281" s="363">
        <v>12</v>
      </c>
      <c r="CO281" s="363">
        <v>13</v>
      </c>
      <c r="CP281" s="363">
        <v>14</v>
      </c>
      <c r="CQ281" s="363">
        <v>15</v>
      </c>
      <c r="CR281" s="363">
        <v>16</v>
      </c>
      <c r="CS281" s="363">
        <v>17</v>
      </c>
      <c r="CT281" s="363">
        <v>18</v>
      </c>
      <c r="CU281" s="363">
        <v>19</v>
      </c>
      <c r="CV281" s="363">
        <v>20</v>
      </c>
      <c r="CW281" s="363">
        <v>21</v>
      </c>
      <c r="CX281" s="363">
        <v>22</v>
      </c>
      <c r="CY281" s="363">
        <v>23</v>
      </c>
      <c r="CZ281" s="363">
        <v>24</v>
      </c>
      <c r="DA281" s="363">
        <v>25</v>
      </c>
      <c r="DB281" s="363">
        <v>26</v>
      </c>
      <c r="DC281" s="363">
        <v>27</v>
      </c>
      <c r="DD281" s="363">
        <v>28</v>
      </c>
      <c r="DE281" s="363">
        <v>29</v>
      </c>
      <c r="DF281" s="363">
        <v>30</v>
      </c>
      <c r="DG281" s="363">
        <v>31</v>
      </c>
      <c r="DH281" s="363">
        <v>32</v>
      </c>
      <c r="DI281" s="363">
        <v>33</v>
      </c>
      <c r="DJ281" s="363">
        <v>34</v>
      </c>
      <c r="DK281" s="364">
        <v>35</v>
      </c>
      <c r="DL281" s="364">
        <v>36</v>
      </c>
      <c r="DM281" s="364">
        <v>37</v>
      </c>
      <c r="DN281" s="364">
        <v>38</v>
      </c>
      <c r="DO281" s="364">
        <v>39</v>
      </c>
      <c r="DP281" s="364">
        <v>40</v>
      </c>
      <c r="DQ281" s="357"/>
    </row>
    <row r="282" spans="68:121" ht="22.5" customHeight="1" thickBot="1" x14ac:dyDescent="0.35">
      <c r="BP282" s="28"/>
      <c r="BQ282" s="28"/>
      <c r="BR282" s="28"/>
      <c r="BS282" s="28"/>
      <c r="BT282" s="28"/>
      <c r="BU282" s="28"/>
      <c r="BV282" s="28"/>
      <c r="BW282" s="28"/>
      <c r="BY282" s="371"/>
      <c r="BZ282" s="372"/>
      <c r="CA282" s="372"/>
      <c r="CB282" s="372"/>
      <c r="CC282" s="372"/>
      <c r="CD282" s="372"/>
      <c r="CE282" s="372"/>
      <c r="CF282" s="372"/>
      <c r="CG282" s="372"/>
      <c r="CH282" s="372"/>
      <c r="CI282" s="372"/>
      <c r="CJ282" s="372"/>
      <c r="CK282" s="372"/>
      <c r="CL282" s="372"/>
      <c r="CM282" s="372"/>
      <c r="CN282" s="372"/>
      <c r="CO282" s="372"/>
      <c r="CP282" s="372"/>
      <c r="CQ282" s="372"/>
      <c r="CR282" s="372"/>
      <c r="CS282" s="372"/>
      <c r="CT282" s="372"/>
      <c r="CU282" s="372"/>
      <c r="CV282" s="372"/>
      <c r="CW282" s="372"/>
      <c r="CX282" s="372"/>
      <c r="CY282" s="372"/>
      <c r="CZ282" s="372"/>
      <c r="DA282" s="372"/>
      <c r="DB282" s="372"/>
      <c r="DC282" s="372"/>
      <c r="DD282" s="372"/>
      <c r="DE282" s="372"/>
      <c r="DF282" s="372"/>
      <c r="DG282" s="372"/>
      <c r="DH282" s="372"/>
      <c r="DI282" s="372"/>
      <c r="DJ282" s="372"/>
      <c r="DK282" s="372"/>
      <c r="DL282" s="372"/>
      <c r="DM282" s="372"/>
      <c r="DN282" s="372"/>
      <c r="DO282" s="372"/>
      <c r="DP282" s="372"/>
      <c r="DQ282" s="373"/>
    </row>
    <row r="283" spans="68:121" ht="22.5" customHeight="1" thickTop="1" x14ac:dyDescent="0.3">
      <c r="BP283" s="28"/>
      <c r="BQ283" s="28"/>
      <c r="BR283" s="28"/>
      <c r="BS283" s="28"/>
      <c r="BT283" s="28"/>
      <c r="BU283" s="28"/>
      <c r="BV283" s="28"/>
      <c r="BW283" s="28"/>
      <c r="BY283" s="517">
        <f t="shared" ref="BY283" si="663">BQ284</f>
        <v>0.4166666666666668</v>
      </c>
      <c r="BZ283" s="518"/>
      <c r="CA283" s="518"/>
      <c r="CB283" s="351"/>
      <c r="CC283" s="351"/>
      <c r="CD283" s="351"/>
      <c r="CE283" s="520" t="str">
        <f t="shared" ref="CE283" si="664">BT284</f>
        <v>skupina</v>
      </c>
      <c r="CF283" s="520"/>
      <c r="CG283" s="520"/>
      <c r="CH283" s="520"/>
      <c r="CI283" s="520"/>
      <c r="CJ283" s="352" t="str">
        <f t="shared" ref="CJ283" si="665">BT285</f>
        <v>C</v>
      </c>
      <c r="CK283" s="351"/>
      <c r="CL283" s="351"/>
      <c r="CM283" s="351"/>
      <c r="CN283" s="351"/>
      <c r="CO283" s="351"/>
      <c r="CP283" s="351"/>
      <c r="CQ283" s="351"/>
      <c r="CR283" s="351"/>
      <c r="CS283" s="351"/>
      <c r="CT283" s="351"/>
      <c r="CU283" s="351"/>
      <c r="CV283" s="351"/>
      <c r="CW283" s="351"/>
      <c r="CX283" s="351"/>
      <c r="CY283" s="351"/>
      <c r="CZ283" s="351"/>
      <c r="DA283" s="351"/>
      <c r="DB283" s="351"/>
      <c r="DC283" s="351"/>
      <c r="DD283" s="351"/>
      <c r="DE283" s="351"/>
      <c r="DF283" s="351"/>
      <c r="DG283" s="351"/>
      <c r="DH283" s="351"/>
      <c r="DI283" s="351"/>
      <c r="DJ283" s="351"/>
      <c r="DK283" s="351"/>
      <c r="DL283" s="351"/>
      <c r="DM283" s="351"/>
      <c r="DN283" s="351"/>
      <c r="DO283" s="351"/>
      <c r="DP283" s="351"/>
      <c r="DQ283" s="353"/>
    </row>
    <row r="284" spans="68:121" ht="22.5" customHeight="1" x14ac:dyDescent="0.3">
      <c r="BP284" s="28" t="str">
        <f t="shared" ref="BP284:BW285" si="666">E68</f>
        <v>6. KOLO</v>
      </c>
      <c r="BQ284" s="28">
        <f t="shared" si="666"/>
        <v>0.4166666666666668</v>
      </c>
      <c r="BR284" s="28">
        <f t="shared" si="666"/>
        <v>35</v>
      </c>
      <c r="BS284" s="28" t="str">
        <f t="shared" si="666"/>
        <v>HŘIŠTĚ</v>
      </c>
      <c r="BT284" s="28" t="str">
        <f t="shared" si="666"/>
        <v>skupina</v>
      </c>
      <c r="BU284" s="28">
        <f t="shared" si="666"/>
        <v>6</v>
      </c>
      <c r="BV284" s="28" t="str">
        <f t="shared" si="666"/>
        <v>:</v>
      </c>
      <c r="BW284" s="28">
        <f t="shared" si="666"/>
        <v>13</v>
      </c>
      <c r="BY284" s="354"/>
      <c r="BZ284" s="521" t="str">
        <f t="shared" ref="BZ284" si="667">BP284</f>
        <v>6. KOLO</v>
      </c>
      <c r="CA284" s="521"/>
      <c r="CB284" s="521"/>
      <c r="CC284" s="521"/>
      <c r="CD284" s="355"/>
      <c r="CE284" s="355"/>
      <c r="CF284" s="355"/>
      <c r="CG284" s="355"/>
      <c r="CH284" s="355"/>
      <c r="CI284" s="355"/>
      <c r="CJ284" s="355"/>
      <c r="CK284" s="355"/>
      <c r="CL284" s="355"/>
      <c r="CM284" s="355"/>
      <c r="CN284" s="355"/>
      <c r="CO284" s="355"/>
      <c r="CP284" s="355"/>
      <c r="CQ284" s="355"/>
      <c r="CR284" s="355"/>
      <c r="CS284" s="537">
        <f t="shared" ref="CS284" si="668">BR284</f>
        <v>35</v>
      </c>
      <c r="CT284" s="537"/>
      <c r="CU284" s="538" t="s">
        <v>48</v>
      </c>
      <c r="CV284" s="538"/>
      <c r="CW284" s="538"/>
      <c r="CX284" s="355"/>
      <c r="CY284" s="355"/>
      <c r="CZ284" s="355"/>
      <c r="DA284" s="355"/>
      <c r="DB284" s="355"/>
      <c r="DC284" s="355"/>
      <c r="DD284" s="355"/>
      <c r="DE284" s="355"/>
      <c r="DF284" s="355"/>
      <c r="DG284" s="355"/>
      <c r="DH284" s="355"/>
      <c r="DI284" s="355"/>
      <c r="DJ284" s="355"/>
      <c r="DK284" s="356"/>
      <c r="DL284" s="539" t="s">
        <v>49</v>
      </c>
      <c r="DM284" s="539"/>
      <c r="DN284" s="539"/>
      <c r="DO284" s="540">
        <f t="shared" ref="DO284" si="669">BS285</f>
        <v>5</v>
      </c>
      <c r="DP284" s="540"/>
      <c r="DQ284" s="357"/>
    </row>
    <row r="285" spans="68:121" ht="22.5" customHeight="1" x14ac:dyDescent="0.3">
      <c r="BP285" s="28">
        <f t="shared" si="666"/>
        <v>0</v>
      </c>
      <c r="BQ285" s="28">
        <f t="shared" si="666"/>
        <v>0</v>
      </c>
      <c r="BR285" s="28" t="str">
        <f t="shared" si="666"/>
        <v>zápas</v>
      </c>
      <c r="BS285" s="28">
        <f t="shared" si="666"/>
        <v>5</v>
      </c>
      <c r="BT285" s="28" t="str">
        <f t="shared" si="666"/>
        <v>C</v>
      </c>
      <c r="BU285" s="28" t="str">
        <f t="shared" ca="1" si="666"/>
        <v>Veltruby "A"</v>
      </c>
      <c r="BV285" s="28">
        <f t="shared" si="666"/>
        <v>0</v>
      </c>
      <c r="BW285" s="28" t="str">
        <f t="shared" ca="1" si="666"/>
        <v>Prokopa Vel."B"</v>
      </c>
      <c r="BY285" s="354"/>
      <c r="BZ285" s="521"/>
      <c r="CA285" s="521"/>
      <c r="CB285" s="521"/>
      <c r="CC285" s="521"/>
      <c r="CD285" s="355"/>
      <c r="CE285" s="355"/>
      <c r="CF285" s="355"/>
      <c r="CG285" s="355"/>
      <c r="CH285" s="355"/>
      <c r="CI285" s="355"/>
      <c r="CJ285" s="355"/>
      <c r="CK285" s="355"/>
      <c r="CL285" s="355"/>
      <c r="CM285" s="355"/>
      <c r="CN285" s="355"/>
      <c r="CO285" s="355"/>
      <c r="CP285" s="355"/>
      <c r="CQ285" s="355"/>
      <c r="CR285" s="355"/>
      <c r="CS285" s="537"/>
      <c r="CT285" s="537"/>
      <c r="CU285" s="538"/>
      <c r="CV285" s="538"/>
      <c r="CW285" s="538"/>
      <c r="CX285" s="355"/>
      <c r="CY285" s="355"/>
      <c r="CZ285" s="355"/>
      <c r="DA285" s="355"/>
      <c r="DB285" s="355"/>
      <c r="DC285" s="355"/>
      <c r="DD285" s="355"/>
      <c r="DE285" s="355"/>
      <c r="DF285" s="355"/>
      <c r="DG285" s="355"/>
      <c r="DH285" s="355"/>
      <c r="DI285" s="355"/>
      <c r="DJ285" s="355"/>
      <c r="DK285" s="356"/>
      <c r="DL285" s="539"/>
      <c r="DM285" s="539"/>
      <c r="DN285" s="539"/>
      <c r="DO285" s="540"/>
      <c r="DP285" s="540"/>
      <c r="DQ285" s="357"/>
    </row>
    <row r="286" spans="68:121" ht="22.5" customHeight="1" x14ac:dyDescent="0.3">
      <c r="BP286" s="28"/>
      <c r="BQ286" s="28"/>
      <c r="BR286" s="28"/>
      <c r="BS286" s="28"/>
      <c r="BT286" s="28"/>
      <c r="BU286" s="28"/>
      <c r="BV286" s="28"/>
      <c r="BW286" s="28"/>
      <c r="BY286" s="354"/>
      <c r="BZ286" s="358"/>
      <c r="CA286" s="358"/>
      <c r="CB286" s="358"/>
      <c r="CC286" s="358"/>
      <c r="CD286" s="536" t="s">
        <v>52</v>
      </c>
      <c r="CE286" s="536"/>
      <c r="CF286" s="359">
        <f t="shared" ref="CF286" si="670">BU284</f>
        <v>6</v>
      </c>
      <c r="CG286" s="360" t="s">
        <v>53</v>
      </c>
      <c r="CH286" s="522" t="str">
        <f t="shared" ref="CH286" ca="1" si="671">IF(BU285="","",LOOKUP(CF286,$B$2:$B$48,$C$2:$C$44))</f>
        <v>Veltruby "A"</v>
      </c>
      <c r="CI286" s="522"/>
      <c r="CJ286" s="522"/>
      <c r="CK286" s="522"/>
      <c r="CL286" s="522"/>
      <c r="CM286" s="522"/>
      <c r="CN286" s="522"/>
      <c r="CO286" s="522"/>
      <c r="CP286" s="522"/>
      <c r="CQ286" s="522"/>
      <c r="CR286" s="522"/>
      <c r="CS286" s="522"/>
      <c r="CT286" s="522"/>
      <c r="CU286" s="358"/>
      <c r="CV286" s="358"/>
      <c r="CW286" s="358"/>
      <c r="CX286" s="358"/>
      <c r="CY286" s="358"/>
      <c r="CZ286" s="536" t="s">
        <v>52</v>
      </c>
      <c r="DA286" s="536"/>
      <c r="DB286" s="359">
        <f t="shared" ref="DB286" si="672">BW284</f>
        <v>13</v>
      </c>
      <c r="DC286" s="360" t="s">
        <v>53</v>
      </c>
      <c r="DD286" s="522" t="str">
        <f t="shared" ref="DD286" ca="1" si="673">IF(BW285="","",LOOKUP(DB286,$B$2:$B$48,$C$2:$C$44))</f>
        <v>Prokopa Vel."B"</v>
      </c>
      <c r="DE286" s="522"/>
      <c r="DF286" s="522"/>
      <c r="DG286" s="522"/>
      <c r="DH286" s="522"/>
      <c r="DI286" s="522"/>
      <c r="DJ286" s="522"/>
      <c r="DK286" s="522"/>
      <c r="DL286" s="522"/>
      <c r="DM286" s="522"/>
      <c r="DN286" s="522"/>
      <c r="DO286" s="522"/>
      <c r="DP286" s="522"/>
      <c r="DQ286" s="357"/>
    </row>
    <row r="287" spans="68:121" ht="22.5" customHeight="1" x14ac:dyDescent="0.3">
      <c r="BP287" s="28"/>
      <c r="BQ287" s="28"/>
      <c r="BR287" s="28"/>
      <c r="BS287" s="28"/>
      <c r="BT287" s="28"/>
      <c r="BU287" s="28"/>
      <c r="BV287" s="28"/>
      <c r="BW287" s="28"/>
      <c r="BY287" s="354"/>
      <c r="BZ287" s="358"/>
      <c r="CA287" s="358"/>
      <c r="CB287" s="358"/>
      <c r="CC287" s="358"/>
      <c r="CD287" s="358"/>
      <c r="CE287" s="358"/>
      <c r="CF287" s="358"/>
      <c r="CG287" s="358"/>
      <c r="CH287" s="358"/>
      <c r="CI287" s="358"/>
      <c r="CJ287" s="358"/>
      <c r="CK287" s="358"/>
      <c r="CL287" s="358"/>
      <c r="CM287" s="358"/>
      <c r="CN287" s="358"/>
      <c r="CO287" s="358"/>
      <c r="CP287" s="358"/>
      <c r="CQ287" s="358"/>
      <c r="CR287" s="358"/>
      <c r="CS287" s="358"/>
      <c r="CT287" s="358"/>
      <c r="CU287" s="358"/>
      <c r="CV287" s="358"/>
      <c r="CW287" s="358"/>
      <c r="CX287" s="358"/>
      <c r="CY287" s="358"/>
      <c r="CZ287" s="358"/>
      <c r="DA287" s="358"/>
      <c r="DB287" s="358"/>
      <c r="DC287" s="358"/>
      <c r="DD287" s="358"/>
      <c r="DE287" s="358"/>
      <c r="DF287" s="358"/>
      <c r="DG287" s="358"/>
      <c r="DH287" s="358"/>
      <c r="DI287" s="358"/>
      <c r="DJ287" s="358"/>
      <c r="DQ287" s="357"/>
    </row>
    <row r="288" spans="68:121" ht="22.5" customHeight="1" x14ac:dyDescent="0.3">
      <c r="BP288" s="28"/>
      <c r="BQ288" s="28"/>
      <c r="BR288" s="28"/>
      <c r="BS288" s="28"/>
      <c r="BT288" s="28"/>
      <c r="BU288" s="28"/>
      <c r="BV288" s="28"/>
      <c r="BW288" s="28"/>
      <c r="BY288" s="354"/>
      <c r="BZ288" s="396" t="s">
        <v>56</v>
      </c>
      <c r="CA288" s="397">
        <f t="shared" ref="CA288" si="674">CF286</f>
        <v>6</v>
      </c>
      <c r="CB288" s="362" t="s">
        <v>47</v>
      </c>
      <c r="CC288" s="363">
        <v>1</v>
      </c>
      <c r="CD288" s="363">
        <v>2</v>
      </c>
      <c r="CE288" s="363">
        <v>3</v>
      </c>
      <c r="CF288" s="363">
        <v>4</v>
      </c>
      <c r="CG288" s="363">
        <v>5</v>
      </c>
      <c r="CH288" s="363">
        <v>6</v>
      </c>
      <c r="CI288" s="363">
        <v>7</v>
      </c>
      <c r="CJ288" s="363">
        <v>8</v>
      </c>
      <c r="CK288" s="363">
        <v>9</v>
      </c>
      <c r="CL288" s="363">
        <v>10</v>
      </c>
      <c r="CM288" s="363">
        <v>11</v>
      </c>
      <c r="CN288" s="363">
        <v>12</v>
      </c>
      <c r="CO288" s="363">
        <v>13</v>
      </c>
      <c r="CP288" s="363">
        <v>14</v>
      </c>
      <c r="CQ288" s="363">
        <v>15</v>
      </c>
      <c r="CR288" s="363">
        <v>16</v>
      </c>
      <c r="CS288" s="363">
        <v>17</v>
      </c>
      <c r="CT288" s="363">
        <v>18</v>
      </c>
      <c r="CU288" s="363">
        <v>19</v>
      </c>
      <c r="CV288" s="363">
        <v>20</v>
      </c>
      <c r="CW288" s="363">
        <v>21</v>
      </c>
      <c r="CX288" s="363">
        <v>22</v>
      </c>
      <c r="CY288" s="363">
        <v>23</v>
      </c>
      <c r="CZ288" s="363">
        <v>24</v>
      </c>
      <c r="DA288" s="363">
        <v>25</v>
      </c>
      <c r="DB288" s="363">
        <v>26</v>
      </c>
      <c r="DC288" s="363">
        <v>27</v>
      </c>
      <c r="DD288" s="363">
        <v>28</v>
      </c>
      <c r="DE288" s="363">
        <v>29</v>
      </c>
      <c r="DF288" s="363">
        <v>30</v>
      </c>
      <c r="DG288" s="363">
        <v>31</v>
      </c>
      <c r="DH288" s="363">
        <v>32</v>
      </c>
      <c r="DI288" s="363">
        <v>33</v>
      </c>
      <c r="DJ288" s="363">
        <v>34</v>
      </c>
      <c r="DK288" s="364">
        <v>35</v>
      </c>
      <c r="DL288" s="364">
        <v>36</v>
      </c>
      <c r="DM288" s="364">
        <v>37</v>
      </c>
      <c r="DN288" s="364">
        <v>38</v>
      </c>
      <c r="DO288" s="364">
        <v>39</v>
      </c>
      <c r="DP288" s="364">
        <v>40</v>
      </c>
      <c r="DQ288" s="357"/>
    </row>
    <row r="289" spans="30:121" ht="22.5" customHeight="1" x14ac:dyDescent="0.3">
      <c r="BP289" s="28"/>
      <c r="BQ289" s="28"/>
      <c r="BR289" s="28"/>
      <c r="BS289" s="28"/>
      <c r="BT289" s="28"/>
      <c r="BU289" s="28"/>
      <c r="BV289" s="28"/>
      <c r="BW289" s="28"/>
      <c r="BY289" s="354"/>
      <c r="BZ289" s="365"/>
      <c r="CA289" s="366"/>
      <c r="CB289" s="367"/>
      <c r="CC289" s="368"/>
      <c r="CD289" s="368"/>
      <c r="CE289" s="368"/>
      <c r="CF289" s="368"/>
      <c r="CG289" s="368"/>
      <c r="CH289" s="368"/>
      <c r="CI289" s="368"/>
      <c r="CJ289" s="368"/>
      <c r="CK289" s="368"/>
      <c r="CL289" s="368"/>
      <c r="CM289" s="368"/>
      <c r="CN289" s="368"/>
      <c r="CO289" s="368"/>
      <c r="CP289" s="368"/>
      <c r="CQ289" s="368"/>
      <c r="CR289" s="368"/>
      <c r="CS289" s="368"/>
      <c r="CT289" s="368"/>
      <c r="CU289" s="368"/>
      <c r="CV289" s="368"/>
      <c r="CW289" s="368"/>
      <c r="CX289" s="368"/>
      <c r="CY289" s="368"/>
      <c r="CZ289" s="368"/>
      <c r="DA289" s="368"/>
      <c r="DB289" s="368"/>
      <c r="DC289" s="368"/>
      <c r="DD289" s="368"/>
      <c r="DE289" s="368"/>
      <c r="DF289" s="368"/>
      <c r="DG289" s="368"/>
      <c r="DH289" s="368"/>
      <c r="DI289" s="368"/>
      <c r="DJ289" s="368"/>
      <c r="DK289" s="369"/>
      <c r="DL289" s="369"/>
      <c r="DM289" s="369"/>
      <c r="DN289" s="369"/>
      <c r="DO289" s="369"/>
      <c r="DP289" s="369"/>
      <c r="DQ289" s="357"/>
    </row>
    <row r="290" spans="30:121" ht="22.5" customHeight="1" x14ac:dyDescent="0.3">
      <c r="BP290" s="28"/>
      <c r="BQ290" s="28"/>
      <c r="BR290" s="28"/>
      <c r="BS290" s="28"/>
      <c r="BT290" s="28"/>
      <c r="BU290" s="28"/>
      <c r="BV290" s="28"/>
      <c r="BW290" s="28"/>
      <c r="BY290" s="354"/>
      <c r="BZ290" s="398" t="s">
        <v>56</v>
      </c>
      <c r="CA290" s="399">
        <f t="shared" ref="CA290" si="675">DB286</f>
        <v>13</v>
      </c>
      <c r="CB290" s="370" t="s">
        <v>47</v>
      </c>
      <c r="CC290" s="363">
        <v>1</v>
      </c>
      <c r="CD290" s="363">
        <v>2</v>
      </c>
      <c r="CE290" s="363">
        <v>3</v>
      </c>
      <c r="CF290" s="363">
        <v>4</v>
      </c>
      <c r="CG290" s="363">
        <v>5</v>
      </c>
      <c r="CH290" s="363">
        <v>6</v>
      </c>
      <c r="CI290" s="363">
        <v>7</v>
      </c>
      <c r="CJ290" s="363">
        <v>8</v>
      </c>
      <c r="CK290" s="363">
        <v>9</v>
      </c>
      <c r="CL290" s="363">
        <v>10</v>
      </c>
      <c r="CM290" s="363">
        <v>11</v>
      </c>
      <c r="CN290" s="363">
        <v>12</v>
      </c>
      <c r="CO290" s="363">
        <v>13</v>
      </c>
      <c r="CP290" s="363">
        <v>14</v>
      </c>
      <c r="CQ290" s="363">
        <v>15</v>
      </c>
      <c r="CR290" s="363">
        <v>16</v>
      </c>
      <c r="CS290" s="363">
        <v>17</v>
      </c>
      <c r="CT290" s="363">
        <v>18</v>
      </c>
      <c r="CU290" s="363">
        <v>19</v>
      </c>
      <c r="CV290" s="363">
        <v>20</v>
      </c>
      <c r="CW290" s="363">
        <v>21</v>
      </c>
      <c r="CX290" s="363">
        <v>22</v>
      </c>
      <c r="CY290" s="363">
        <v>23</v>
      </c>
      <c r="CZ290" s="363">
        <v>24</v>
      </c>
      <c r="DA290" s="363">
        <v>25</v>
      </c>
      <c r="DB290" s="363">
        <v>26</v>
      </c>
      <c r="DC290" s="363">
        <v>27</v>
      </c>
      <c r="DD290" s="363">
        <v>28</v>
      </c>
      <c r="DE290" s="363">
        <v>29</v>
      </c>
      <c r="DF290" s="363">
        <v>30</v>
      </c>
      <c r="DG290" s="363">
        <v>31</v>
      </c>
      <c r="DH290" s="363">
        <v>32</v>
      </c>
      <c r="DI290" s="363">
        <v>33</v>
      </c>
      <c r="DJ290" s="363">
        <v>34</v>
      </c>
      <c r="DK290" s="364">
        <v>35</v>
      </c>
      <c r="DL290" s="364">
        <v>36</v>
      </c>
      <c r="DM290" s="364">
        <v>37</v>
      </c>
      <c r="DN290" s="364">
        <v>38</v>
      </c>
      <c r="DO290" s="364">
        <v>39</v>
      </c>
      <c r="DP290" s="364">
        <v>40</v>
      </c>
      <c r="DQ290" s="357"/>
    </row>
    <row r="291" spans="30:121" ht="22.5" customHeight="1" thickBot="1" x14ac:dyDescent="0.35">
      <c r="BP291" s="28"/>
      <c r="BQ291" s="28"/>
      <c r="BR291" s="28"/>
      <c r="BS291" s="28"/>
      <c r="BT291" s="28"/>
      <c r="BU291" s="28"/>
      <c r="BV291" s="28"/>
      <c r="BW291" s="28"/>
      <c r="BY291" s="371"/>
      <c r="BZ291" s="372"/>
      <c r="CA291" s="372"/>
      <c r="CB291" s="372"/>
      <c r="CC291" s="372"/>
      <c r="CD291" s="372"/>
      <c r="CE291" s="372"/>
      <c r="CF291" s="372"/>
      <c r="CG291" s="372"/>
      <c r="CH291" s="372"/>
      <c r="CI291" s="372"/>
      <c r="CJ291" s="372"/>
      <c r="CK291" s="372"/>
      <c r="CL291" s="372"/>
      <c r="CM291" s="372"/>
      <c r="CN291" s="372"/>
      <c r="CO291" s="372"/>
      <c r="CP291" s="372"/>
      <c r="CQ291" s="372"/>
      <c r="CR291" s="372"/>
      <c r="CS291" s="372"/>
      <c r="CT291" s="372"/>
      <c r="CU291" s="372"/>
      <c r="CV291" s="372"/>
      <c r="CW291" s="372"/>
      <c r="CX291" s="372"/>
      <c r="CY291" s="372"/>
      <c r="CZ291" s="372"/>
      <c r="DA291" s="372"/>
      <c r="DB291" s="372"/>
      <c r="DC291" s="372"/>
      <c r="DD291" s="372"/>
      <c r="DE291" s="372"/>
      <c r="DF291" s="372"/>
      <c r="DG291" s="372"/>
      <c r="DH291" s="372"/>
      <c r="DI291" s="372"/>
      <c r="DJ291" s="372"/>
      <c r="DK291" s="372"/>
      <c r="DL291" s="372"/>
      <c r="DM291" s="372"/>
      <c r="DN291" s="372"/>
      <c r="DO291" s="372"/>
      <c r="DP291" s="372"/>
      <c r="DQ291" s="373"/>
    </row>
    <row r="292" spans="30:121" ht="22.5" customHeight="1" thickTop="1" x14ac:dyDescent="0.3">
      <c r="BP292" s="28"/>
      <c r="BQ292" s="28"/>
      <c r="BR292" s="28"/>
      <c r="BS292" s="28"/>
      <c r="BT292" s="28"/>
      <c r="BU292" s="28"/>
      <c r="BV292" s="28"/>
      <c r="BW292" s="28"/>
      <c r="BY292" s="517">
        <f t="shared" ref="BY292" si="676">BQ293</f>
        <v>0.42500000000000016</v>
      </c>
      <c r="BZ292" s="518"/>
      <c r="CA292" s="518"/>
      <c r="CB292" s="351"/>
      <c r="CC292" s="351"/>
      <c r="CD292" s="351"/>
      <c r="CE292" s="520" t="str">
        <f t="shared" ref="CE292" si="677">BT293</f>
        <v>skupina</v>
      </c>
      <c r="CF292" s="520"/>
      <c r="CG292" s="520"/>
      <c r="CH292" s="520"/>
      <c r="CI292" s="520"/>
      <c r="CJ292" s="352" t="str">
        <f t="shared" ref="CJ292" si="678">BT294</f>
        <v>A</v>
      </c>
      <c r="CK292" s="351"/>
      <c r="CL292" s="351"/>
      <c r="CM292" s="351"/>
      <c r="CN292" s="351"/>
      <c r="CO292" s="351"/>
      <c r="CP292" s="351"/>
      <c r="CQ292" s="351"/>
      <c r="CR292" s="351"/>
      <c r="CS292" s="351"/>
      <c r="CT292" s="351"/>
      <c r="CU292" s="351"/>
      <c r="CV292" s="351"/>
      <c r="CW292" s="351"/>
      <c r="CX292" s="351"/>
      <c r="CY292" s="351"/>
      <c r="CZ292" s="351"/>
      <c r="DA292" s="351"/>
      <c r="DB292" s="351"/>
      <c r="DC292" s="351"/>
      <c r="DD292" s="351"/>
      <c r="DE292" s="351"/>
      <c r="DF292" s="351"/>
      <c r="DG292" s="351"/>
      <c r="DH292" s="351"/>
      <c r="DI292" s="351"/>
      <c r="DJ292" s="351"/>
      <c r="DK292" s="351"/>
      <c r="DL292" s="351"/>
      <c r="DM292" s="351"/>
      <c r="DN292" s="351"/>
      <c r="DO292" s="351"/>
      <c r="DP292" s="351"/>
      <c r="DQ292" s="353"/>
    </row>
    <row r="293" spans="30:121" ht="22.5" customHeight="1" x14ac:dyDescent="0.3">
      <c r="BP293" s="28" t="str">
        <f t="shared" ref="BP293:BW294" si="679">E70</f>
        <v>7. KOLO</v>
      </c>
      <c r="BQ293" s="28">
        <f t="shared" si="679"/>
        <v>0.42500000000000016</v>
      </c>
      <c r="BR293" s="28">
        <f t="shared" si="679"/>
        <v>41</v>
      </c>
      <c r="BS293" s="28" t="str">
        <f t="shared" si="679"/>
        <v>HŘIŠTĚ</v>
      </c>
      <c r="BT293" s="28" t="str">
        <f t="shared" si="679"/>
        <v>skupina</v>
      </c>
      <c r="BU293" s="28">
        <f t="shared" si="679"/>
        <v>8</v>
      </c>
      <c r="BV293" s="28" t="str">
        <f t="shared" si="679"/>
        <v>:</v>
      </c>
      <c r="BW293" s="28">
        <f t="shared" si="679"/>
        <v>24</v>
      </c>
      <c r="BY293" s="354"/>
      <c r="BZ293" s="521" t="str">
        <f t="shared" ref="BZ293" si="680">BP293</f>
        <v>7. KOLO</v>
      </c>
      <c r="CA293" s="521"/>
      <c r="CB293" s="521"/>
      <c r="CC293" s="521"/>
      <c r="CD293" s="355"/>
      <c r="CE293" s="355"/>
      <c r="CF293" s="355"/>
      <c r="CG293" s="355"/>
      <c r="CH293" s="355"/>
      <c r="CI293" s="355"/>
      <c r="CJ293" s="355"/>
      <c r="CK293" s="355"/>
      <c r="CL293" s="355"/>
      <c r="CM293" s="355"/>
      <c r="CN293" s="355"/>
      <c r="CO293" s="355"/>
      <c r="CP293" s="355"/>
      <c r="CQ293" s="355"/>
      <c r="CR293" s="355"/>
      <c r="CS293" s="537">
        <f t="shared" ref="CS293" si="681">BR293</f>
        <v>41</v>
      </c>
      <c r="CT293" s="537"/>
      <c r="CU293" s="538" t="s">
        <v>48</v>
      </c>
      <c r="CV293" s="538"/>
      <c r="CW293" s="538"/>
      <c r="CX293" s="355"/>
      <c r="CY293" s="355"/>
      <c r="CZ293" s="355"/>
      <c r="DA293" s="355"/>
      <c r="DB293" s="355"/>
      <c r="DC293" s="355"/>
      <c r="DD293" s="355"/>
      <c r="DE293" s="355"/>
      <c r="DF293" s="355"/>
      <c r="DG293" s="355"/>
      <c r="DH293" s="355"/>
      <c r="DI293" s="355"/>
      <c r="DJ293" s="355"/>
      <c r="DK293" s="356"/>
      <c r="DL293" s="539" t="s">
        <v>49</v>
      </c>
      <c r="DM293" s="539"/>
      <c r="DN293" s="539"/>
      <c r="DO293" s="540">
        <f t="shared" ref="DO293" si="682">BS294</f>
        <v>5</v>
      </c>
      <c r="DP293" s="540"/>
      <c r="DQ293" s="357"/>
    </row>
    <row r="294" spans="30:121" ht="22.5" customHeight="1" x14ac:dyDescent="0.3">
      <c r="BP294" s="28">
        <f t="shared" si="679"/>
        <v>0</v>
      </c>
      <c r="BQ294" s="28">
        <f t="shared" si="679"/>
        <v>0</v>
      </c>
      <c r="BR294" s="28" t="str">
        <f t="shared" si="679"/>
        <v>zápas</v>
      </c>
      <c r="BS294" s="28">
        <f t="shared" si="679"/>
        <v>5</v>
      </c>
      <c r="BT294" s="28" t="str">
        <f t="shared" si="679"/>
        <v>A</v>
      </c>
      <c r="BU294" s="28" t="str">
        <f t="shared" ca="1" si="679"/>
        <v>Velký Osek "A"</v>
      </c>
      <c r="BV294" s="28">
        <f t="shared" si="679"/>
        <v>0</v>
      </c>
      <c r="BW294" s="28" t="str">
        <f t="shared" ca="1" si="679"/>
        <v>Týnec n.L. "A"</v>
      </c>
      <c r="BY294" s="354"/>
      <c r="BZ294" s="521"/>
      <c r="CA294" s="521"/>
      <c r="CB294" s="521"/>
      <c r="CC294" s="521"/>
      <c r="CD294" s="355"/>
      <c r="CE294" s="355"/>
      <c r="CF294" s="355"/>
      <c r="CG294" s="355"/>
      <c r="CH294" s="355"/>
      <c r="CI294" s="355"/>
      <c r="CJ294" s="355"/>
      <c r="CK294" s="355"/>
      <c r="CL294" s="355"/>
      <c r="CM294" s="355"/>
      <c r="CN294" s="355"/>
      <c r="CO294" s="355"/>
      <c r="CP294" s="355"/>
      <c r="CQ294" s="355"/>
      <c r="CR294" s="355"/>
      <c r="CS294" s="537"/>
      <c r="CT294" s="537"/>
      <c r="CU294" s="538"/>
      <c r="CV294" s="538"/>
      <c r="CW294" s="538"/>
      <c r="CX294" s="355"/>
      <c r="CY294" s="355"/>
      <c r="CZ294" s="355"/>
      <c r="DA294" s="355"/>
      <c r="DB294" s="355"/>
      <c r="DC294" s="355"/>
      <c r="DD294" s="355"/>
      <c r="DE294" s="355"/>
      <c r="DF294" s="355"/>
      <c r="DG294" s="355"/>
      <c r="DH294" s="355"/>
      <c r="DI294" s="355"/>
      <c r="DJ294" s="355"/>
      <c r="DK294" s="356"/>
      <c r="DL294" s="539"/>
      <c r="DM294" s="539"/>
      <c r="DN294" s="539"/>
      <c r="DO294" s="540"/>
      <c r="DP294" s="540"/>
      <c r="DQ294" s="357"/>
    </row>
    <row r="295" spans="30:121" ht="22.5" customHeight="1" x14ac:dyDescent="0.3">
      <c r="AD295"/>
      <c r="BP295" s="28"/>
      <c r="BQ295" s="28"/>
      <c r="BR295" s="28"/>
      <c r="BS295" s="28"/>
      <c r="BT295" s="28"/>
      <c r="BU295" s="28"/>
      <c r="BV295" s="28"/>
      <c r="BW295" s="28"/>
      <c r="BY295" s="354"/>
      <c r="BZ295" s="358"/>
      <c r="CA295" s="358"/>
      <c r="CB295" s="358"/>
      <c r="CC295" s="358"/>
      <c r="CD295" s="536" t="s">
        <v>52</v>
      </c>
      <c r="CE295" s="536"/>
      <c r="CF295" s="359">
        <f t="shared" ref="CF295" si="683">BU293</f>
        <v>8</v>
      </c>
      <c r="CG295" s="360" t="s">
        <v>53</v>
      </c>
      <c r="CH295" s="522" t="str">
        <f t="shared" ref="CH295" ca="1" si="684">IF(BU294="","",LOOKUP(CF295,$B$2:$B$48,$C$2:$C$44))</f>
        <v>Velký Osek "A"</v>
      </c>
      <c r="CI295" s="522"/>
      <c r="CJ295" s="522"/>
      <c r="CK295" s="522"/>
      <c r="CL295" s="522"/>
      <c r="CM295" s="522"/>
      <c r="CN295" s="522"/>
      <c r="CO295" s="522"/>
      <c r="CP295" s="522"/>
      <c r="CQ295" s="522"/>
      <c r="CR295" s="522"/>
      <c r="CS295" s="522"/>
      <c r="CT295" s="522"/>
      <c r="CU295" s="358"/>
      <c r="CV295" s="358"/>
      <c r="CW295" s="358"/>
      <c r="CX295" s="358"/>
      <c r="CY295" s="358"/>
      <c r="CZ295" s="536" t="s">
        <v>52</v>
      </c>
      <c r="DA295" s="536"/>
      <c r="DB295" s="359">
        <f t="shared" ref="DB295" si="685">BW293</f>
        <v>24</v>
      </c>
      <c r="DC295" s="360" t="s">
        <v>53</v>
      </c>
      <c r="DD295" s="522" t="str">
        <f t="shared" ref="DD295" ca="1" si="686">IF(BW294="","",LOOKUP(DB295,$B$2:$B$48,$C$2:$C$44))</f>
        <v>Týnec n.L. "A"</v>
      </c>
      <c r="DE295" s="522"/>
      <c r="DF295" s="522"/>
      <c r="DG295" s="522"/>
      <c r="DH295" s="522"/>
      <c r="DI295" s="522"/>
      <c r="DJ295" s="522"/>
      <c r="DK295" s="522"/>
      <c r="DL295" s="522"/>
      <c r="DM295" s="522"/>
      <c r="DN295" s="522"/>
      <c r="DO295" s="522"/>
      <c r="DP295" s="522"/>
      <c r="DQ295" s="357"/>
    </row>
    <row r="296" spans="30:121" ht="22.5" customHeight="1" x14ac:dyDescent="0.3">
      <c r="AD296"/>
      <c r="BP296" s="28"/>
      <c r="BQ296" s="28"/>
      <c r="BR296" s="28"/>
      <c r="BS296" s="28"/>
      <c r="BT296" s="28"/>
      <c r="BU296" s="28"/>
      <c r="BV296" s="28"/>
      <c r="BW296" s="28"/>
      <c r="BY296" s="354"/>
      <c r="BZ296" s="358"/>
      <c r="CA296" s="358"/>
      <c r="CB296" s="358"/>
      <c r="CC296" s="358"/>
      <c r="CD296" s="358"/>
      <c r="CE296" s="358"/>
      <c r="CF296" s="358"/>
      <c r="CG296" s="358"/>
      <c r="CH296" s="358"/>
      <c r="CI296" s="358"/>
      <c r="CJ296" s="358"/>
      <c r="CK296" s="358"/>
      <c r="CL296" s="358"/>
      <c r="CM296" s="358"/>
      <c r="CN296" s="358"/>
      <c r="CO296" s="358"/>
      <c r="CP296" s="358"/>
      <c r="CQ296" s="358"/>
      <c r="CR296" s="358"/>
      <c r="CS296" s="358"/>
      <c r="CT296" s="358"/>
      <c r="CU296" s="358"/>
      <c r="CV296" s="358"/>
      <c r="CW296" s="358"/>
      <c r="CX296" s="358"/>
      <c r="CY296" s="358"/>
      <c r="CZ296" s="358"/>
      <c r="DA296" s="358"/>
      <c r="DB296" s="358"/>
      <c r="DC296" s="358"/>
      <c r="DD296" s="358"/>
      <c r="DE296" s="358"/>
      <c r="DF296" s="358"/>
      <c r="DG296" s="358"/>
      <c r="DH296" s="358"/>
      <c r="DI296" s="358"/>
      <c r="DJ296" s="358"/>
      <c r="DQ296" s="357"/>
    </row>
    <row r="297" spans="30:121" ht="22.5" customHeight="1" x14ac:dyDescent="0.3">
      <c r="AD297"/>
      <c r="BP297" s="28"/>
      <c r="BQ297" s="28"/>
      <c r="BR297" s="28"/>
      <c r="BS297" s="28"/>
      <c r="BT297" s="28"/>
      <c r="BU297" s="28"/>
      <c r="BV297" s="28"/>
      <c r="BW297" s="28"/>
      <c r="BY297" s="354"/>
      <c r="BZ297" s="396" t="s">
        <v>56</v>
      </c>
      <c r="CA297" s="397">
        <f t="shared" ref="CA297" si="687">CF295</f>
        <v>8</v>
      </c>
      <c r="CB297" s="362" t="s">
        <v>47</v>
      </c>
      <c r="CC297" s="363">
        <v>1</v>
      </c>
      <c r="CD297" s="363">
        <v>2</v>
      </c>
      <c r="CE297" s="363">
        <v>3</v>
      </c>
      <c r="CF297" s="363">
        <v>4</v>
      </c>
      <c r="CG297" s="363">
        <v>5</v>
      </c>
      <c r="CH297" s="363">
        <v>6</v>
      </c>
      <c r="CI297" s="363">
        <v>7</v>
      </c>
      <c r="CJ297" s="363">
        <v>8</v>
      </c>
      <c r="CK297" s="363">
        <v>9</v>
      </c>
      <c r="CL297" s="363">
        <v>10</v>
      </c>
      <c r="CM297" s="363">
        <v>11</v>
      </c>
      <c r="CN297" s="363">
        <v>12</v>
      </c>
      <c r="CO297" s="363">
        <v>13</v>
      </c>
      <c r="CP297" s="363">
        <v>14</v>
      </c>
      <c r="CQ297" s="363">
        <v>15</v>
      </c>
      <c r="CR297" s="363">
        <v>16</v>
      </c>
      <c r="CS297" s="363">
        <v>17</v>
      </c>
      <c r="CT297" s="363">
        <v>18</v>
      </c>
      <c r="CU297" s="363">
        <v>19</v>
      </c>
      <c r="CV297" s="363">
        <v>20</v>
      </c>
      <c r="CW297" s="363">
        <v>21</v>
      </c>
      <c r="CX297" s="363">
        <v>22</v>
      </c>
      <c r="CY297" s="363">
        <v>23</v>
      </c>
      <c r="CZ297" s="363">
        <v>24</v>
      </c>
      <c r="DA297" s="363">
        <v>25</v>
      </c>
      <c r="DB297" s="363">
        <v>26</v>
      </c>
      <c r="DC297" s="363">
        <v>27</v>
      </c>
      <c r="DD297" s="363">
        <v>28</v>
      </c>
      <c r="DE297" s="363">
        <v>29</v>
      </c>
      <c r="DF297" s="363">
        <v>30</v>
      </c>
      <c r="DG297" s="363">
        <v>31</v>
      </c>
      <c r="DH297" s="363">
        <v>32</v>
      </c>
      <c r="DI297" s="363">
        <v>33</v>
      </c>
      <c r="DJ297" s="363">
        <v>34</v>
      </c>
      <c r="DK297" s="364">
        <v>35</v>
      </c>
      <c r="DL297" s="364">
        <v>36</v>
      </c>
      <c r="DM297" s="364">
        <v>37</v>
      </c>
      <c r="DN297" s="364">
        <v>38</v>
      </c>
      <c r="DO297" s="364">
        <v>39</v>
      </c>
      <c r="DP297" s="364">
        <v>40</v>
      </c>
      <c r="DQ297" s="357"/>
    </row>
    <row r="298" spans="30:121" ht="22.5" customHeight="1" x14ac:dyDescent="0.3">
      <c r="AD298"/>
      <c r="BP298" s="28"/>
      <c r="BQ298" s="28"/>
      <c r="BR298" s="28"/>
      <c r="BS298" s="28"/>
      <c r="BT298" s="28"/>
      <c r="BU298" s="28"/>
      <c r="BV298" s="28"/>
      <c r="BW298" s="28"/>
      <c r="BY298" s="354"/>
      <c r="BZ298" s="365"/>
      <c r="CA298" s="366"/>
      <c r="CB298" s="367"/>
      <c r="CC298" s="368"/>
      <c r="CD298" s="368"/>
      <c r="CE298" s="368"/>
      <c r="CF298" s="368"/>
      <c r="CG298" s="368"/>
      <c r="CH298" s="368"/>
      <c r="CI298" s="368"/>
      <c r="CJ298" s="368"/>
      <c r="CK298" s="368"/>
      <c r="CL298" s="368"/>
      <c r="CM298" s="368"/>
      <c r="CN298" s="368"/>
      <c r="CO298" s="368"/>
      <c r="CP298" s="368"/>
      <c r="CQ298" s="368"/>
      <c r="CR298" s="368"/>
      <c r="CS298" s="368"/>
      <c r="CT298" s="368"/>
      <c r="CU298" s="368"/>
      <c r="CV298" s="368"/>
      <c r="CW298" s="368"/>
      <c r="CX298" s="368"/>
      <c r="CY298" s="368"/>
      <c r="CZ298" s="368"/>
      <c r="DA298" s="368"/>
      <c r="DB298" s="368"/>
      <c r="DC298" s="368"/>
      <c r="DD298" s="368"/>
      <c r="DE298" s="368"/>
      <c r="DF298" s="368"/>
      <c r="DG298" s="368"/>
      <c r="DH298" s="368"/>
      <c r="DI298" s="368"/>
      <c r="DJ298" s="368"/>
      <c r="DK298" s="369"/>
      <c r="DL298" s="369"/>
      <c r="DM298" s="369"/>
      <c r="DN298" s="369"/>
      <c r="DO298" s="369"/>
      <c r="DP298" s="369"/>
      <c r="DQ298" s="357"/>
    </row>
    <row r="299" spans="30:121" ht="22.5" customHeight="1" x14ac:dyDescent="0.3">
      <c r="AD299"/>
      <c r="BP299" s="28"/>
      <c r="BQ299" s="28"/>
      <c r="BR299" s="28"/>
      <c r="BS299" s="28"/>
      <c r="BT299" s="28"/>
      <c r="BU299" s="28"/>
      <c r="BV299" s="28"/>
      <c r="BW299" s="28"/>
      <c r="BY299" s="354"/>
      <c r="BZ299" s="398" t="s">
        <v>56</v>
      </c>
      <c r="CA299" s="399">
        <f t="shared" ref="CA299" si="688">DB295</f>
        <v>24</v>
      </c>
      <c r="CB299" s="370" t="s">
        <v>47</v>
      </c>
      <c r="CC299" s="363">
        <v>1</v>
      </c>
      <c r="CD299" s="363">
        <v>2</v>
      </c>
      <c r="CE299" s="363">
        <v>3</v>
      </c>
      <c r="CF299" s="363">
        <v>4</v>
      </c>
      <c r="CG299" s="363">
        <v>5</v>
      </c>
      <c r="CH299" s="363">
        <v>6</v>
      </c>
      <c r="CI299" s="363">
        <v>7</v>
      </c>
      <c r="CJ299" s="363">
        <v>8</v>
      </c>
      <c r="CK299" s="363">
        <v>9</v>
      </c>
      <c r="CL299" s="363">
        <v>10</v>
      </c>
      <c r="CM299" s="363">
        <v>11</v>
      </c>
      <c r="CN299" s="363">
        <v>12</v>
      </c>
      <c r="CO299" s="363">
        <v>13</v>
      </c>
      <c r="CP299" s="363">
        <v>14</v>
      </c>
      <c r="CQ299" s="363">
        <v>15</v>
      </c>
      <c r="CR299" s="363">
        <v>16</v>
      </c>
      <c r="CS299" s="363">
        <v>17</v>
      </c>
      <c r="CT299" s="363">
        <v>18</v>
      </c>
      <c r="CU299" s="363">
        <v>19</v>
      </c>
      <c r="CV299" s="363">
        <v>20</v>
      </c>
      <c r="CW299" s="363">
        <v>21</v>
      </c>
      <c r="CX299" s="363">
        <v>22</v>
      </c>
      <c r="CY299" s="363">
        <v>23</v>
      </c>
      <c r="CZ299" s="363">
        <v>24</v>
      </c>
      <c r="DA299" s="363">
        <v>25</v>
      </c>
      <c r="DB299" s="363">
        <v>26</v>
      </c>
      <c r="DC299" s="363">
        <v>27</v>
      </c>
      <c r="DD299" s="363">
        <v>28</v>
      </c>
      <c r="DE299" s="363">
        <v>29</v>
      </c>
      <c r="DF299" s="363">
        <v>30</v>
      </c>
      <c r="DG299" s="363">
        <v>31</v>
      </c>
      <c r="DH299" s="363">
        <v>32</v>
      </c>
      <c r="DI299" s="363">
        <v>33</v>
      </c>
      <c r="DJ299" s="363">
        <v>34</v>
      </c>
      <c r="DK299" s="364">
        <v>35</v>
      </c>
      <c r="DL299" s="364">
        <v>36</v>
      </c>
      <c r="DM299" s="364">
        <v>37</v>
      </c>
      <c r="DN299" s="364">
        <v>38</v>
      </c>
      <c r="DO299" s="364">
        <v>39</v>
      </c>
      <c r="DP299" s="364">
        <v>40</v>
      </c>
      <c r="DQ299" s="357"/>
    </row>
    <row r="300" spans="30:121" ht="22.5" customHeight="1" thickBot="1" x14ac:dyDescent="0.35">
      <c r="AD300"/>
      <c r="BP300" s="28"/>
      <c r="BQ300" s="28"/>
      <c r="BR300" s="28"/>
      <c r="BS300" s="28"/>
      <c r="BT300" s="28"/>
      <c r="BU300" s="28"/>
      <c r="BV300" s="28"/>
      <c r="BW300" s="28"/>
      <c r="BY300" s="371"/>
      <c r="BZ300" s="372"/>
      <c r="CA300" s="372"/>
      <c r="CB300" s="372"/>
      <c r="CC300" s="372"/>
      <c r="CD300" s="372"/>
      <c r="CE300" s="372"/>
      <c r="CF300" s="372"/>
      <c r="CG300" s="372"/>
      <c r="CH300" s="372"/>
      <c r="CI300" s="372"/>
      <c r="CJ300" s="372"/>
      <c r="CK300" s="372"/>
      <c r="CL300" s="372"/>
      <c r="CM300" s="372"/>
      <c r="CN300" s="372"/>
      <c r="CO300" s="372"/>
      <c r="CP300" s="372"/>
      <c r="CQ300" s="372"/>
      <c r="CR300" s="372"/>
      <c r="CS300" s="372"/>
      <c r="CT300" s="372"/>
      <c r="CU300" s="372"/>
      <c r="CV300" s="372"/>
      <c r="CW300" s="372"/>
      <c r="CX300" s="372"/>
      <c r="CY300" s="372"/>
      <c r="CZ300" s="372"/>
      <c r="DA300" s="372"/>
      <c r="DB300" s="372"/>
      <c r="DC300" s="372"/>
      <c r="DD300" s="372"/>
      <c r="DE300" s="372"/>
      <c r="DF300" s="372"/>
      <c r="DG300" s="372"/>
      <c r="DH300" s="372"/>
      <c r="DI300" s="372"/>
      <c r="DJ300" s="372"/>
      <c r="DK300" s="372"/>
      <c r="DL300" s="372"/>
      <c r="DM300" s="372"/>
      <c r="DN300" s="372"/>
      <c r="DO300" s="372"/>
      <c r="DP300" s="372"/>
      <c r="DQ300" s="373"/>
    </row>
    <row r="301" spans="30:121" ht="22.5" customHeight="1" thickTop="1" x14ac:dyDescent="0.3">
      <c r="AD301"/>
      <c r="BP301" s="28"/>
      <c r="BQ301" s="28"/>
      <c r="BR301" s="28"/>
      <c r="BS301" s="28"/>
      <c r="BT301" s="28"/>
      <c r="BU301" s="28"/>
      <c r="BV301" s="28"/>
      <c r="BW301" s="28"/>
      <c r="BY301" s="517">
        <f t="shared" ref="BY301" si="689">BQ302</f>
        <v>0.43333333333333351</v>
      </c>
      <c r="BZ301" s="518"/>
      <c r="CA301" s="518"/>
      <c r="CB301" s="351"/>
      <c r="CC301" s="351"/>
      <c r="CD301" s="351"/>
      <c r="CE301" s="520" t="str">
        <f t="shared" ref="CE301" si="690">BT302</f>
        <v>skupina</v>
      </c>
      <c r="CF301" s="520"/>
      <c r="CG301" s="520"/>
      <c r="CH301" s="520"/>
      <c r="CI301" s="520"/>
      <c r="CJ301" s="352" t="str">
        <f t="shared" ref="CJ301" si="691">BT303</f>
        <v>D</v>
      </c>
      <c r="CK301" s="351"/>
      <c r="CL301" s="351"/>
      <c r="CM301" s="351"/>
      <c r="CN301" s="351"/>
      <c r="CO301" s="351"/>
      <c r="CP301" s="351"/>
      <c r="CQ301" s="351"/>
      <c r="CR301" s="351"/>
      <c r="CS301" s="351"/>
      <c r="CT301" s="351"/>
      <c r="CU301" s="351"/>
      <c r="CV301" s="351"/>
      <c r="CW301" s="351"/>
      <c r="CX301" s="351"/>
      <c r="CY301" s="351"/>
      <c r="CZ301" s="351"/>
      <c r="DA301" s="351"/>
      <c r="DB301" s="351"/>
      <c r="DC301" s="351"/>
      <c r="DD301" s="351"/>
      <c r="DE301" s="351"/>
      <c r="DF301" s="351"/>
      <c r="DG301" s="351"/>
      <c r="DH301" s="351"/>
      <c r="DI301" s="351"/>
      <c r="DJ301" s="351"/>
      <c r="DK301" s="351"/>
      <c r="DL301" s="351"/>
      <c r="DM301" s="351"/>
      <c r="DN301" s="351"/>
      <c r="DO301" s="351"/>
      <c r="DP301" s="351"/>
      <c r="DQ301" s="353"/>
    </row>
    <row r="302" spans="30:121" ht="22.5" customHeight="1" x14ac:dyDescent="0.3">
      <c r="AD302"/>
      <c r="BM302"/>
      <c r="BN302"/>
      <c r="BP302" s="28" t="str">
        <f t="shared" ref="BP302:BW303" si="692">E72</f>
        <v>8. KOLO</v>
      </c>
      <c r="BQ302" s="28">
        <f t="shared" si="692"/>
        <v>0.43333333333333351</v>
      </c>
      <c r="BR302" s="28">
        <f t="shared" si="692"/>
        <v>47</v>
      </c>
      <c r="BS302" s="28" t="str">
        <f t="shared" si="692"/>
        <v>HŘIŠTĚ</v>
      </c>
      <c r="BT302" s="28" t="str">
        <f t="shared" si="692"/>
        <v>skupina</v>
      </c>
      <c r="BU302" s="28">
        <f t="shared" si="692"/>
        <v>12</v>
      </c>
      <c r="BV302" s="28" t="str">
        <f t="shared" si="692"/>
        <v>:</v>
      </c>
      <c r="BW302" s="28">
        <f t="shared" si="692"/>
        <v>28</v>
      </c>
      <c r="BY302" s="354"/>
      <c r="BZ302" s="521" t="str">
        <f t="shared" ref="BZ302" si="693">BP302</f>
        <v>8. KOLO</v>
      </c>
      <c r="CA302" s="521"/>
      <c r="CB302" s="521"/>
      <c r="CC302" s="521"/>
      <c r="CD302" s="355"/>
      <c r="CE302" s="355"/>
      <c r="CF302" s="355"/>
      <c r="CG302" s="355"/>
      <c r="CH302" s="355"/>
      <c r="CI302" s="355"/>
      <c r="CJ302" s="355"/>
      <c r="CK302" s="355"/>
      <c r="CL302" s="355"/>
      <c r="CM302" s="355"/>
      <c r="CN302" s="355"/>
      <c r="CO302" s="355"/>
      <c r="CP302" s="355"/>
      <c r="CQ302" s="355"/>
      <c r="CR302" s="355"/>
      <c r="CS302" s="537">
        <f t="shared" ref="CS302" si="694">BR302</f>
        <v>47</v>
      </c>
      <c r="CT302" s="537"/>
      <c r="CU302" s="538" t="s">
        <v>48</v>
      </c>
      <c r="CV302" s="538"/>
      <c r="CW302" s="538"/>
      <c r="CX302" s="355"/>
      <c r="CY302" s="355"/>
      <c r="CZ302" s="355"/>
      <c r="DA302" s="355"/>
      <c r="DB302" s="355"/>
      <c r="DC302" s="355"/>
      <c r="DD302" s="355"/>
      <c r="DE302" s="355"/>
      <c r="DF302" s="355"/>
      <c r="DG302" s="355"/>
      <c r="DH302" s="355"/>
      <c r="DI302" s="355"/>
      <c r="DJ302" s="355"/>
      <c r="DK302" s="356"/>
      <c r="DL302" s="539" t="s">
        <v>49</v>
      </c>
      <c r="DM302" s="539"/>
      <c r="DN302" s="539"/>
      <c r="DO302" s="540">
        <f t="shared" ref="DO302" si="695">BS303</f>
        <v>5</v>
      </c>
      <c r="DP302" s="540"/>
      <c r="DQ302" s="357"/>
    </row>
    <row r="303" spans="30:121" ht="22.5" customHeight="1" x14ac:dyDescent="0.3">
      <c r="AD303"/>
      <c r="BM303"/>
      <c r="BN303"/>
      <c r="BP303" s="28">
        <f t="shared" si="692"/>
        <v>0</v>
      </c>
      <c r="BQ303" s="28">
        <f t="shared" si="692"/>
        <v>0</v>
      </c>
      <c r="BR303" s="28" t="str">
        <f t="shared" si="692"/>
        <v>zápas</v>
      </c>
      <c r="BS303" s="28">
        <f t="shared" si="692"/>
        <v>5</v>
      </c>
      <c r="BT303" s="28" t="str">
        <f t="shared" si="692"/>
        <v>D</v>
      </c>
      <c r="BU303" s="28" t="str">
        <f t="shared" ca="1" si="692"/>
        <v>Velim  "A"</v>
      </c>
      <c r="BV303" s="28">
        <f t="shared" si="692"/>
        <v>0</v>
      </c>
      <c r="BW303" s="28" t="str">
        <f t="shared" ca="1" si="692"/>
        <v>Velký Osek "B"</v>
      </c>
      <c r="BY303" s="354"/>
      <c r="BZ303" s="521"/>
      <c r="CA303" s="521"/>
      <c r="CB303" s="521"/>
      <c r="CC303" s="521"/>
      <c r="CD303" s="355"/>
      <c r="CE303" s="355"/>
      <c r="CF303" s="355"/>
      <c r="CG303" s="355"/>
      <c r="CH303" s="355"/>
      <c r="CI303" s="355"/>
      <c r="CJ303" s="355"/>
      <c r="CK303" s="355"/>
      <c r="CL303" s="355"/>
      <c r="CM303" s="355"/>
      <c r="CN303" s="355"/>
      <c r="CO303" s="355"/>
      <c r="CP303" s="355"/>
      <c r="CQ303" s="355"/>
      <c r="CR303" s="355"/>
      <c r="CS303" s="537"/>
      <c r="CT303" s="537"/>
      <c r="CU303" s="538"/>
      <c r="CV303" s="538"/>
      <c r="CW303" s="538"/>
      <c r="CX303" s="355"/>
      <c r="CY303" s="355"/>
      <c r="CZ303" s="355"/>
      <c r="DA303" s="355"/>
      <c r="DB303" s="355"/>
      <c r="DC303" s="355"/>
      <c r="DD303" s="355"/>
      <c r="DE303" s="355"/>
      <c r="DF303" s="355"/>
      <c r="DG303" s="355"/>
      <c r="DH303" s="355"/>
      <c r="DI303" s="355"/>
      <c r="DJ303" s="355"/>
      <c r="DK303" s="356"/>
      <c r="DL303" s="539"/>
      <c r="DM303" s="539"/>
      <c r="DN303" s="539"/>
      <c r="DO303" s="540"/>
      <c r="DP303" s="540"/>
      <c r="DQ303" s="357"/>
    </row>
    <row r="304" spans="30:121" ht="22.5" customHeight="1" x14ac:dyDescent="0.3">
      <c r="AD304"/>
      <c r="BM304"/>
      <c r="BN304"/>
      <c r="BP304" s="28"/>
      <c r="BQ304" s="28"/>
      <c r="BR304" s="28"/>
      <c r="BS304" s="28"/>
      <c r="BT304" s="28"/>
      <c r="BU304" s="28"/>
      <c r="BV304" s="28"/>
      <c r="BW304" s="28"/>
      <c r="BY304" s="354"/>
      <c r="BZ304" s="358"/>
      <c r="CA304" s="358"/>
      <c r="CB304" s="358"/>
      <c r="CC304" s="358"/>
      <c r="CD304" s="536" t="s">
        <v>52</v>
      </c>
      <c r="CE304" s="536"/>
      <c r="CF304" s="359">
        <f t="shared" ref="CF304" si="696">BU302</f>
        <v>12</v>
      </c>
      <c r="CG304" s="360" t="s">
        <v>53</v>
      </c>
      <c r="CH304" s="522" t="str">
        <f t="shared" ref="CH304" ca="1" si="697">IF(BU303="","",LOOKUP(CF304,$B$2:$B$48,$C$2:$C$44))</f>
        <v>Velim  "A"</v>
      </c>
      <c r="CI304" s="522"/>
      <c r="CJ304" s="522"/>
      <c r="CK304" s="522"/>
      <c r="CL304" s="522"/>
      <c r="CM304" s="522"/>
      <c r="CN304" s="522"/>
      <c r="CO304" s="522"/>
      <c r="CP304" s="522"/>
      <c r="CQ304" s="522"/>
      <c r="CR304" s="522"/>
      <c r="CS304" s="522"/>
      <c r="CT304" s="522"/>
      <c r="CU304" s="358"/>
      <c r="CV304" s="358"/>
      <c r="CW304" s="358"/>
      <c r="CX304" s="358"/>
      <c r="CY304" s="358"/>
      <c r="CZ304" s="536" t="s">
        <v>52</v>
      </c>
      <c r="DA304" s="536"/>
      <c r="DB304" s="359">
        <f t="shared" ref="DB304" si="698">BW302</f>
        <v>28</v>
      </c>
      <c r="DC304" s="360" t="s">
        <v>53</v>
      </c>
      <c r="DD304" s="522" t="str">
        <f t="shared" ref="DD304" ca="1" si="699">IF(BW303="","",LOOKUP(DB304,$B$2:$B$48,$C$2:$C$44))</f>
        <v>Velký Osek "B"</v>
      </c>
      <c r="DE304" s="522"/>
      <c r="DF304" s="522"/>
      <c r="DG304" s="522"/>
      <c r="DH304" s="522"/>
      <c r="DI304" s="522"/>
      <c r="DJ304" s="522"/>
      <c r="DK304" s="522"/>
      <c r="DL304" s="522"/>
      <c r="DM304" s="522"/>
      <c r="DN304" s="522"/>
      <c r="DO304" s="522"/>
      <c r="DP304" s="522"/>
      <c r="DQ304" s="357"/>
    </row>
    <row r="305" spans="30:121" ht="22.5" customHeight="1" x14ac:dyDescent="0.3">
      <c r="AD305"/>
      <c r="BM305"/>
      <c r="BN305"/>
      <c r="BP305" s="28"/>
      <c r="BQ305" s="28"/>
      <c r="BR305" s="28"/>
      <c r="BS305" s="28"/>
      <c r="BT305" s="28"/>
      <c r="BU305" s="28"/>
      <c r="BV305" s="28"/>
      <c r="BW305" s="28"/>
      <c r="BY305" s="354"/>
      <c r="BZ305" s="358"/>
      <c r="CA305" s="358"/>
      <c r="CB305" s="358"/>
      <c r="CC305" s="358"/>
      <c r="CD305" s="358"/>
      <c r="CE305" s="358"/>
      <c r="CF305" s="358"/>
      <c r="CG305" s="358"/>
      <c r="CH305" s="358"/>
      <c r="CI305" s="358"/>
      <c r="CJ305" s="358"/>
      <c r="CK305" s="358"/>
      <c r="CL305" s="358"/>
      <c r="CM305" s="358"/>
      <c r="CN305" s="358"/>
      <c r="CO305" s="358"/>
      <c r="CP305" s="358"/>
      <c r="CQ305" s="358"/>
      <c r="CR305" s="358"/>
      <c r="CS305" s="358"/>
      <c r="CT305" s="358"/>
      <c r="CU305" s="358"/>
      <c r="CV305" s="358"/>
      <c r="CW305" s="358"/>
      <c r="CX305" s="358"/>
      <c r="CY305" s="358"/>
      <c r="CZ305" s="358"/>
      <c r="DA305" s="358"/>
      <c r="DB305" s="358"/>
      <c r="DC305" s="358"/>
      <c r="DD305" s="358"/>
      <c r="DE305" s="358"/>
      <c r="DF305" s="358"/>
      <c r="DG305" s="358"/>
      <c r="DH305" s="358"/>
      <c r="DI305" s="358"/>
      <c r="DJ305" s="358"/>
      <c r="DQ305" s="357"/>
    </row>
    <row r="306" spans="30:121" ht="22.5" customHeight="1" x14ac:dyDescent="0.3">
      <c r="AD306"/>
      <c r="BM306"/>
      <c r="BN306"/>
      <c r="BP306" s="28"/>
      <c r="BQ306" s="28"/>
      <c r="BR306" s="28"/>
      <c r="BS306" s="28"/>
      <c r="BT306" s="28"/>
      <c r="BU306" s="28"/>
      <c r="BV306" s="28"/>
      <c r="BW306" s="28"/>
      <c r="BY306" s="354"/>
      <c r="BZ306" s="396" t="s">
        <v>56</v>
      </c>
      <c r="CA306" s="397">
        <f t="shared" ref="CA306" si="700">CF304</f>
        <v>12</v>
      </c>
      <c r="CB306" s="362" t="s">
        <v>47</v>
      </c>
      <c r="CC306" s="363">
        <v>1</v>
      </c>
      <c r="CD306" s="363">
        <v>2</v>
      </c>
      <c r="CE306" s="363">
        <v>3</v>
      </c>
      <c r="CF306" s="363">
        <v>4</v>
      </c>
      <c r="CG306" s="363">
        <v>5</v>
      </c>
      <c r="CH306" s="363">
        <v>6</v>
      </c>
      <c r="CI306" s="363">
        <v>7</v>
      </c>
      <c r="CJ306" s="363">
        <v>8</v>
      </c>
      <c r="CK306" s="363">
        <v>9</v>
      </c>
      <c r="CL306" s="363">
        <v>10</v>
      </c>
      <c r="CM306" s="363">
        <v>11</v>
      </c>
      <c r="CN306" s="363">
        <v>12</v>
      </c>
      <c r="CO306" s="363">
        <v>13</v>
      </c>
      <c r="CP306" s="363">
        <v>14</v>
      </c>
      <c r="CQ306" s="363">
        <v>15</v>
      </c>
      <c r="CR306" s="363">
        <v>16</v>
      </c>
      <c r="CS306" s="363">
        <v>17</v>
      </c>
      <c r="CT306" s="363">
        <v>18</v>
      </c>
      <c r="CU306" s="363">
        <v>19</v>
      </c>
      <c r="CV306" s="363">
        <v>20</v>
      </c>
      <c r="CW306" s="363">
        <v>21</v>
      </c>
      <c r="CX306" s="363">
        <v>22</v>
      </c>
      <c r="CY306" s="363">
        <v>23</v>
      </c>
      <c r="CZ306" s="363">
        <v>24</v>
      </c>
      <c r="DA306" s="363">
        <v>25</v>
      </c>
      <c r="DB306" s="363">
        <v>26</v>
      </c>
      <c r="DC306" s="363">
        <v>27</v>
      </c>
      <c r="DD306" s="363">
        <v>28</v>
      </c>
      <c r="DE306" s="363">
        <v>29</v>
      </c>
      <c r="DF306" s="363">
        <v>30</v>
      </c>
      <c r="DG306" s="363">
        <v>31</v>
      </c>
      <c r="DH306" s="363">
        <v>32</v>
      </c>
      <c r="DI306" s="363">
        <v>33</v>
      </c>
      <c r="DJ306" s="363">
        <v>34</v>
      </c>
      <c r="DK306" s="364">
        <v>35</v>
      </c>
      <c r="DL306" s="364">
        <v>36</v>
      </c>
      <c r="DM306" s="364">
        <v>37</v>
      </c>
      <c r="DN306" s="364">
        <v>38</v>
      </c>
      <c r="DO306" s="364">
        <v>39</v>
      </c>
      <c r="DP306" s="364">
        <v>40</v>
      </c>
      <c r="DQ306" s="357"/>
    </row>
    <row r="307" spans="30:121" ht="22.5" customHeight="1" x14ac:dyDescent="0.3">
      <c r="AD307"/>
      <c r="BM307"/>
      <c r="BN307"/>
      <c r="BP307" s="28"/>
      <c r="BQ307" s="28"/>
      <c r="BR307" s="28"/>
      <c r="BS307" s="28"/>
      <c r="BT307" s="28"/>
      <c r="BU307" s="28"/>
      <c r="BV307" s="28"/>
      <c r="BW307" s="28"/>
      <c r="BY307" s="354"/>
      <c r="BZ307" s="365"/>
      <c r="CA307" s="366"/>
      <c r="CB307" s="367"/>
      <c r="CC307" s="368"/>
      <c r="CD307" s="368"/>
      <c r="CE307" s="368"/>
      <c r="CF307" s="368"/>
      <c r="CG307" s="368"/>
      <c r="CH307" s="368"/>
      <c r="CI307" s="368"/>
      <c r="CJ307" s="368"/>
      <c r="CK307" s="368"/>
      <c r="CL307" s="368"/>
      <c r="CM307" s="368"/>
      <c r="CN307" s="368"/>
      <c r="CO307" s="368"/>
      <c r="CP307" s="368"/>
      <c r="CQ307" s="368"/>
      <c r="CR307" s="368"/>
      <c r="CS307" s="368"/>
      <c r="CT307" s="368"/>
      <c r="CU307" s="368"/>
      <c r="CV307" s="368"/>
      <c r="CW307" s="368"/>
      <c r="CX307" s="368"/>
      <c r="CY307" s="368"/>
      <c r="CZ307" s="368"/>
      <c r="DA307" s="368"/>
      <c r="DB307" s="368"/>
      <c r="DC307" s="368"/>
      <c r="DD307" s="368"/>
      <c r="DE307" s="368"/>
      <c r="DF307" s="368"/>
      <c r="DG307" s="368"/>
      <c r="DH307" s="368"/>
      <c r="DI307" s="368"/>
      <c r="DJ307" s="368"/>
      <c r="DK307" s="369"/>
      <c r="DL307" s="369"/>
      <c r="DM307" s="369"/>
      <c r="DN307" s="369"/>
      <c r="DO307" s="369"/>
      <c r="DP307" s="369"/>
      <c r="DQ307" s="357"/>
    </row>
    <row r="308" spans="30:121" ht="22.5" customHeight="1" x14ac:dyDescent="0.3">
      <c r="AD308"/>
      <c r="BM308"/>
      <c r="BN308"/>
      <c r="BP308" s="28"/>
      <c r="BQ308" s="28"/>
      <c r="BR308" s="28"/>
      <c r="BS308" s="28"/>
      <c r="BT308" s="28"/>
      <c r="BU308" s="28"/>
      <c r="BV308" s="28"/>
      <c r="BW308" s="28"/>
      <c r="BY308" s="354"/>
      <c r="BZ308" s="398" t="s">
        <v>56</v>
      </c>
      <c r="CA308" s="399">
        <f t="shared" ref="CA308" si="701">DB304</f>
        <v>28</v>
      </c>
      <c r="CB308" s="370" t="s">
        <v>47</v>
      </c>
      <c r="CC308" s="363">
        <v>1</v>
      </c>
      <c r="CD308" s="363">
        <v>2</v>
      </c>
      <c r="CE308" s="363">
        <v>3</v>
      </c>
      <c r="CF308" s="363">
        <v>4</v>
      </c>
      <c r="CG308" s="363">
        <v>5</v>
      </c>
      <c r="CH308" s="363">
        <v>6</v>
      </c>
      <c r="CI308" s="363">
        <v>7</v>
      </c>
      <c r="CJ308" s="363">
        <v>8</v>
      </c>
      <c r="CK308" s="363">
        <v>9</v>
      </c>
      <c r="CL308" s="363">
        <v>10</v>
      </c>
      <c r="CM308" s="363">
        <v>11</v>
      </c>
      <c r="CN308" s="363">
        <v>12</v>
      </c>
      <c r="CO308" s="363">
        <v>13</v>
      </c>
      <c r="CP308" s="363">
        <v>14</v>
      </c>
      <c r="CQ308" s="363">
        <v>15</v>
      </c>
      <c r="CR308" s="363">
        <v>16</v>
      </c>
      <c r="CS308" s="363">
        <v>17</v>
      </c>
      <c r="CT308" s="363">
        <v>18</v>
      </c>
      <c r="CU308" s="363">
        <v>19</v>
      </c>
      <c r="CV308" s="363">
        <v>20</v>
      </c>
      <c r="CW308" s="363">
        <v>21</v>
      </c>
      <c r="CX308" s="363">
        <v>22</v>
      </c>
      <c r="CY308" s="363">
        <v>23</v>
      </c>
      <c r="CZ308" s="363">
        <v>24</v>
      </c>
      <c r="DA308" s="363">
        <v>25</v>
      </c>
      <c r="DB308" s="363">
        <v>26</v>
      </c>
      <c r="DC308" s="363">
        <v>27</v>
      </c>
      <c r="DD308" s="363">
        <v>28</v>
      </c>
      <c r="DE308" s="363">
        <v>29</v>
      </c>
      <c r="DF308" s="363">
        <v>30</v>
      </c>
      <c r="DG308" s="363">
        <v>31</v>
      </c>
      <c r="DH308" s="363">
        <v>32</v>
      </c>
      <c r="DI308" s="363">
        <v>33</v>
      </c>
      <c r="DJ308" s="363">
        <v>34</v>
      </c>
      <c r="DK308" s="364">
        <v>35</v>
      </c>
      <c r="DL308" s="364">
        <v>36</v>
      </c>
      <c r="DM308" s="364">
        <v>37</v>
      </c>
      <c r="DN308" s="364">
        <v>38</v>
      </c>
      <c r="DO308" s="364">
        <v>39</v>
      </c>
      <c r="DP308" s="364">
        <v>40</v>
      </c>
      <c r="DQ308" s="357"/>
    </row>
    <row r="309" spans="30:121" ht="22.5" customHeight="1" thickBot="1" x14ac:dyDescent="0.35">
      <c r="AD309"/>
      <c r="BM309"/>
      <c r="BN309"/>
      <c r="BP309" s="28"/>
      <c r="BQ309" s="28"/>
      <c r="BR309" s="28"/>
      <c r="BS309" s="28"/>
      <c r="BT309" s="28"/>
      <c r="BU309" s="28"/>
      <c r="BV309" s="28"/>
      <c r="BW309" s="28"/>
      <c r="BY309" s="371"/>
      <c r="BZ309" s="372"/>
      <c r="CA309" s="372"/>
      <c r="CB309" s="372"/>
      <c r="CC309" s="372"/>
      <c r="CD309" s="372"/>
      <c r="CE309" s="372"/>
      <c r="CF309" s="372"/>
      <c r="CG309" s="372"/>
      <c r="CH309" s="372"/>
      <c r="CI309" s="372"/>
      <c r="CJ309" s="372"/>
      <c r="CK309" s="372"/>
      <c r="CL309" s="372"/>
      <c r="CM309" s="372"/>
      <c r="CN309" s="372"/>
      <c r="CO309" s="372"/>
      <c r="CP309" s="372"/>
      <c r="CQ309" s="372"/>
      <c r="CR309" s="372"/>
      <c r="CS309" s="372"/>
      <c r="CT309" s="372"/>
      <c r="CU309" s="372"/>
      <c r="CV309" s="372"/>
      <c r="CW309" s="372"/>
      <c r="CX309" s="372"/>
      <c r="CY309" s="372"/>
      <c r="CZ309" s="372"/>
      <c r="DA309" s="372"/>
      <c r="DB309" s="372"/>
      <c r="DC309" s="372"/>
      <c r="DD309" s="372"/>
      <c r="DE309" s="372"/>
      <c r="DF309" s="372"/>
      <c r="DG309" s="372"/>
      <c r="DH309" s="372"/>
      <c r="DI309" s="372"/>
      <c r="DJ309" s="372"/>
      <c r="DK309" s="372"/>
      <c r="DL309" s="372"/>
      <c r="DM309" s="372"/>
      <c r="DN309" s="372"/>
      <c r="DO309" s="372"/>
      <c r="DP309" s="372"/>
      <c r="DQ309" s="373"/>
    </row>
    <row r="310" spans="30:121" ht="22.5" customHeight="1" thickTop="1" x14ac:dyDescent="0.3">
      <c r="AD310"/>
      <c r="BF310"/>
      <c r="BG310"/>
      <c r="BH310"/>
      <c r="BI310"/>
      <c r="BJ310"/>
      <c r="BK310"/>
      <c r="BL310"/>
      <c r="BM310"/>
      <c r="BN310"/>
      <c r="BP310" s="28"/>
      <c r="BQ310" s="28"/>
      <c r="BR310" s="28"/>
      <c r="BS310" s="28"/>
      <c r="BT310" s="28"/>
      <c r="BU310" s="28"/>
      <c r="BV310" s="28"/>
      <c r="BW310" s="28"/>
      <c r="BY310" s="517">
        <f t="shared" ref="BY310" si="702">BQ311</f>
        <v>0.44166666666666687</v>
      </c>
      <c r="BZ310" s="518"/>
      <c r="CA310" s="518"/>
      <c r="CB310" s="351"/>
      <c r="CC310" s="351"/>
      <c r="CD310" s="351"/>
      <c r="CE310" s="520" t="str">
        <f t="shared" ref="CE310" si="703">BT311</f>
        <v>skupina</v>
      </c>
      <c r="CF310" s="520"/>
      <c r="CG310" s="520"/>
      <c r="CH310" s="520"/>
      <c r="CI310" s="520"/>
      <c r="CJ310" s="352" t="str">
        <f t="shared" ref="CJ310" si="704">BT312</f>
        <v>B</v>
      </c>
      <c r="CK310" s="351"/>
      <c r="CL310" s="351"/>
      <c r="CM310" s="351"/>
      <c r="CN310" s="351"/>
      <c r="CO310" s="351"/>
      <c r="CP310" s="351"/>
      <c r="CQ310" s="351"/>
      <c r="CR310" s="351"/>
      <c r="CS310" s="351"/>
      <c r="CT310" s="351"/>
      <c r="CU310" s="351"/>
      <c r="CV310" s="351"/>
      <c r="CW310" s="351"/>
      <c r="CX310" s="351"/>
      <c r="CY310" s="351"/>
      <c r="CZ310" s="351"/>
      <c r="DA310" s="351"/>
      <c r="DB310" s="351"/>
      <c r="DC310" s="351"/>
      <c r="DD310" s="351"/>
      <c r="DE310" s="351"/>
      <c r="DF310" s="351"/>
      <c r="DG310" s="351"/>
      <c r="DH310" s="351"/>
      <c r="DI310" s="351"/>
      <c r="DJ310" s="351"/>
      <c r="DK310" s="351"/>
      <c r="DL310" s="351"/>
      <c r="DM310" s="351"/>
      <c r="DN310" s="351"/>
      <c r="DO310" s="351"/>
      <c r="DP310" s="351"/>
      <c r="DQ310" s="353"/>
    </row>
    <row r="311" spans="30:121" ht="22.5" customHeight="1" x14ac:dyDescent="0.3">
      <c r="AD311"/>
      <c r="BF311"/>
      <c r="BG311"/>
      <c r="BH311"/>
      <c r="BI311"/>
      <c r="BJ311"/>
      <c r="BK311"/>
      <c r="BL311"/>
      <c r="BM311"/>
      <c r="BN311"/>
      <c r="BP311" s="28" t="str">
        <f t="shared" ref="BP311:BW312" si="705">E74</f>
        <v>9. KOLO</v>
      </c>
      <c r="BQ311" s="28">
        <f t="shared" si="705"/>
        <v>0.44166666666666687</v>
      </c>
      <c r="BR311" s="28">
        <f t="shared" si="705"/>
        <v>53</v>
      </c>
      <c r="BS311" s="28" t="str">
        <f t="shared" si="705"/>
        <v>HŘIŠTĚ</v>
      </c>
      <c r="BT311" s="28" t="str">
        <f t="shared" si="705"/>
        <v>skupina</v>
      </c>
      <c r="BU311" s="28">
        <f t="shared" si="705"/>
        <v>10</v>
      </c>
      <c r="BV311" s="28" t="str">
        <f t="shared" si="705"/>
        <v>:</v>
      </c>
      <c r="BW311" s="28">
        <f t="shared" si="705"/>
        <v>26</v>
      </c>
      <c r="BY311" s="354"/>
      <c r="BZ311" s="521" t="str">
        <f t="shared" ref="BZ311" si="706">BP311</f>
        <v>9. KOLO</v>
      </c>
      <c r="CA311" s="521"/>
      <c r="CB311" s="521"/>
      <c r="CC311" s="521"/>
      <c r="CD311" s="355"/>
      <c r="CE311" s="355"/>
      <c r="CF311" s="355"/>
      <c r="CG311" s="355"/>
      <c r="CH311" s="355"/>
      <c r="CI311" s="355"/>
      <c r="CJ311" s="355"/>
      <c r="CK311" s="355"/>
      <c r="CL311" s="355"/>
      <c r="CM311" s="355"/>
      <c r="CN311" s="355"/>
      <c r="CO311" s="355"/>
      <c r="CP311" s="355"/>
      <c r="CQ311" s="355"/>
      <c r="CR311" s="355"/>
      <c r="CS311" s="537">
        <f t="shared" ref="CS311" si="707">BR311</f>
        <v>53</v>
      </c>
      <c r="CT311" s="537"/>
      <c r="CU311" s="538" t="s">
        <v>48</v>
      </c>
      <c r="CV311" s="538"/>
      <c r="CW311" s="538"/>
      <c r="CX311" s="355"/>
      <c r="CY311" s="355"/>
      <c r="CZ311" s="355"/>
      <c r="DA311" s="355"/>
      <c r="DB311" s="355"/>
      <c r="DC311" s="355"/>
      <c r="DD311" s="355"/>
      <c r="DE311" s="355"/>
      <c r="DF311" s="355"/>
      <c r="DG311" s="355"/>
      <c r="DH311" s="355"/>
      <c r="DI311" s="355"/>
      <c r="DJ311" s="355"/>
      <c r="DK311" s="356"/>
      <c r="DL311" s="539" t="s">
        <v>49</v>
      </c>
      <c r="DM311" s="539"/>
      <c r="DN311" s="539"/>
      <c r="DO311" s="540">
        <f t="shared" ref="DO311" si="708">BS312</f>
        <v>5</v>
      </c>
      <c r="DP311" s="540"/>
      <c r="DQ311" s="357"/>
    </row>
    <row r="312" spans="30:121" ht="22.5" customHeight="1" x14ac:dyDescent="0.3">
      <c r="AD312"/>
      <c r="BF312"/>
      <c r="BG312"/>
      <c r="BH312"/>
      <c r="BI312"/>
      <c r="BJ312"/>
      <c r="BK312"/>
      <c r="BL312"/>
      <c r="BM312"/>
      <c r="BN312"/>
      <c r="BP312" s="28">
        <f t="shared" si="705"/>
        <v>0</v>
      </c>
      <c r="BQ312" s="28">
        <f t="shared" si="705"/>
        <v>0</v>
      </c>
      <c r="BR312" s="28" t="str">
        <f t="shared" si="705"/>
        <v>zápas</v>
      </c>
      <c r="BS312" s="28">
        <f t="shared" si="705"/>
        <v>5</v>
      </c>
      <c r="BT312" s="28" t="str">
        <f t="shared" si="705"/>
        <v>B</v>
      </c>
      <c r="BU312" s="28" t="str">
        <f t="shared" ca="1" si="705"/>
        <v>Čer. Pečky "A"</v>
      </c>
      <c r="BV312" s="28">
        <f t="shared" si="705"/>
        <v>0</v>
      </c>
      <c r="BW312" s="28" t="str">
        <f t="shared" ca="1" si="705"/>
        <v>Velim "B"</v>
      </c>
      <c r="BY312" s="354"/>
      <c r="BZ312" s="521"/>
      <c r="CA312" s="521"/>
      <c r="CB312" s="521"/>
      <c r="CC312" s="521"/>
      <c r="CD312" s="355"/>
      <c r="CE312" s="355"/>
      <c r="CF312" s="355"/>
      <c r="CG312" s="355"/>
      <c r="CH312" s="355"/>
      <c r="CI312" s="355"/>
      <c r="CJ312" s="355"/>
      <c r="CK312" s="355"/>
      <c r="CL312" s="355"/>
      <c r="CM312" s="355"/>
      <c r="CN312" s="355"/>
      <c r="CO312" s="355"/>
      <c r="CP312" s="355"/>
      <c r="CQ312" s="355"/>
      <c r="CR312" s="355"/>
      <c r="CS312" s="537"/>
      <c r="CT312" s="537"/>
      <c r="CU312" s="538"/>
      <c r="CV312" s="538"/>
      <c r="CW312" s="538"/>
      <c r="CX312" s="355"/>
      <c r="CY312" s="355"/>
      <c r="CZ312" s="355"/>
      <c r="DA312" s="355"/>
      <c r="DB312" s="355"/>
      <c r="DC312" s="355"/>
      <c r="DD312" s="355"/>
      <c r="DE312" s="355"/>
      <c r="DF312" s="355"/>
      <c r="DG312" s="355"/>
      <c r="DH312" s="355"/>
      <c r="DI312" s="355"/>
      <c r="DJ312" s="355"/>
      <c r="DK312" s="356"/>
      <c r="DL312" s="539"/>
      <c r="DM312" s="539"/>
      <c r="DN312" s="539"/>
      <c r="DO312" s="540"/>
      <c r="DP312" s="540"/>
      <c r="DQ312" s="357"/>
    </row>
    <row r="313" spans="30:121" ht="22.5" customHeight="1" x14ac:dyDescent="0.3">
      <c r="AD313"/>
      <c r="BF313"/>
      <c r="BG313"/>
      <c r="BH313"/>
      <c r="BI313"/>
      <c r="BJ313"/>
      <c r="BK313"/>
      <c r="BL313"/>
      <c r="BM313"/>
      <c r="BN313"/>
      <c r="BP313" s="28"/>
      <c r="BQ313" s="28"/>
      <c r="BR313" s="28"/>
      <c r="BS313" s="28"/>
      <c r="BT313" s="28"/>
      <c r="BU313" s="28"/>
      <c r="BV313" s="28"/>
      <c r="BW313" s="28"/>
      <c r="BY313" s="354"/>
      <c r="BZ313" s="358"/>
      <c r="CA313" s="358"/>
      <c r="CB313" s="358"/>
      <c r="CC313" s="358"/>
      <c r="CD313" s="536" t="s">
        <v>52</v>
      </c>
      <c r="CE313" s="536"/>
      <c r="CF313" s="359">
        <f t="shared" ref="CF313" si="709">BU311</f>
        <v>10</v>
      </c>
      <c r="CG313" s="360" t="s">
        <v>53</v>
      </c>
      <c r="CH313" s="522" t="str">
        <f t="shared" ref="CH313" ca="1" si="710">IF(BU312="","",LOOKUP(CF313,$B$2:$B$48,$C$2:$C$44))</f>
        <v>Čer. Pečky "A"</v>
      </c>
      <c r="CI313" s="522"/>
      <c r="CJ313" s="522"/>
      <c r="CK313" s="522"/>
      <c r="CL313" s="522"/>
      <c r="CM313" s="522"/>
      <c r="CN313" s="522"/>
      <c r="CO313" s="522"/>
      <c r="CP313" s="522"/>
      <c r="CQ313" s="522"/>
      <c r="CR313" s="522"/>
      <c r="CS313" s="522"/>
      <c r="CT313" s="522"/>
      <c r="CU313" s="358"/>
      <c r="CV313" s="358"/>
      <c r="CW313" s="358"/>
      <c r="CX313" s="358"/>
      <c r="CY313" s="358"/>
      <c r="CZ313" s="536" t="s">
        <v>52</v>
      </c>
      <c r="DA313" s="536"/>
      <c r="DB313" s="359">
        <f t="shared" ref="DB313" si="711">BW311</f>
        <v>26</v>
      </c>
      <c r="DC313" s="360" t="s">
        <v>53</v>
      </c>
      <c r="DD313" s="522" t="str">
        <f t="shared" ref="DD313" ca="1" si="712">IF(BW312="","",LOOKUP(DB313,$B$2:$B$48,$C$2:$C$44))</f>
        <v>Velim "B"</v>
      </c>
      <c r="DE313" s="522"/>
      <c r="DF313" s="522"/>
      <c r="DG313" s="522"/>
      <c r="DH313" s="522"/>
      <c r="DI313" s="522"/>
      <c r="DJ313" s="522"/>
      <c r="DK313" s="522"/>
      <c r="DL313" s="522"/>
      <c r="DM313" s="522"/>
      <c r="DN313" s="522"/>
      <c r="DO313" s="522"/>
      <c r="DP313" s="522"/>
      <c r="DQ313" s="357"/>
    </row>
    <row r="314" spans="30:121" ht="22.5" customHeight="1" x14ac:dyDescent="0.3">
      <c r="AD314"/>
      <c r="BF314"/>
      <c r="BG314"/>
      <c r="BH314"/>
      <c r="BI314"/>
      <c r="BJ314"/>
      <c r="BK314"/>
      <c r="BL314"/>
      <c r="BM314"/>
      <c r="BN314"/>
      <c r="BP314" s="28"/>
      <c r="BQ314" s="28"/>
      <c r="BR314" s="28"/>
      <c r="BS314" s="28"/>
      <c r="BT314" s="28"/>
      <c r="BU314" s="28"/>
      <c r="BV314" s="28"/>
      <c r="BW314" s="28"/>
      <c r="BY314" s="354"/>
      <c r="BZ314" s="358"/>
      <c r="CA314" s="358"/>
      <c r="CB314" s="358"/>
      <c r="CC314" s="358"/>
      <c r="CD314" s="358"/>
      <c r="CE314" s="358"/>
      <c r="CF314" s="358"/>
      <c r="CG314" s="358"/>
      <c r="CH314" s="358"/>
      <c r="CI314" s="358"/>
      <c r="CJ314" s="358"/>
      <c r="CK314" s="358"/>
      <c r="CL314" s="358"/>
      <c r="CM314" s="358"/>
      <c r="CN314" s="358"/>
      <c r="CO314" s="358"/>
      <c r="CP314" s="358"/>
      <c r="CQ314" s="358"/>
      <c r="CR314" s="358"/>
      <c r="CS314" s="358"/>
      <c r="CT314" s="358"/>
      <c r="CU314" s="358"/>
      <c r="CV314" s="358"/>
      <c r="CW314" s="358"/>
      <c r="CX314" s="358"/>
      <c r="CY314" s="358"/>
      <c r="CZ314" s="358"/>
      <c r="DA314" s="358"/>
      <c r="DB314" s="358"/>
      <c r="DC314" s="358"/>
      <c r="DD314" s="358"/>
      <c r="DE314" s="358"/>
      <c r="DF314" s="358"/>
      <c r="DG314" s="358"/>
      <c r="DH314" s="358"/>
      <c r="DI314" s="358"/>
      <c r="DJ314" s="358"/>
      <c r="DQ314" s="357"/>
    </row>
    <row r="315" spans="30:121" ht="22.5" customHeight="1" x14ac:dyDescent="0.3">
      <c r="AD315"/>
      <c r="BF315"/>
      <c r="BG315"/>
      <c r="BH315"/>
      <c r="BI315"/>
      <c r="BJ315"/>
      <c r="BK315"/>
      <c r="BL315"/>
      <c r="BM315"/>
      <c r="BN315"/>
      <c r="BP315" s="28"/>
      <c r="BQ315" s="28"/>
      <c r="BR315" s="28"/>
      <c r="BS315" s="28"/>
      <c r="BT315" s="28"/>
      <c r="BU315" s="28"/>
      <c r="BV315" s="28"/>
      <c r="BW315" s="28"/>
      <c r="BY315" s="354"/>
      <c r="BZ315" s="396" t="s">
        <v>56</v>
      </c>
      <c r="CA315" s="397">
        <f t="shared" ref="CA315" si="713">CF313</f>
        <v>10</v>
      </c>
      <c r="CB315" s="362" t="s">
        <v>47</v>
      </c>
      <c r="CC315" s="363">
        <v>1</v>
      </c>
      <c r="CD315" s="363">
        <v>2</v>
      </c>
      <c r="CE315" s="363">
        <v>3</v>
      </c>
      <c r="CF315" s="363">
        <v>4</v>
      </c>
      <c r="CG315" s="363">
        <v>5</v>
      </c>
      <c r="CH315" s="363">
        <v>6</v>
      </c>
      <c r="CI315" s="363">
        <v>7</v>
      </c>
      <c r="CJ315" s="363">
        <v>8</v>
      </c>
      <c r="CK315" s="363">
        <v>9</v>
      </c>
      <c r="CL315" s="363">
        <v>10</v>
      </c>
      <c r="CM315" s="363">
        <v>11</v>
      </c>
      <c r="CN315" s="363">
        <v>12</v>
      </c>
      <c r="CO315" s="363">
        <v>13</v>
      </c>
      <c r="CP315" s="363">
        <v>14</v>
      </c>
      <c r="CQ315" s="363">
        <v>15</v>
      </c>
      <c r="CR315" s="363">
        <v>16</v>
      </c>
      <c r="CS315" s="363">
        <v>17</v>
      </c>
      <c r="CT315" s="363">
        <v>18</v>
      </c>
      <c r="CU315" s="363">
        <v>19</v>
      </c>
      <c r="CV315" s="363">
        <v>20</v>
      </c>
      <c r="CW315" s="363">
        <v>21</v>
      </c>
      <c r="CX315" s="363">
        <v>22</v>
      </c>
      <c r="CY315" s="363">
        <v>23</v>
      </c>
      <c r="CZ315" s="363">
        <v>24</v>
      </c>
      <c r="DA315" s="363">
        <v>25</v>
      </c>
      <c r="DB315" s="363">
        <v>26</v>
      </c>
      <c r="DC315" s="363">
        <v>27</v>
      </c>
      <c r="DD315" s="363">
        <v>28</v>
      </c>
      <c r="DE315" s="363">
        <v>29</v>
      </c>
      <c r="DF315" s="363">
        <v>30</v>
      </c>
      <c r="DG315" s="363">
        <v>31</v>
      </c>
      <c r="DH315" s="363">
        <v>32</v>
      </c>
      <c r="DI315" s="363">
        <v>33</v>
      </c>
      <c r="DJ315" s="363">
        <v>34</v>
      </c>
      <c r="DK315" s="364">
        <v>35</v>
      </c>
      <c r="DL315" s="364">
        <v>36</v>
      </c>
      <c r="DM315" s="364">
        <v>37</v>
      </c>
      <c r="DN315" s="364">
        <v>38</v>
      </c>
      <c r="DO315" s="364">
        <v>39</v>
      </c>
      <c r="DP315" s="364">
        <v>40</v>
      </c>
      <c r="DQ315" s="357"/>
    </row>
    <row r="316" spans="30:121" ht="22.5" customHeight="1" x14ac:dyDescent="0.3">
      <c r="AD316"/>
      <c r="BF316"/>
      <c r="BG316"/>
      <c r="BH316"/>
      <c r="BI316"/>
      <c r="BJ316"/>
      <c r="BK316"/>
      <c r="BL316"/>
      <c r="BM316"/>
      <c r="BN316"/>
      <c r="BP316" s="28"/>
      <c r="BQ316" s="28"/>
      <c r="BR316" s="28"/>
      <c r="BS316" s="28"/>
      <c r="BT316" s="28"/>
      <c r="BU316" s="28"/>
      <c r="BV316" s="28"/>
      <c r="BW316" s="28"/>
      <c r="BY316" s="354"/>
      <c r="BZ316" s="365"/>
      <c r="CA316" s="366"/>
      <c r="CB316" s="367"/>
      <c r="CC316" s="368"/>
      <c r="CD316" s="368"/>
      <c r="CE316" s="368"/>
      <c r="CF316" s="368"/>
      <c r="CG316" s="368"/>
      <c r="CH316" s="368"/>
      <c r="CI316" s="368"/>
      <c r="CJ316" s="368"/>
      <c r="CK316" s="368"/>
      <c r="CL316" s="368"/>
      <c r="CM316" s="368"/>
      <c r="CN316" s="368"/>
      <c r="CO316" s="368"/>
      <c r="CP316" s="368"/>
      <c r="CQ316" s="368"/>
      <c r="CR316" s="368"/>
      <c r="CS316" s="368"/>
      <c r="CT316" s="368"/>
      <c r="CU316" s="368"/>
      <c r="CV316" s="368"/>
      <c r="CW316" s="368"/>
      <c r="CX316" s="368"/>
      <c r="CY316" s="368"/>
      <c r="CZ316" s="368"/>
      <c r="DA316" s="368"/>
      <c r="DB316" s="368"/>
      <c r="DC316" s="368"/>
      <c r="DD316" s="368"/>
      <c r="DE316" s="368"/>
      <c r="DF316" s="368"/>
      <c r="DG316" s="368"/>
      <c r="DH316" s="368"/>
      <c r="DI316" s="368"/>
      <c r="DJ316" s="368"/>
      <c r="DK316" s="369"/>
      <c r="DL316" s="369"/>
      <c r="DM316" s="369"/>
      <c r="DN316" s="369"/>
      <c r="DO316" s="369"/>
      <c r="DP316" s="369"/>
      <c r="DQ316" s="357"/>
    </row>
    <row r="317" spans="30:121" ht="22.5" customHeight="1" x14ac:dyDescent="0.3">
      <c r="AD317"/>
      <c r="BF317"/>
      <c r="BG317"/>
      <c r="BH317"/>
      <c r="BI317"/>
      <c r="BJ317"/>
      <c r="BK317"/>
      <c r="BL317"/>
      <c r="BM317"/>
      <c r="BN317"/>
      <c r="BP317" s="28"/>
      <c r="BQ317" s="28"/>
      <c r="BR317" s="28"/>
      <c r="BS317" s="28"/>
      <c r="BT317" s="28"/>
      <c r="BU317" s="28"/>
      <c r="BV317" s="28"/>
      <c r="BW317" s="28"/>
      <c r="BY317" s="354"/>
      <c r="BZ317" s="398" t="s">
        <v>56</v>
      </c>
      <c r="CA317" s="399">
        <f t="shared" ref="CA317" si="714">DB313</f>
        <v>26</v>
      </c>
      <c r="CB317" s="370" t="s">
        <v>47</v>
      </c>
      <c r="CC317" s="363">
        <v>1</v>
      </c>
      <c r="CD317" s="363">
        <v>2</v>
      </c>
      <c r="CE317" s="363">
        <v>3</v>
      </c>
      <c r="CF317" s="363">
        <v>4</v>
      </c>
      <c r="CG317" s="363">
        <v>5</v>
      </c>
      <c r="CH317" s="363">
        <v>6</v>
      </c>
      <c r="CI317" s="363">
        <v>7</v>
      </c>
      <c r="CJ317" s="363">
        <v>8</v>
      </c>
      <c r="CK317" s="363">
        <v>9</v>
      </c>
      <c r="CL317" s="363">
        <v>10</v>
      </c>
      <c r="CM317" s="363">
        <v>11</v>
      </c>
      <c r="CN317" s="363">
        <v>12</v>
      </c>
      <c r="CO317" s="363">
        <v>13</v>
      </c>
      <c r="CP317" s="363">
        <v>14</v>
      </c>
      <c r="CQ317" s="363">
        <v>15</v>
      </c>
      <c r="CR317" s="363">
        <v>16</v>
      </c>
      <c r="CS317" s="363">
        <v>17</v>
      </c>
      <c r="CT317" s="363">
        <v>18</v>
      </c>
      <c r="CU317" s="363">
        <v>19</v>
      </c>
      <c r="CV317" s="363">
        <v>20</v>
      </c>
      <c r="CW317" s="363">
        <v>21</v>
      </c>
      <c r="CX317" s="363">
        <v>22</v>
      </c>
      <c r="CY317" s="363">
        <v>23</v>
      </c>
      <c r="CZ317" s="363">
        <v>24</v>
      </c>
      <c r="DA317" s="363">
        <v>25</v>
      </c>
      <c r="DB317" s="363">
        <v>26</v>
      </c>
      <c r="DC317" s="363">
        <v>27</v>
      </c>
      <c r="DD317" s="363">
        <v>28</v>
      </c>
      <c r="DE317" s="363">
        <v>29</v>
      </c>
      <c r="DF317" s="363">
        <v>30</v>
      </c>
      <c r="DG317" s="363">
        <v>31</v>
      </c>
      <c r="DH317" s="363">
        <v>32</v>
      </c>
      <c r="DI317" s="363">
        <v>33</v>
      </c>
      <c r="DJ317" s="363">
        <v>34</v>
      </c>
      <c r="DK317" s="364">
        <v>35</v>
      </c>
      <c r="DL317" s="364">
        <v>36</v>
      </c>
      <c r="DM317" s="364">
        <v>37</v>
      </c>
      <c r="DN317" s="364">
        <v>38</v>
      </c>
      <c r="DO317" s="364">
        <v>39</v>
      </c>
      <c r="DP317" s="364">
        <v>40</v>
      </c>
      <c r="DQ317" s="357"/>
    </row>
    <row r="318" spans="30:121" ht="22.5" customHeight="1" thickBot="1" x14ac:dyDescent="0.35">
      <c r="AD318"/>
      <c r="BF318"/>
      <c r="BG318"/>
      <c r="BH318"/>
      <c r="BI318"/>
      <c r="BJ318"/>
      <c r="BK318"/>
      <c r="BL318"/>
      <c r="BM318"/>
      <c r="BN318"/>
      <c r="BP318" s="28"/>
      <c r="BQ318" s="28"/>
      <c r="BR318" s="28"/>
      <c r="BS318" s="28"/>
      <c r="BT318" s="28"/>
      <c r="BU318" s="28"/>
      <c r="BV318" s="28"/>
      <c r="BW318" s="28"/>
      <c r="BY318" s="371"/>
      <c r="BZ318" s="372"/>
      <c r="CA318" s="372"/>
      <c r="CB318" s="372"/>
      <c r="CC318" s="372"/>
      <c r="CD318" s="372"/>
      <c r="CE318" s="372"/>
      <c r="CF318" s="372"/>
      <c r="CG318" s="372"/>
      <c r="CH318" s="372"/>
      <c r="CI318" s="372"/>
      <c r="CJ318" s="372"/>
      <c r="CK318" s="372"/>
      <c r="CL318" s="372"/>
      <c r="CM318" s="372"/>
      <c r="CN318" s="372"/>
      <c r="CO318" s="372"/>
      <c r="CP318" s="372"/>
      <c r="CQ318" s="372"/>
      <c r="CR318" s="372"/>
      <c r="CS318" s="372"/>
      <c r="CT318" s="372"/>
      <c r="CU318" s="372"/>
      <c r="CV318" s="372"/>
      <c r="CW318" s="372"/>
      <c r="CX318" s="372"/>
      <c r="CY318" s="372"/>
      <c r="CZ318" s="372"/>
      <c r="DA318" s="372"/>
      <c r="DB318" s="372"/>
      <c r="DC318" s="372"/>
      <c r="DD318" s="372"/>
      <c r="DE318" s="372"/>
      <c r="DF318" s="372"/>
      <c r="DG318" s="372"/>
      <c r="DH318" s="372"/>
      <c r="DI318" s="372"/>
      <c r="DJ318" s="372"/>
      <c r="DK318" s="372"/>
      <c r="DL318" s="372"/>
      <c r="DM318" s="372"/>
      <c r="DN318" s="372"/>
      <c r="DO318" s="372"/>
      <c r="DP318" s="372"/>
      <c r="DQ318" s="373"/>
    </row>
    <row r="319" spans="30:121" ht="22.5" customHeight="1" thickTop="1" x14ac:dyDescent="0.3">
      <c r="AD319"/>
      <c r="BF319"/>
      <c r="BG319"/>
      <c r="BH319"/>
      <c r="BI319"/>
      <c r="BJ319"/>
      <c r="BK319"/>
      <c r="BL319"/>
      <c r="BM319"/>
      <c r="BN319"/>
      <c r="BP319" s="28"/>
      <c r="BQ319" s="28"/>
      <c r="BR319" s="28"/>
      <c r="BS319" s="28"/>
      <c r="BT319" s="28"/>
      <c r="BU319" s="28"/>
      <c r="BV319" s="28"/>
      <c r="BW319" s="28"/>
      <c r="BY319" s="517">
        <f t="shared" ref="BY319" si="715">BQ320</f>
        <v>0.45000000000000023</v>
      </c>
      <c r="BZ319" s="518"/>
      <c r="CA319" s="518"/>
      <c r="CB319" s="351"/>
      <c r="CC319" s="351"/>
      <c r="CD319" s="351"/>
      <c r="CE319" s="520" t="str">
        <f t="shared" ref="CE319" si="716">BT320</f>
        <v>skupina</v>
      </c>
      <c r="CF319" s="520"/>
      <c r="CG319" s="520"/>
      <c r="CH319" s="520"/>
      <c r="CI319" s="520"/>
      <c r="CJ319" s="352" t="str">
        <f t="shared" ref="CJ319" si="717">BT321</f>
        <v>C</v>
      </c>
      <c r="CK319" s="351"/>
      <c r="CL319" s="351"/>
      <c r="CM319" s="351"/>
      <c r="CN319" s="351"/>
      <c r="CO319" s="351"/>
      <c r="CP319" s="351"/>
      <c r="CQ319" s="351"/>
      <c r="CR319" s="351"/>
      <c r="CS319" s="351"/>
      <c r="CT319" s="351"/>
      <c r="CU319" s="351"/>
      <c r="CV319" s="351"/>
      <c r="CW319" s="351"/>
      <c r="CX319" s="351"/>
      <c r="CY319" s="351"/>
      <c r="CZ319" s="351"/>
      <c r="DA319" s="351"/>
      <c r="DB319" s="351"/>
      <c r="DC319" s="351"/>
      <c r="DD319" s="351"/>
      <c r="DE319" s="351"/>
      <c r="DF319" s="351"/>
      <c r="DG319" s="351"/>
      <c r="DH319" s="351"/>
      <c r="DI319" s="351"/>
      <c r="DJ319" s="351"/>
      <c r="DK319" s="351"/>
      <c r="DL319" s="351"/>
      <c r="DM319" s="351"/>
      <c r="DN319" s="351"/>
      <c r="DO319" s="351"/>
      <c r="DP319" s="351"/>
      <c r="DQ319" s="353"/>
    </row>
    <row r="320" spans="30:121" ht="22.5" customHeight="1" x14ac:dyDescent="0.3">
      <c r="AD320"/>
      <c r="BF320"/>
      <c r="BG320"/>
      <c r="BH320"/>
      <c r="BI320"/>
      <c r="BJ320"/>
      <c r="BK320"/>
      <c r="BL320"/>
      <c r="BM320"/>
      <c r="BN320"/>
      <c r="BP320" s="28" t="str">
        <f t="shared" ref="BP320:BW321" si="718">E76</f>
        <v>10. KOLO</v>
      </c>
      <c r="BQ320" s="28">
        <f t="shared" si="718"/>
        <v>0.45000000000000023</v>
      </c>
      <c r="BR320" s="28">
        <f t="shared" si="718"/>
        <v>59</v>
      </c>
      <c r="BS320" s="28" t="str">
        <f t="shared" si="718"/>
        <v>HŘIŠTĚ</v>
      </c>
      <c r="BT320" s="28" t="str">
        <f t="shared" si="718"/>
        <v>skupina</v>
      </c>
      <c r="BU320" s="28">
        <f t="shared" si="718"/>
        <v>13</v>
      </c>
      <c r="BV320" s="28" t="str">
        <f t="shared" si="718"/>
        <v>:</v>
      </c>
      <c r="BW320" s="28">
        <f t="shared" si="718"/>
        <v>27</v>
      </c>
      <c r="BY320" s="354"/>
      <c r="BZ320" s="521" t="str">
        <f t="shared" ref="BZ320" si="719">BP320</f>
        <v>10. KOLO</v>
      </c>
      <c r="CA320" s="521"/>
      <c r="CB320" s="521"/>
      <c r="CC320" s="521"/>
      <c r="CD320" s="355"/>
      <c r="CE320" s="355"/>
      <c r="CF320" s="355"/>
      <c r="CG320" s="355"/>
      <c r="CH320" s="355"/>
      <c r="CI320" s="355"/>
      <c r="CJ320" s="355"/>
      <c r="CK320" s="355"/>
      <c r="CL320" s="355"/>
      <c r="CM320" s="355"/>
      <c r="CN320" s="355"/>
      <c r="CO320" s="355"/>
      <c r="CP320" s="355"/>
      <c r="CQ320" s="355"/>
      <c r="CR320" s="355"/>
      <c r="CS320" s="537">
        <f t="shared" ref="CS320" si="720">BR320</f>
        <v>59</v>
      </c>
      <c r="CT320" s="537"/>
      <c r="CU320" s="538" t="s">
        <v>48</v>
      </c>
      <c r="CV320" s="538"/>
      <c r="CW320" s="538"/>
      <c r="CX320" s="355"/>
      <c r="CY320" s="355"/>
      <c r="CZ320" s="355"/>
      <c r="DA320" s="355"/>
      <c r="DB320" s="355"/>
      <c r="DC320" s="355"/>
      <c r="DD320" s="355"/>
      <c r="DE320" s="355"/>
      <c r="DF320" s="355"/>
      <c r="DG320" s="355"/>
      <c r="DH320" s="355"/>
      <c r="DI320" s="355"/>
      <c r="DJ320" s="355"/>
      <c r="DK320" s="356"/>
      <c r="DL320" s="539" t="s">
        <v>49</v>
      </c>
      <c r="DM320" s="539"/>
      <c r="DN320" s="539"/>
      <c r="DO320" s="540">
        <f t="shared" ref="DO320" si="721">BS321</f>
        <v>5</v>
      </c>
      <c r="DP320" s="540"/>
      <c r="DQ320" s="357"/>
    </row>
    <row r="321" spans="30:121" ht="22.5" customHeight="1" x14ac:dyDescent="0.3">
      <c r="AD321"/>
      <c r="BF321"/>
      <c r="BG321"/>
      <c r="BH321"/>
      <c r="BI321"/>
      <c r="BJ321"/>
      <c r="BK321"/>
      <c r="BL321"/>
      <c r="BM321"/>
      <c r="BN321"/>
      <c r="BP321" s="28">
        <f t="shared" si="718"/>
        <v>0</v>
      </c>
      <c r="BQ321" s="28">
        <f t="shared" si="718"/>
        <v>0</v>
      </c>
      <c r="BR321" s="28" t="str">
        <f t="shared" si="718"/>
        <v>zápas</v>
      </c>
      <c r="BS321" s="28">
        <f t="shared" si="718"/>
        <v>5</v>
      </c>
      <c r="BT321" s="28" t="str">
        <f t="shared" si="718"/>
        <v>C</v>
      </c>
      <c r="BU321" s="28" t="str">
        <f t="shared" ca="1" si="718"/>
        <v>Prokopa Vel."B"</v>
      </c>
      <c r="BV321" s="28">
        <f t="shared" si="718"/>
        <v>0</v>
      </c>
      <c r="BW321" s="28" t="str">
        <f t="shared" ca="1" si="718"/>
        <v>Týnec n.L. "B"</v>
      </c>
      <c r="BY321" s="354"/>
      <c r="BZ321" s="521"/>
      <c r="CA321" s="521"/>
      <c r="CB321" s="521"/>
      <c r="CC321" s="521"/>
      <c r="CD321" s="355"/>
      <c r="CE321" s="355"/>
      <c r="CF321" s="355"/>
      <c r="CG321" s="355"/>
      <c r="CH321" s="355"/>
      <c r="CI321" s="355"/>
      <c r="CJ321" s="355"/>
      <c r="CK321" s="355"/>
      <c r="CL321" s="355"/>
      <c r="CM321" s="355"/>
      <c r="CN321" s="355"/>
      <c r="CO321" s="355"/>
      <c r="CP321" s="355"/>
      <c r="CQ321" s="355"/>
      <c r="CR321" s="355"/>
      <c r="CS321" s="537"/>
      <c r="CT321" s="537"/>
      <c r="CU321" s="538"/>
      <c r="CV321" s="538"/>
      <c r="CW321" s="538"/>
      <c r="CX321" s="355"/>
      <c r="CY321" s="355"/>
      <c r="CZ321" s="355"/>
      <c r="DA321" s="355"/>
      <c r="DB321" s="355"/>
      <c r="DC321" s="355"/>
      <c r="DD321" s="355"/>
      <c r="DE321" s="355"/>
      <c r="DF321" s="355"/>
      <c r="DG321" s="355"/>
      <c r="DH321" s="355"/>
      <c r="DI321" s="355"/>
      <c r="DJ321" s="355"/>
      <c r="DK321" s="356"/>
      <c r="DL321" s="539"/>
      <c r="DM321" s="539"/>
      <c r="DN321" s="539"/>
      <c r="DO321" s="540"/>
      <c r="DP321" s="540"/>
      <c r="DQ321" s="357"/>
    </row>
    <row r="322" spans="30:121" ht="22.5" customHeight="1" x14ac:dyDescent="0.3">
      <c r="AD322"/>
      <c r="BF322"/>
      <c r="BG322"/>
      <c r="BH322"/>
      <c r="BI322"/>
      <c r="BJ322"/>
      <c r="BK322"/>
      <c r="BL322"/>
      <c r="BM322"/>
      <c r="BN322"/>
      <c r="BP322" s="28"/>
      <c r="BQ322" s="28"/>
      <c r="BR322" s="28"/>
      <c r="BS322" s="28"/>
      <c r="BT322" s="28"/>
      <c r="BU322" s="28"/>
      <c r="BV322" s="28"/>
      <c r="BW322" s="28"/>
      <c r="BY322" s="354"/>
      <c r="BZ322" s="358"/>
      <c r="CA322" s="358"/>
      <c r="CB322" s="358"/>
      <c r="CC322" s="358"/>
      <c r="CD322" s="536" t="s">
        <v>52</v>
      </c>
      <c r="CE322" s="536"/>
      <c r="CF322" s="359">
        <f t="shared" ref="CF322" si="722">BU320</f>
        <v>13</v>
      </c>
      <c r="CG322" s="360" t="s">
        <v>53</v>
      </c>
      <c r="CH322" s="522" t="str">
        <f t="shared" ref="CH322" ca="1" si="723">IF(BU321="","",LOOKUP(CF322,$B$2:$B$48,$C$2:$C$44))</f>
        <v>Prokopa Vel."B"</v>
      </c>
      <c r="CI322" s="522"/>
      <c r="CJ322" s="522"/>
      <c r="CK322" s="522"/>
      <c r="CL322" s="522"/>
      <c r="CM322" s="522"/>
      <c r="CN322" s="522"/>
      <c r="CO322" s="522"/>
      <c r="CP322" s="522"/>
      <c r="CQ322" s="522"/>
      <c r="CR322" s="522"/>
      <c r="CS322" s="522"/>
      <c r="CT322" s="522"/>
      <c r="CU322" s="358"/>
      <c r="CV322" s="358"/>
      <c r="CW322" s="358"/>
      <c r="CX322" s="358"/>
      <c r="CY322" s="358"/>
      <c r="CZ322" s="536" t="s">
        <v>52</v>
      </c>
      <c r="DA322" s="536"/>
      <c r="DB322" s="359">
        <f t="shared" ref="DB322" si="724">BW320</f>
        <v>27</v>
      </c>
      <c r="DC322" s="360" t="s">
        <v>53</v>
      </c>
      <c r="DD322" s="522" t="str">
        <f t="shared" ref="DD322" ca="1" si="725">IF(BW321="","",LOOKUP(DB322,$B$2:$B$48,$C$2:$C$44))</f>
        <v>Týnec n.L. "B"</v>
      </c>
      <c r="DE322" s="522"/>
      <c r="DF322" s="522"/>
      <c r="DG322" s="522"/>
      <c r="DH322" s="522"/>
      <c r="DI322" s="522"/>
      <c r="DJ322" s="522"/>
      <c r="DK322" s="522"/>
      <c r="DL322" s="522"/>
      <c r="DM322" s="522"/>
      <c r="DN322" s="522"/>
      <c r="DO322" s="522"/>
      <c r="DP322" s="522"/>
      <c r="DQ322" s="357"/>
    </row>
    <row r="323" spans="30:121" ht="22.5" customHeight="1" x14ac:dyDescent="0.3">
      <c r="AD323"/>
      <c r="BF323"/>
      <c r="BG323"/>
      <c r="BH323"/>
      <c r="BI323"/>
      <c r="BJ323"/>
      <c r="BK323"/>
      <c r="BL323"/>
      <c r="BM323"/>
      <c r="BN323"/>
      <c r="BP323" s="28"/>
      <c r="BQ323" s="28"/>
      <c r="BR323" s="28"/>
      <c r="BS323" s="28"/>
      <c r="BT323" s="28"/>
      <c r="BU323" s="28"/>
      <c r="BV323" s="28"/>
      <c r="BW323" s="28"/>
      <c r="BY323" s="354"/>
      <c r="BZ323" s="358"/>
      <c r="CA323" s="358"/>
      <c r="CB323" s="358"/>
      <c r="CC323" s="358"/>
      <c r="CD323" s="358"/>
      <c r="CE323" s="358"/>
      <c r="CF323" s="358"/>
      <c r="CG323" s="358"/>
      <c r="CH323" s="358"/>
      <c r="CI323" s="358"/>
      <c r="CJ323" s="358"/>
      <c r="CK323" s="358"/>
      <c r="CL323" s="358"/>
      <c r="CM323" s="358"/>
      <c r="CN323" s="358"/>
      <c r="CO323" s="358"/>
      <c r="CP323" s="358"/>
      <c r="CQ323" s="358"/>
      <c r="CR323" s="358"/>
      <c r="CS323" s="358"/>
      <c r="CT323" s="358"/>
      <c r="CU323" s="358"/>
      <c r="CV323" s="358"/>
      <c r="CW323" s="358"/>
      <c r="CX323" s="358"/>
      <c r="CY323" s="358"/>
      <c r="CZ323" s="358"/>
      <c r="DA323" s="358"/>
      <c r="DB323" s="358"/>
      <c r="DC323" s="358"/>
      <c r="DD323" s="358"/>
      <c r="DE323" s="358"/>
      <c r="DF323" s="358"/>
      <c r="DG323" s="358"/>
      <c r="DH323" s="358"/>
      <c r="DI323" s="358"/>
      <c r="DJ323" s="358"/>
      <c r="DQ323" s="357"/>
    </row>
    <row r="324" spans="30:121" ht="22.5" customHeight="1" x14ac:dyDescent="0.3">
      <c r="AD324"/>
      <c r="BF324"/>
      <c r="BG324"/>
      <c r="BH324"/>
      <c r="BI324"/>
      <c r="BJ324"/>
      <c r="BK324"/>
      <c r="BL324"/>
      <c r="BM324"/>
      <c r="BN324"/>
      <c r="BP324" s="28"/>
      <c r="BQ324" s="28"/>
      <c r="BR324" s="28"/>
      <c r="BS324" s="28"/>
      <c r="BT324" s="28"/>
      <c r="BU324" s="28"/>
      <c r="BV324" s="28"/>
      <c r="BW324" s="28"/>
      <c r="BY324" s="354"/>
      <c r="BZ324" s="396" t="s">
        <v>56</v>
      </c>
      <c r="CA324" s="397">
        <f t="shared" ref="CA324" si="726">CF322</f>
        <v>13</v>
      </c>
      <c r="CB324" s="362" t="s">
        <v>47</v>
      </c>
      <c r="CC324" s="363">
        <v>1</v>
      </c>
      <c r="CD324" s="363">
        <v>2</v>
      </c>
      <c r="CE324" s="363">
        <v>3</v>
      </c>
      <c r="CF324" s="363">
        <v>4</v>
      </c>
      <c r="CG324" s="363">
        <v>5</v>
      </c>
      <c r="CH324" s="363">
        <v>6</v>
      </c>
      <c r="CI324" s="363">
        <v>7</v>
      </c>
      <c r="CJ324" s="363">
        <v>8</v>
      </c>
      <c r="CK324" s="363">
        <v>9</v>
      </c>
      <c r="CL324" s="363">
        <v>10</v>
      </c>
      <c r="CM324" s="363">
        <v>11</v>
      </c>
      <c r="CN324" s="363">
        <v>12</v>
      </c>
      <c r="CO324" s="363">
        <v>13</v>
      </c>
      <c r="CP324" s="363">
        <v>14</v>
      </c>
      <c r="CQ324" s="363">
        <v>15</v>
      </c>
      <c r="CR324" s="363">
        <v>16</v>
      </c>
      <c r="CS324" s="363">
        <v>17</v>
      </c>
      <c r="CT324" s="363">
        <v>18</v>
      </c>
      <c r="CU324" s="363">
        <v>19</v>
      </c>
      <c r="CV324" s="363">
        <v>20</v>
      </c>
      <c r="CW324" s="363">
        <v>21</v>
      </c>
      <c r="CX324" s="363">
        <v>22</v>
      </c>
      <c r="CY324" s="363">
        <v>23</v>
      </c>
      <c r="CZ324" s="363">
        <v>24</v>
      </c>
      <c r="DA324" s="363">
        <v>25</v>
      </c>
      <c r="DB324" s="363">
        <v>26</v>
      </c>
      <c r="DC324" s="363">
        <v>27</v>
      </c>
      <c r="DD324" s="363">
        <v>28</v>
      </c>
      <c r="DE324" s="363">
        <v>29</v>
      </c>
      <c r="DF324" s="363">
        <v>30</v>
      </c>
      <c r="DG324" s="363">
        <v>31</v>
      </c>
      <c r="DH324" s="363">
        <v>32</v>
      </c>
      <c r="DI324" s="363">
        <v>33</v>
      </c>
      <c r="DJ324" s="363">
        <v>34</v>
      </c>
      <c r="DK324" s="364">
        <v>35</v>
      </c>
      <c r="DL324" s="364">
        <v>36</v>
      </c>
      <c r="DM324" s="364">
        <v>37</v>
      </c>
      <c r="DN324" s="364">
        <v>38</v>
      </c>
      <c r="DO324" s="364">
        <v>39</v>
      </c>
      <c r="DP324" s="364">
        <v>40</v>
      </c>
      <c r="DQ324" s="357"/>
    </row>
    <row r="325" spans="30:121" ht="22.5" customHeight="1" x14ac:dyDescent="0.3">
      <c r="AD325"/>
      <c r="BF325"/>
      <c r="BG325"/>
      <c r="BH325"/>
      <c r="BI325"/>
      <c r="BJ325"/>
      <c r="BK325"/>
      <c r="BL325"/>
      <c r="BM325"/>
      <c r="BN325"/>
      <c r="BP325" s="28"/>
      <c r="BQ325" s="28"/>
      <c r="BR325" s="28"/>
      <c r="BS325" s="28"/>
      <c r="BT325" s="28"/>
      <c r="BU325" s="28"/>
      <c r="BV325" s="28"/>
      <c r="BW325" s="28"/>
      <c r="BY325" s="354"/>
      <c r="BZ325" s="365"/>
      <c r="CA325" s="366"/>
      <c r="CB325" s="367"/>
      <c r="CC325" s="368"/>
      <c r="CD325" s="368"/>
      <c r="CE325" s="368"/>
      <c r="CF325" s="368"/>
      <c r="CG325" s="368"/>
      <c r="CH325" s="368"/>
      <c r="CI325" s="368"/>
      <c r="CJ325" s="368"/>
      <c r="CK325" s="368"/>
      <c r="CL325" s="368"/>
      <c r="CM325" s="368"/>
      <c r="CN325" s="368"/>
      <c r="CO325" s="368"/>
      <c r="CP325" s="368"/>
      <c r="CQ325" s="368"/>
      <c r="CR325" s="368"/>
      <c r="CS325" s="368"/>
      <c r="CT325" s="368"/>
      <c r="CU325" s="368"/>
      <c r="CV325" s="368"/>
      <c r="CW325" s="368"/>
      <c r="CX325" s="368"/>
      <c r="CY325" s="368"/>
      <c r="CZ325" s="368"/>
      <c r="DA325" s="368"/>
      <c r="DB325" s="368"/>
      <c r="DC325" s="368"/>
      <c r="DD325" s="368"/>
      <c r="DE325" s="368"/>
      <c r="DF325" s="368"/>
      <c r="DG325" s="368"/>
      <c r="DH325" s="368"/>
      <c r="DI325" s="368"/>
      <c r="DJ325" s="368"/>
      <c r="DK325" s="369"/>
      <c r="DL325" s="369"/>
      <c r="DM325" s="369"/>
      <c r="DN325" s="369"/>
      <c r="DO325" s="369"/>
      <c r="DP325" s="369"/>
      <c r="DQ325" s="357"/>
    </row>
    <row r="326" spans="30:121" ht="22.5" customHeight="1" x14ac:dyDescent="0.3">
      <c r="AD326"/>
      <c r="BF326"/>
      <c r="BG326"/>
      <c r="BH326"/>
      <c r="BI326"/>
      <c r="BJ326"/>
      <c r="BK326"/>
      <c r="BL326"/>
      <c r="BM326"/>
      <c r="BN326"/>
      <c r="BP326" s="28"/>
      <c r="BQ326" s="28"/>
      <c r="BR326" s="28"/>
      <c r="BS326" s="28"/>
      <c r="BT326" s="28"/>
      <c r="BU326" s="28"/>
      <c r="BV326" s="28"/>
      <c r="BW326" s="28"/>
      <c r="BY326" s="354"/>
      <c r="BZ326" s="398" t="s">
        <v>56</v>
      </c>
      <c r="CA326" s="399">
        <f t="shared" ref="CA326" si="727">DB322</f>
        <v>27</v>
      </c>
      <c r="CB326" s="370" t="s">
        <v>47</v>
      </c>
      <c r="CC326" s="363">
        <v>1</v>
      </c>
      <c r="CD326" s="363">
        <v>2</v>
      </c>
      <c r="CE326" s="363">
        <v>3</v>
      </c>
      <c r="CF326" s="363">
        <v>4</v>
      </c>
      <c r="CG326" s="363">
        <v>5</v>
      </c>
      <c r="CH326" s="363">
        <v>6</v>
      </c>
      <c r="CI326" s="363">
        <v>7</v>
      </c>
      <c r="CJ326" s="363">
        <v>8</v>
      </c>
      <c r="CK326" s="363">
        <v>9</v>
      </c>
      <c r="CL326" s="363">
        <v>10</v>
      </c>
      <c r="CM326" s="363">
        <v>11</v>
      </c>
      <c r="CN326" s="363">
        <v>12</v>
      </c>
      <c r="CO326" s="363">
        <v>13</v>
      </c>
      <c r="CP326" s="363">
        <v>14</v>
      </c>
      <c r="CQ326" s="363">
        <v>15</v>
      </c>
      <c r="CR326" s="363">
        <v>16</v>
      </c>
      <c r="CS326" s="363">
        <v>17</v>
      </c>
      <c r="CT326" s="363">
        <v>18</v>
      </c>
      <c r="CU326" s="363">
        <v>19</v>
      </c>
      <c r="CV326" s="363">
        <v>20</v>
      </c>
      <c r="CW326" s="363">
        <v>21</v>
      </c>
      <c r="CX326" s="363">
        <v>22</v>
      </c>
      <c r="CY326" s="363">
        <v>23</v>
      </c>
      <c r="CZ326" s="363">
        <v>24</v>
      </c>
      <c r="DA326" s="363">
        <v>25</v>
      </c>
      <c r="DB326" s="363">
        <v>26</v>
      </c>
      <c r="DC326" s="363">
        <v>27</v>
      </c>
      <c r="DD326" s="363">
        <v>28</v>
      </c>
      <c r="DE326" s="363">
        <v>29</v>
      </c>
      <c r="DF326" s="363">
        <v>30</v>
      </c>
      <c r="DG326" s="363">
        <v>31</v>
      </c>
      <c r="DH326" s="363">
        <v>32</v>
      </c>
      <c r="DI326" s="363">
        <v>33</v>
      </c>
      <c r="DJ326" s="363">
        <v>34</v>
      </c>
      <c r="DK326" s="364">
        <v>35</v>
      </c>
      <c r="DL326" s="364">
        <v>36</v>
      </c>
      <c r="DM326" s="364">
        <v>37</v>
      </c>
      <c r="DN326" s="364">
        <v>38</v>
      </c>
      <c r="DO326" s="364">
        <v>39</v>
      </c>
      <c r="DP326" s="364">
        <v>40</v>
      </c>
      <c r="DQ326" s="357"/>
    </row>
    <row r="327" spans="30:121" ht="22.5" customHeight="1" thickBot="1" x14ac:dyDescent="0.35">
      <c r="AD327"/>
      <c r="BF327"/>
      <c r="BG327"/>
      <c r="BH327"/>
      <c r="BI327"/>
      <c r="BJ327"/>
      <c r="BK327"/>
      <c r="BL327"/>
      <c r="BM327"/>
      <c r="BN327"/>
      <c r="BP327" s="28"/>
      <c r="BQ327" s="28"/>
      <c r="BR327" s="28"/>
      <c r="BS327" s="28"/>
      <c r="BT327" s="28"/>
      <c r="BU327" s="28"/>
      <c r="BV327" s="28"/>
      <c r="BW327" s="28"/>
      <c r="BY327" s="371"/>
      <c r="BZ327" s="372"/>
      <c r="CA327" s="372"/>
      <c r="CB327" s="372"/>
      <c r="CC327" s="372"/>
      <c r="CD327" s="372"/>
      <c r="CE327" s="372"/>
      <c r="CF327" s="372"/>
      <c r="CG327" s="372"/>
      <c r="CH327" s="372"/>
      <c r="CI327" s="372"/>
      <c r="CJ327" s="372"/>
      <c r="CK327" s="372"/>
      <c r="CL327" s="372"/>
      <c r="CM327" s="372"/>
      <c r="CN327" s="372"/>
      <c r="CO327" s="372"/>
      <c r="CP327" s="372"/>
      <c r="CQ327" s="372"/>
      <c r="CR327" s="372"/>
      <c r="CS327" s="372"/>
      <c r="CT327" s="372"/>
      <c r="CU327" s="372"/>
      <c r="CV327" s="372"/>
      <c r="CW327" s="372"/>
      <c r="CX327" s="372"/>
      <c r="CY327" s="372"/>
      <c r="CZ327" s="372"/>
      <c r="DA327" s="372"/>
      <c r="DB327" s="372"/>
      <c r="DC327" s="372"/>
      <c r="DD327" s="372"/>
      <c r="DE327" s="372"/>
      <c r="DF327" s="372"/>
      <c r="DG327" s="372"/>
      <c r="DH327" s="372"/>
      <c r="DI327" s="372"/>
      <c r="DJ327" s="372"/>
      <c r="DK327" s="372"/>
      <c r="DL327" s="372"/>
      <c r="DM327" s="372"/>
      <c r="DN327" s="372"/>
      <c r="DO327" s="372"/>
      <c r="DP327" s="372"/>
      <c r="DQ327" s="373"/>
    </row>
    <row r="328" spans="30:121" ht="22.5" customHeight="1" thickTop="1" x14ac:dyDescent="0.3">
      <c r="AD328"/>
      <c r="BF328"/>
      <c r="BG328"/>
      <c r="BH328"/>
      <c r="BI328"/>
      <c r="BJ328"/>
      <c r="BK328"/>
      <c r="BL328"/>
      <c r="BM328"/>
      <c r="BN328"/>
      <c r="BP328" s="28"/>
      <c r="BQ328" s="28"/>
      <c r="BR328" s="28"/>
      <c r="BS328" s="28"/>
      <c r="BT328" s="28"/>
      <c r="BU328" s="28"/>
      <c r="BV328" s="28"/>
      <c r="BW328" s="28"/>
      <c r="BY328" s="517">
        <f t="shared" ref="BY328" si="728">BQ329</f>
        <v>0.45833333333333359</v>
      </c>
      <c r="BZ328" s="518"/>
      <c r="CA328" s="518"/>
      <c r="CB328" s="351"/>
      <c r="CC328" s="351"/>
      <c r="CD328" s="351"/>
      <c r="CE328" s="520" t="str">
        <f t="shared" ref="CE328" si="729">BT329</f>
        <v>skupina</v>
      </c>
      <c r="CF328" s="520"/>
      <c r="CG328" s="520"/>
      <c r="CH328" s="520"/>
      <c r="CI328" s="520"/>
      <c r="CJ328" s="352" t="str">
        <f t="shared" ref="CJ328" si="730">BT330</f>
        <v>A</v>
      </c>
      <c r="CK328" s="351"/>
      <c r="CL328" s="351"/>
      <c r="CM328" s="351"/>
      <c r="CN328" s="351"/>
      <c r="CO328" s="351"/>
      <c r="CP328" s="351"/>
      <c r="CQ328" s="351"/>
      <c r="CR328" s="351"/>
      <c r="CS328" s="351"/>
      <c r="CT328" s="351"/>
      <c r="CU328" s="351"/>
      <c r="CV328" s="351"/>
      <c r="CW328" s="351"/>
      <c r="CX328" s="351"/>
      <c r="CY328" s="351"/>
      <c r="CZ328" s="351"/>
      <c r="DA328" s="351"/>
      <c r="DB328" s="351"/>
      <c r="DC328" s="351"/>
      <c r="DD328" s="351"/>
      <c r="DE328" s="351"/>
      <c r="DF328" s="351"/>
      <c r="DG328" s="351"/>
      <c r="DH328" s="351"/>
      <c r="DI328" s="351"/>
      <c r="DJ328" s="351"/>
      <c r="DK328" s="351"/>
      <c r="DL328" s="351"/>
      <c r="DM328" s="351"/>
      <c r="DN328" s="351"/>
      <c r="DO328" s="351"/>
      <c r="DP328" s="351"/>
      <c r="DQ328" s="353"/>
    </row>
    <row r="329" spans="30:121" ht="22.5" customHeight="1" x14ac:dyDescent="0.3">
      <c r="AD329"/>
      <c r="BF329"/>
      <c r="BG329"/>
      <c r="BH329"/>
      <c r="BI329"/>
      <c r="BJ329"/>
      <c r="BK329"/>
      <c r="BL329"/>
      <c r="BM329"/>
      <c r="BN329"/>
      <c r="BP329" s="28" t="str">
        <f t="shared" ref="BP329:BW330" si="731">E78</f>
        <v>11. KOLO</v>
      </c>
      <c r="BQ329" s="28">
        <f t="shared" si="731"/>
        <v>0.45833333333333359</v>
      </c>
      <c r="BR329" s="28">
        <f t="shared" si="731"/>
        <v>65</v>
      </c>
      <c r="BS329" s="28" t="str">
        <f t="shared" si="731"/>
        <v>HŘIŠTĚ</v>
      </c>
      <c r="BT329" s="28" t="str">
        <f t="shared" si="731"/>
        <v>skupina</v>
      </c>
      <c r="BU329" s="28">
        <f t="shared" si="731"/>
        <v>1</v>
      </c>
      <c r="BV329" s="28" t="str">
        <f t="shared" si="731"/>
        <v>:</v>
      </c>
      <c r="BW329" s="28">
        <f t="shared" si="731"/>
        <v>16</v>
      </c>
      <c r="BY329" s="354"/>
      <c r="BZ329" s="521" t="str">
        <f t="shared" ref="BZ329" si="732">BP329</f>
        <v>11. KOLO</v>
      </c>
      <c r="CA329" s="521"/>
      <c r="CB329" s="521"/>
      <c r="CC329" s="521"/>
      <c r="CD329" s="355"/>
      <c r="CE329" s="355"/>
      <c r="CF329" s="355"/>
      <c r="CG329" s="355"/>
      <c r="CH329" s="355"/>
      <c r="CI329" s="355"/>
      <c r="CJ329" s="355"/>
      <c r="CK329" s="355"/>
      <c r="CL329" s="355"/>
      <c r="CM329" s="355"/>
      <c r="CN329" s="355"/>
      <c r="CO329" s="355"/>
      <c r="CP329" s="355"/>
      <c r="CQ329" s="355"/>
      <c r="CR329" s="355"/>
      <c r="CS329" s="537">
        <f t="shared" ref="CS329" si="733">BR329</f>
        <v>65</v>
      </c>
      <c r="CT329" s="537"/>
      <c r="CU329" s="538" t="s">
        <v>48</v>
      </c>
      <c r="CV329" s="538"/>
      <c r="CW329" s="538"/>
      <c r="CX329" s="355"/>
      <c r="CY329" s="355"/>
      <c r="CZ329" s="355"/>
      <c r="DA329" s="355"/>
      <c r="DB329" s="355"/>
      <c r="DC329" s="355"/>
      <c r="DD329" s="355"/>
      <c r="DE329" s="355"/>
      <c r="DF329" s="355"/>
      <c r="DG329" s="355"/>
      <c r="DH329" s="355"/>
      <c r="DI329" s="355"/>
      <c r="DJ329" s="355"/>
      <c r="DK329" s="356"/>
      <c r="DL329" s="539" t="s">
        <v>49</v>
      </c>
      <c r="DM329" s="539"/>
      <c r="DN329" s="539"/>
      <c r="DO329" s="540">
        <f t="shared" ref="DO329" si="734">BS330</f>
        <v>5</v>
      </c>
      <c r="DP329" s="540"/>
      <c r="DQ329" s="357"/>
    </row>
    <row r="330" spans="30:121" ht="22.5" customHeight="1" x14ac:dyDescent="0.3">
      <c r="AD330"/>
      <c r="BF330"/>
      <c r="BG330"/>
      <c r="BH330"/>
      <c r="BI330"/>
      <c r="BJ330"/>
      <c r="BK330"/>
      <c r="BL330"/>
      <c r="BM330"/>
      <c r="BN330"/>
      <c r="BP330" s="28">
        <f t="shared" si="731"/>
        <v>0</v>
      </c>
      <c r="BQ330" s="28">
        <f t="shared" si="731"/>
        <v>0</v>
      </c>
      <c r="BR330" s="28" t="str">
        <f t="shared" si="731"/>
        <v>zápas</v>
      </c>
      <c r="BS330" s="28">
        <f t="shared" si="731"/>
        <v>5</v>
      </c>
      <c r="BT330" s="28" t="str">
        <f t="shared" si="731"/>
        <v>A</v>
      </c>
      <c r="BU330" s="28" t="str">
        <f t="shared" ca="1" si="731"/>
        <v>Kmochova "A"</v>
      </c>
      <c r="BV330" s="28">
        <f t="shared" si="731"/>
        <v>0</v>
      </c>
      <c r="BW330" s="28" t="str">
        <f t="shared" ca="1" si="731"/>
        <v>Čer. Pečky "B"</v>
      </c>
      <c r="BY330" s="354"/>
      <c r="BZ330" s="521"/>
      <c r="CA330" s="521"/>
      <c r="CB330" s="521"/>
      <c r="CC330" s="521"/>
      <c r="CD330" s="355"/>
      <c r="CE330" s="355"/>
      <c r="CF330" s="355"/>
      <c r="CG330" s="355"/>
      <c r="CH330" s="355"/>
      <c r="CI330" s="355"/>
      <c r="CJ330" s="355"/>
      <c r="CK330" s="355"/>
      <c r="CL330" s="355"/>
      <c r="CM330" s="355"/>
      <c r="CN330" s="355"/>
      <c r="CO330" s="355"/>
      <c r="CP330" s="355"/>
      <c r="CQ330" s="355"/>
      <c r="CR330" s="355"/>
      <c r="CS330" s="537"/>
      <c r="CT330" s="537"/>
      <c r="CU330" s="538"/>
      <c r="CV330" s="538"/>
      <c r="CW330" s="538"/>
      <c r="CX330" s="355"/>
      <c r="CY330" s="355"/>
      <c r="CZ330" s="355"/>
      <c r="DA330" s="355"/>
      <c r="DB330" s="355"/>
      <c r="DC330" s="355"/>
      <c r="DD330" s="355"/>
      <c r="DE330" s="355"/>
      <c r="DF330" s="355"/>
      <c r="DG330" s="355"/>
      <c r="DH330" s="355"/>
      <c r="DI330" s="355"/>
      <c r="DJ330" s="355"/>
      <c r="DK330" s="356"/>
      <c r="DL330" s="539"/>
      <c r="DM330" s="539"/>
      <c r="DN330" s="539"/>
      <c r="DO330" s="540"/>
      <c r="DP330" s="540"/>
      <c r="DQ330" s="357"/>
    </row>
    <row r="331" spans="30:121" ht="22.5" customHeight="1" x14ac:dyDescent="0.3">
      <c r="AD331"/>
      <c r="BF331"/>
      <c r="BG331"/>
      <c r="BH331"/>
      <c r="BI331"/>
      <c r="BJ331"/>
      <c r="BK331"/>
      <c r="BL331"/>
      <c r="BM331"/>
      <c r="BN331"/>
      <c r="BP331" s="28"/>
      <c r="BQ331" s="28"/>
      <c r="BR331" s="28"/>
      <c r="BS331" s="28"/>
      <c r="BT331" s="28"/>
      <c r="BU331" s="28"/>
      <c r="BV331" s="28"/>
      <c r="BW331" s="28"/>
      <c r="BY331" s="354"/>
      <c r="BZ331" s="358"/>
      <c r="CA331" s="358"/>
      <c r="CB331" s="358"/>
      <c r="CC331" s="358"/>
      <c r="CD331" s="536" t="s">
        <v>52</v>
      </c>
      <c r="CE331" s="536"/>
      <c r="CF331" s="359">
        <f t="shared" ref="CF331" si="735">BU329</f>
        <v>1</v>
      </c>
      <c r="CG331" s="360" t="s">
        <v>53</v>
      </c>
      <c r="CH331" s="522" t="str">
        <f t="shared" ref="CH331" ca="1" si="736">IF(BU330="","",LOOKUP(CF331,$B$2:$B$48,$C$2:$C$44))</f>
        <v>Kmochova "A"</v>
      </c>
      <c r="CI331" s="522"/>
      <c r="CJ331" s="522"/>
      <c r="CK331" s="522"/>
      <c r="CL331" s="522"/>
      <c r="CM331" s="522"/>
      <c r="CN331" s="522"/>
      <c r="CO331" s="522"/>
      <c r="CP331" s="522"/>
      <c r="CQ331" s="522"/>
      <c r="CR331" s="522"/>
      <c r="CS331" s="522"/>
      <c r="CT331" s="522"/>
      <c r="CU331" s="358"/>
      <c r="CV331" s="358"/>
      <c r="CW331" s="358"/>
      <c r="CX331" s="358"/>
      <c r="CY331" s="358"/>
      <c r="CZ331" s="536" t="s">
        <v>52</v>
      </c>
      <c r="DA331" s="536"/>
      <c r="DB331" s="359">
        <f t="shared" ref="DB331" si="737">BW329</f>
        <v>16</v>
      </c>
      <c r="DC331" s="360" t="s">
        <v>53</v>
      </c>
      <c r="DD331" s="522" t="str">
        <f t="shared" ref="DD331" ca="1" si="738">IF(BW330="","",LOOKUP(DB331,$B$2:$B$48,$C$2:$C$44))</f>
        <v>Čer. Pečky "B"</v>
      </c>
      <c r="DE331" s="522"/>
      <c r="DF331" s="522"/>
      <c r="DG331" s="522"/>
      <c r="DH331" s="522"/>
      <c r="DI331" s="522"/>
      <c r="DJ331" s="522"/>
      <c r="DK331" s="522"/>
      <c r="DL331" s="522"/>
      <c r="DM331" s="522"/>
      <c r="DN331" s="522"/>
      <c r="DO331" s="522"/>
      <c r="DP331" s="522"/>
      <c r="DQ331" s="357"/>
    </row>
    <row r="332" spans="30:121" ht="22.5" customHeight="1" x14ac:dyDescent="0.3">
      <c r="AD332"/>
      <c r="BF332"/>
      <c r="BG332"/>
      <c r="BH332"/>
      <c r="BI332"/>
      <c r="BJ332"/>
      <c r="BK332"/>
      <c r="BL332"/>
      <c r="BM332"/>
      <c r="BN332"/>
      <c r="BP332" s="28"/>
      <c r="BQ332" s="28"/>
      <c r="BR332" s="28"/>
      <c r="BS332" s="28"/>
      <c r="BT332" s="28"/>
      <c r="BU332" s="28"/>
      <c r="BV332" s="28"/>
      <c r="BW332" s="28"/>
      <c r="BY332" s="354"/>
      <c r="BZ332" s="358"/>
      <c r="CA332" s="358"/>
      <c r="CB332" s="358"/>
      <c r="CC332" s="358"/>
      <c r="CD332" s="358"/>
      <c r="CE332" s="358"/>
      <c r="CF332" s="358"/>
      <c r="CG332" s="358"/>
      <c r="CH332" s="358"/>
      <c r="CI332" s="358"/>
      <c r="CJ332" s="358"/>
      <c r="CK332" s="358"/>
      <c r="CL332" s="358"/>
      <c r="CM332" s="358"/>
      <c r="CN332" s="358"/>
      <c r="CO332" s="358"/>
      <c r="CP332" s="358"/>
      <c r="CQ332" s="358"/>
      <c r="CR332" s="358"/>
      <c r="CS332" s="358"/>
      <c r="CT332" s="358"/>
      <c r="CU332" s="358"/>
      <c r="CV332" s="358"/>
      <c r="CW332" s="358"/>
      <c r="CX332" s="358"/>
      <c r="CY332" s="358"/>
      <c r="CZ332" s="358"/>
      <c r="DA332" s="358"/>
      <c r="DB332" s="358"/>
      <c r="DC332" s="358"/>
      <c r="DD332" s="358"/>
      <c r="DE332" s="358"/>
      <c r="DF332" s="358"/>
      <c r="DG332" s="358"/>
      <c r="DH332" s="358"/>
      <c r="DI332" s="358"/>
      <c r="DJ332" s="358"/>
      <c r="DQ332" s="357"/>
    </row>
    <row r="333" spans="30:121" ht="22.5" customHeight="1" x14ac:dyDescent="0.3">
      <c r="AD333"/>
      <c r="BF333"/>
      <c r="BG333"/>
      <c r="BH333"/>
      <c r="BI333"/>
      <c r="BJ333"/>
      <c r="BK333"/>
      <c r="BL333"/>
      <c r="BM333"/>
      <c r="BN333"/>
      <c r="BP333" s="28"/>
      <c r="BQ333" s="28"/>
      <c r="BR333" s="28"/>
      <c r="BS333" s="28"/>
      <c r="BT333" s="28"/>
      <c r="BU333" s="28"/>
      <c r="BV333" s="28"/>
      <c r="BW333" s="28"/>
      <c r="BY333" s="354"/>
      <c r="BZ333" s="396" t="s">
        <v>56</v>
      </c>
      <c r="CA333" s="397">
        <f t="shared" ref="CA333" si="739">CF331</f>
        <v>1</v>
      </c>
      <c r="CB333" s="362" t="s">
        <v>47</v>
      </c>
      <c r="CC333" s="363">
        <v>1</v>
      </c>
      <c r="CD333" s="363">
        <v>2</v>
      </c>
      <c r="CE333" s="363">
        <v>3</v>
      </c>
      <c r="CF333" s="363">
        <v>4</v>
      </c>
      <c r="CG333" s="363">
        <v>5</v>
      </c>
      <c r="CH333" s="363">
        <v>6</v>
      </c>
      <c r="CI333" s="363">
        <v>7</v>
      </c>
      <c r="CJ333" s="363">
        <v>8</v>
      </c>
      <c r="CK333" s="363">
        <v>9</v>
      </c>
      <c r="CL333" s="363">
        <v>10</v>
      </c>
      <c r="CM333" s="363">
        <v>11</v>
      </c>
      <c r="CN333" s="363">
        <v>12</v>
      </c>
      <c r="CO333" s="363">
        <v>13</v>
      </c>
      <c r="CP333" s="363">
        <v>14</v>
      </c>
      <c r="CQ333" s="363">
        <v>15</v>
      </c>
      <c r="CR333" s="363">
        <v>16</v>
      </c>
      <c r="CS333" s="363">
        <v>17</v>
      </c>
      <c r="CT333" s="363">
        <v>18</v>
      </c>
      <c r="CU333" s="363">
        <v>19</v>
      </c>
      <c r="CV333" s="363">
        <v>20</v>
      </c>
      <c r="CW333" s="363">
        <v>21</v>
      </c>
      <c r="CX333" s="363">
        <v>22</v>
      </c>
      <c r="CY333" s="363">
        <v>23</v>
      </c>
      <c r="CZ333" s="363">
        <v>24</v>
      </c>
      <c r="DA333" s="363">
        <v>25</v>
      </c>
      <c r="DB333" s="363">
        <v>26</v>
      </c>
      <c r="DC333" s="363">
        <v>27</v>
      </c>
      <c r="DD333" s="363">
        <v>28</v>
      </c>
      <c r="DE333" s="363">
        <v>29</v>
      </c>
      <c r="DF333" s="363">
        <v>30</v>
      </c>
      <c r="DG333" s="363">
        <v>31</v>
      </c>
      <c r="DH333" s="363">
        <v>32</v>
      </c>
      <c r="DI333" s="363">
        <v>33</v>
      </c>
      <c r="DJ333" s="363">
        <v>34</v>
      </c>
      <c r="DK333" s="364">
        <v>35</v>
      </c>
      <c r="DL333" s="364">
        <v>36</v>
      </c>
      <c r="DM333" s="364">
        <v>37</v>
      </c>
      <c r="DN333" s="364">
        <v>38</v>
      </c>
      <c r="DO333" s="364">
        <v>39</v>
      </c>
      <c r="DP333" s="364">
        <v>40</v>
      </c>
      <c r="DQ333" s="357"/>
    </row>
    <row r="334" spans="30:121" ht="22.5" customHeight="1" x14ac:dyDescent="0.3">
      <c r="AD334"/>
      <c r="BF334"/>
      <c r="BG334"/>
      <c r="BH334"/>
      <c r="BI334"/>
      <c r="BJ334"/>
      <c r="BK334"/>
      <c r="BL334"/>
      <c r="BM334"/>
      <c r="BN334"/>
      <c r="BP334" s="28"/>
      <c r="BQ334" s="28"/>
      <c r="BR334" s="28"/>
      <c r="BS334" s="28"/>
      <c r="BT334" s="28"/>
      <c r="BU334" s="28"/>
      <c r="BV334" s="28"/>
      <c r="BW334" s="28"/>
      <c r="BY334" s="354"/>
      <c r="BZ334" s="365"/>
      <c r="CA334" s="366"/>
      <c r="CB334" s="367"/>
      <c r="CC334" s="368"/>
      <c r="CD334" s="368"/>
      <c r="CE334" s="368"/>
      <c r="CF334" s="368"/>
      <c r="CG334" s="368"/>
      <c r="CH334" s="368"/>
      <c r="CI334" s="368"/>
      <c r="CJ334" s="368"/>
      <c r="CK334" s="368"/>
      <c r="CL334" s="368"/>
      <c r="CM334" s="368"/>
      <c r="CN334" s="368"/>
      <c r="CO334" s="368"/>
      <c r="CP334" s="368"/>
      <c r="CQ334" s="368"/>
      <c r="CR334" s="368"/>
      <c r="CS334" s="368"/>
      <c r="CT334" s="368"/>
      <c r="CU334" s="368"/>
      <c r="CV334" s="368"/>
      <c r="CW334" s="368"/>
      <c r="CX334" s="368"/>
      <c r="CY334" s="368"/>
      <c r="CZ334" s="368"/>
      <c r="DA334" s="368"/>
      <c r="DB334" s="368"/>
      <c r="DC334" s="368"/>
      <c r="DD334" s="368"/>
      <c r="DE334" s="368"/>
      <c r="DF334" s="368"/>
      <c r="DG334" s="368"/>
      <c r="DH334" s="368"/>
      <c r="DI334" s="368"/>
      <c r="DJ334" s="368"/>
      <c r="DK334" s="369"/>
      <c r="DL334" s="369"/>
      <c r="DM334" s="369"/>
      <c r="DN334" s="369"/>
      <c r="DO334" s="369"/>
      <c r="DP334" s="369"/>
      <c r="DQ334" s="357"/>
    </row>
    <row r="335" spans="30:121" ht="22.5" customHeight="1" x14ac:dyDescent="0.3">
      <c r="AD335"/>
      <c r="BF335"/>
      <c r="BG335"/>
      <c r="BH335"/>
      <c r="BI335"/>
      <c r="BJ335"/>
      <c r="BK335"/>
      <c r="BL335"/>
      <c r="BM335"/>
      <c r="BN335"/>
      <c r="BP335" s="28"/>
      <c r="BQ335" s="28"/>
      <c r="BR335" s="28"/>
      <c r="BS335" s="28"/>
      <c r="BT335" s="28"/>
      <c r="BU335" s="28"/>
      <c r="BV335" s="28"/>
      <c r="BW335" s="28"/>
      <c r="BY335" s="354"/>
      <c r="BZ335" s="398" t="s">
        <v>56</v>
      </c>
      <c r="CA335" s="399">
        <f t="shared" ref="CA335" si="740">DB331</f>
        <v>16</v>
      </c>
      <c r="CB335" s="370" t="s">
        <v>47</v>
      </c>
      <c r="CC335" s="363">
        <v>1</v>
      </c>
      <c r="CD335" s="363">
        <v>2</v>
      </c>
      <c r="CE335" s="363">
        <v>3</v>
      </c>
      <c r="CF335" s="363">
        <v>4</v>
      </c>
      <c r="CG335" s="363">
        <v>5</v>
      </c>
      <c r="CH335" s="363">
        <v>6</v>
      </c>
      <c r="CI335" s="363">
        <v>7</v>
      </c>
      <c r="CJ335" s="363">
        <v>8</v>
      </c>
      <c r="CK335" s="363">
        <v>9</v>
      </c>
      <c r="CL335" s="363">
        <v>10</v>
      </c>
      <c r="CM335" s="363">
        <v>11</v>
      </c>
      <c r="CN335" s="363">
        <v>12</v>
      </c>
      <c r="CO335" s="363">
        <v>13</v>
      </c>
      <c r="CP335" s="363">
        <v>14</v>
      </c>
      <c r="CQ335" s="363">
        <v>15</v>
      </c>
      <c r="CR335" s="363">
        <v>16</v>
      </c>
      <c r="CS335" s="363">
        <v>17</v>
      </c>
      <c r="CT335" s="363">
        <v>18</v>
      </c>
      <c r="CU335" s="363">
        <v>19</v>
      </c>
      <c r="CV335" s="363">
        <v>20</v>
      </c>
      <c r="CW335" s="363">
        <v>21</v>
      </c>
      <c r="CX335" s="363">
        <v>22</v>
      </c>
      <c r="CY335" s="363">
        <v>23</v>
      </c>
      <c r="CZ335" s="363">
        <v>24</v>
      </c>
      <c r="DA335" s="363">
        <v>25</v>
      </c>
      <c r="DB335" s="363">
        <v>26</v>
      </c>
      <c r="DC335" s="363">
        <v>27</v>
      </c>
      <c r="DD335" s="363">
        <v>28</v>
      </c>
      <c r="DE335" s="363">
        <v>29</v>
      </c>
      <c r="DF335" s="363">
        <v>30</v>
      </c>
      <c r="DG335" s="363">
        <v>31</v>
      </c>
      <c r="DH335" s="363">
        <v>32</v>
      </c>
      <c r="DI335" s="363">
        <v>33</v>
      </c>
      <c r="DJ335" s="363">
        <v>34</v>
      </c>
      <c r="DK335" s="364">
        <v>35</v>
      </c>
      <c r="DL335" s="364">
        <v>36</v>
      </c>
      <c r="DM335" s="364">
        <v>37</v>
      </c>
      <c r="DN335" s="364">
        <v>38</v>
      </c>
      <c r="DO335" s="364">
        <v>39</v>
      </c>
      <c r="DP335" s="364">
        <v>40</v>
      </c>
      <c r="DQ335" s="357"/>
    </row>
    <row r="336" spans="30:121" ht="22.5" customHeight="1" thickBot="1" x14ac:dyDescent="0.35">
      <c r="AD336"/>
      <c r="BF336"/>
      <c r="BG336"/>
      <c r="BH336"/>
      <c r="BI336"/>
      <c r="BJ336"/>
      <c r="BK336"/>
      <c r="BL336"/>
      <c r="BM336"/>
      <c r="BN336"/>
      <c r="BP336" s="28"/>
      <c r="BQ336" s="28"/>
      <c r="BR336" s="28"/>
      <c r="BS336" s="28"/>
      <c r="BT336" s="28"/>
      <c r="BU336" s="28"/>
      <c r="BV336" s="28"/>
      <c r="BW336" s="28"/>
      <c r="BY336" s="371"/>
      <c r="BZ336" s="372"/>
      <c r="CA336" s="372"/>
      <c r="CB336" s="372"/>
      <c r="CC336" s="372"/>
      <c r="CD336" s="372"/>
      <c r="CE336" s="372"/>
      <c r="CF336" s="372"/>
      <c r="CG336" s="372"/>
      <c r="CH336" s="372"/>
      <c r="CI336" s="372"/>
      <c r="CJ336" s="372"/>
      <c r="CK336" s="372"/>
      <c r="CL336" s="372"/>
      <c r="CM336" s="372"/>
      <c r="CN336" s="372"/>
      <c r="CO336" s="372"/>
      <c r="CP336" s="372"/>
      <c r="CQ336" s="372"/>
      <c r="CR336" s="372"/>
      <c r="CS336" s="372"/>
      <c r="CT336" s="372"/>
      <c r="CU336" s="372"/>
      <c r="CV336" s="372"/>
      <c r="CW336" s="372"/>
      <c r="CX336" s="372"/>
      <c r="CY336" s="372"/>
      <c r="CZ336" s="372"/>
      <c r="DA336" s="372"/>
      <c r="DB336" s="372"/>
      <c r="DC336" s="372"/>
      <c r="DD336" s="372"/>
      <c r="DE336" s="372"/>
      <c r="DF336" s="372"/>
      <c r="DG336" s="372"/>
      <c r="DH336" s="372"/>
      <c r="DI336" s="372"/>
      <c r="DJ336" s="372"/>
      <c r="DK336" s="372"/>
      <c r="DL336" s="372"/>
      <c r="DM336" s="372"/>
      <c r="DN336" s="372"/>
      <c r="DO336" s="372"/>
      <c r="DP336" s="372"/>
      <c r="DQ336" s="373"/>
    </row>
    <row r="337" spans="30:121" ht="22.5" customHeight="1" thickTop="1" x14ac:dyDescent="0.3">
      <c r="AD337"/>
      <c r="BF337"/>
      <c r="BG337"/>
      <c r="BH337"/>
      <c r="BI337"/>
      <c r="BJ337"/>
      <c r="BK337"/>
      <c r="BL337"/>
      <c r="BM337"/>
      <c r="BN337"/>
      <c r="BP337" s="28"/>
      <c r="BQ337" s="28"/>
      <c r="BR337" s="28"/>
      <c r="BS337" s="28"/>
      <c r="BT337" s="28"/>
      <c r="BU337" s="28"/>
      <c r="BV337" s="28"/>
      <c r="BW337" s="28"/>
      <c r="BY337" s="517">
        <f t="shared" ref="BY337" si="741">BQ338</f>
        <v>0.46666666666666695</v>
      </c>
      <c r="BZ337" s="518"/>
      <c r="CA337" s="518"/>
      <c r="CB337" s="351"/>
      <c r="CC337" s="351"/>
      <c r="CD337" s="351"/>
      <c r="CE337" s="520" t="str">
        <f t="shared" ref="CE337" si="742">BT338</f>
        <v>skupina</v>
      </c>
      <c r="CF337" s="520"/>
      <c r="CG337" s="520"/>
      <c r="CH337" s="520"/>
      <c r="CI337" s="520"/>
      <c r="CJ337" s="352" t="str">
        <f t="shared" ref="CJ337" si="743">BT339</f>
        <v>D</v>
      </c>
      <c r="CK337" s="351"/>
      <c r="CL337" s="351"/>
      <c r="CM337" s="351"/>
      <c r="CN337" s="351"/>
      <c r="CO337" s="351"/>
      <c r="CP337" s="351"/>
      <c r="CQ337" s="351"/>
      <c r="CR337" s="351"/>
      <c r="CS337" s="351"/>
      <c r="CT337" s="351"/>
      <c r="CU337" s="351"/>
      <c r="CV337" s="351"/>
      <c r="CW337" s="351"/>
      <c r="CX337" s="351"/>
      <c r="CY337" s="351"/>
      <c r="CZ337" s="351"/>
      <c r="DA337" s="351"/>
      <c r="DB337" s="351"/>
      <c r="DC337" s="351"/>
      <c r="DD337" s="351"/>
      <c r="DE337" s="351"/>
      <c r="DF337" s="351"/>
      <c r="DG337" s="351"/>
      <c r="DH337" s="351"/>
      <c r="DI337" s="351"/>
      <c r="DJ337" s="351"/>
      <c r="DK337" s="351"/>
      <c r="DL337" s="351"/>
      <c r="DM337" s="351"/>
      <c r="DN337" s="351"/>
      <c r="DO337" s="351"/>
      <c r="DP337" s="351"/>
      <c r="DQ337" s="353"/>
    </row>
    <row r="338" spans="30:121" ht="22.5" customHeight="1" x14ac:dyDescent="0.3">
      <c r="AD338"/>
      <c r="BF338"/>
      <c r="BG338"/>
      <c r="BH338"/>
      <c r="BI338"/>
      <c r="BJ338"/>
      <c r="BK338"/>
      <c r="BL338"/>
      <c r="BM338"/>
      <c r="BN338"/>
      <c r="BP338" s="28" t="str">
        <f t="shared" ref="BP338:BW339" si="744">E80</f>
        <v>12. KOLO</v>
      </c>
      <c r="BQ338" s="28">
        <f t="shared" si="744"/>
        <v>0.46666666666666695</v>
      </c>
      <c r="BR338" s="28">
        <f t="shared" si="744"/>
        <v>71</v>
      </c>
      <c r="BS338" s="28" t="str">
        <f t="shared" si="744"/>
        <v>HŘIŠTĚ</v>
      </c>
      <c r="BT338" s="28" t="str">
        <f t="shared" si="744"/>
        <v>skupina</v>
      </c>
      <c r="BU338" s="28">
        <f t="shared" si="744"/>
        <v>5</v>
      </c>
      <c r="BV338" s="28" t="str">
        <f t="shared" si="744"/>
        <v>:</v>
      </c>
      <c r="BW338" s="28">
        <f t="shared" si="744"/>
        <v>20</v>
      </c>
      <c r="BY338" s="354"/>
      <c r="BZ338" s="521" t="str">
        <f t="shared" ref="BZ338" si="745">BP338</f>
        <v>12. KOLO</v>
      </c>
      <c r="CA338" s="521"/>
      <c r="CB338" s="521"/>
      <c r="CC338" s="521"/>
      <c r="CD338" s="355"/>
      <c r="CE338" s="355"/>
      <c r="CF338" s="355"/>
      <c r="CG338" s="355"/>
      <c r="CH338" s="355"/>
      <c r="CI338" s="355"/>
      <c r="CJ338" s="355"/>
      <c r="CK338" s="355"/>
      <c r="CL338" s="355"/>
      <c r="CM338" s="355"/>
      <c r="CN338" s="355"/>
      <c r="CO338" s="355"/>
      <c r="CP338" s="355"/>
      <c r="CQ338" s="355"/>
      <c r="CR338" s="355"/>
      <c r="CS338" s="537">
        <f t="shared" ref="CS338" si="746">BR338</f>
        <v>71</v>
      </c>
      <c r="CT338" s="537"/>
      <c r="CU338" s="538" t="s">
        <v>48</v>
      </c>
      <c r="CV338" s="538"/>
      <c r="CW338" s="538"/>
      <c r="CX338" s="355"/>
      <c r="CY338" s="355"/>
      <c r="CZ338" s="355"/>
      <c r="DA338" s="355"/>
      <c r="DB338" s="355"/>
      <c r="DC338" s="355"/>
      <c r="DD338" s="355"/>
      <c r="DE338" s="355"/>
      <c r="DF338" s="355"/>
      <c r="DG338" s="355"/>
      <c r="DH338" s="355"/>
      <c r="DI338" s="355"/>
      <c r="DJ338" s="355"/>
      <c r="DK338" s="356"/>
      <c r="DL338" s="539" t="s">
        <v>49</v>
      </c>
      <c r="DM338" s="539"/>
      <c r="DN338" s="539"/>
      <c r="DO338" s="540">
        <f t="shared" ref="DO338" si="747">BS339</f>
        <v>5</v>
      </c>
      <c r="DP338" s="540"/>
      <c r="DQ338" s="357"/>
    </row>
    <row r="339" spans="30:121" ht="22.5" customHeight="1" x14ac:dyDescent="0.3">
      <c r="AD339"/>
      <c r="BF339"/>
      <c r="BG339"/>
      <c r="BH339"/>
      <c r="BI339"/>
      <c r="BJ339"/>
      <c r="BK339"/>
      <c r="BL339"/>
      <c r="BM339"/>
      <c r="BN339"/>
      <c r="BP339" s="28">
        <f t="shared" si="744"/>
        <v>0</v>
      </c>
      <c r="BQ339" s="28">
        <f t="shared" si="744"/>
        <v>0</v>
      </c>
      <c r="BR339" s="28" t="str">
        <f t="shared" si="744"/>
        <v>zápas</v>
      </c>
      <c r="BS339" s="28">
        <f t="shared" si="744"/>
        <v>5</v>
      </c>
      <c r="BT339" s="28" t="str">
        <f t="shared" si="744"/>
        <v>D</v>
      </c>
      <c r="BU339" s="28" t="str">
        <f t="shared" ca="1" si="744"/>
        <v>Ovčárecká "A"</v>
      </c>
      <c r="BV339" s="28">
        <f t="shared" si="744"/>
        <v>0</v>
      </c>
      <c r="BW339" s="28" t="str">
        <f t="shared" ca="1" si="744"/>
        <v>Masarykova "B"</v>
      </c>
      <c r="BY339" s="354"/>
      <c r="BZ339" s="521"/>
      <c r="CA339" s="521"/>
      <c r="CB339" s="521"/>
      <c r="CC339" s="521"/>
      <c r="CD339" s="355"/>
      <c r="CE339" s="355"/>
      <c r="CF339" s="355"/>
      <c r="CG339" s="355"/>
      <c r="CH339" s="355"/>
      <c r="CI339" s="355"/>
      <c r="CJ339" s="355"/>
      <c r="CK339" s="355"/>
      <c r="CL339" s="355"/>
      <c r="CM339" s="355"/>
      <c r="CN339" s="355"/>
      <c r="CO339" s="355"/>
      <c r="CP339" s="355"/>
      <c r="CQ339" s="355"/>
      <c r="CR339" s="355"/>
      <c r="CS339" s="537"/>
      <c r="CT339" s="537"/>
      <c r="CU339" s="538"/>
      <c r="CV339" s="538"/>
      <c r="CW339" s="538"/>
      <c r="CX339" s="355"/>
      <c r="CY339" s="355"/>
      <c r="CZ339" s="355"/>
      <c r="DA339" s="355"/>
      <c r="DB339" s="355"/>
      <c r="DC339" s="355"/>
      <c r="DD339" s="355"/>
      <c r="DE339" s="355"/>
      <c r="DF339" s="355"/>
      <c r="DG339" s="355"/>
      <c r="DH339" s="355"/>
      <c r="DI339" s="355"/>
      <c r="DJ339" s="355"/>
      <c r="DK339" s="356"/>
      <c r="DL339" s="539"/>
      <c r="DM339" s="539"/>
      <c r="DN339" s="539"/>
      <c r="DO339" s="540"/>
      <c r="DP339" s="540"/>
      <c r="DQ339" s="357"/>
    </row>
    <row r="340" spans="30:121" ht="22.5" customHeight="1" x14ac:dyDescent="0.3">
      <c r="AD340"/>
      <c r="BF340"/>
      <c r="BG340"/>
      <c r="BH340"/>
      <c r="BI340"/>
      <c r="BJ340"/>
      <c r="BK340"/>
      <c r="BL340"/>
      <c r="BM340"/>
      <c r="BN340"/>
      <c r="BP340" s="28"/>
      <c r="BQ340" s="28"/>
      <c r="BR340" s="28"/>
      <c r="BS340" s="28"/>
      <c r="BT340" s="28"/>
      <c r="BU340" s="28"/>
      <c r="BV340" s="28"/>
      <c r="BW340" s="28"/>
      <c r="BY340" s="354"/>
      <c r="BZ340" s="358"/>
      <c r="CA340" s="358"/>
      <c r="CB340" s="358"/>
      <c r="CC340" s="358"/>
      <c r="CD340" s="536" t="s">
        <v>52</v>
      </c>
      <c r="CE340" s="536"/>
      <c r="CF340" s="359">
        <f t="shared" ref="CF340" si="748">BU338</f>
        <v>5</v>
      </c>
      <c r="CG340" s="360" t="s">
        <v>53</v>
      </c>
      <c r="CH340" s="522" t="str">
        <f t="shared" ref="CH340" ca="1" si="749">IF(BU339="","",LOOKUP(CF340,$B$2:$B$48,$C$2:$C$44))</f>
        <v>Ovčárecká "A"</v>
      </c>
      <c r="CI340" s="522"/>
      <c r="CJ340" s="522"/>
      <c r="CK340" s="522"/>
      <c r="CL340" s="522"/>
      <c r="CM340" s="522"/>
      <c r="CN340" s="522"/>
      <c r="CO340" s="522"/>
      <c r="CP340" s="522"/>
      <c r="CQ340" s="522"/>
      <c r="CR340" s="522"/>
      <c r="CS340" s="522"/>
      <c r="CT340" s="522"/>
      <c r="CU340" s="358"/>
      <c r="CV340" s="358"/>
      <c r="CW340" s="358"/>
      <c r="CX340" s="358"/>
      <c r="CY340" s="358"/>
      <c r="CZ340" s="536" t="s">
        <v>52</v>
      </c>
      <c r="DA340" s="536"/>
      <c r="DB340" s="359">
        <f t="shared" ref="DB340" si="750">BW338</f>
        <v>20</v>
      </c>
      <c r="DC340" s="360" t="s">
        <v>53</v>
      </c>
      <c r="DD340" s="522" t="str">
        <f t="shared" ref="DD340" ca="1" si="751">IF(BW339="","",LOOKUP(DB340,$B$2:$B$48,$C$2:$C$44))</f>
        <v>Masarykova "B"</v>
      </c>
      <c r="DE340" s="522"/>
      <c r="DF340" s="522"/>
      <c r="DG340" s="522"/>
      <c r="DH340" s="522"/>
      <c r="DI340" s="522"/>
      <c r="DJ340" s="522"/>
      <c r="DK340" s="522"/>
      <c r="DL340" s="522"/>
      <c r="DM340" s="522"/>
      <c r="DN340" s="522"/>
      <c r="DO340" s="522"/>
      <c r="DP340" s="522"/>
      <c r="DQ340" s="357"/>
    </row>
    <row r="341" spans="30:121" ht="22.5" customHeight="1" x14ac:dyDescent="0.3">
      <c r="AD341"/>
      <c r="BF341"/>
      <c r="BG341"/>
      <c r="BH341"/>
      <c r="BI341"/>
      <c r="BJ341"/>
      <c r="BK341"/>
      <c r="BL341"/>
      <c r="BM341"/>
      <c r="BN341"/>
      <c r="BP341" s="28"/>
      <c r="BQ341" s="28"/>
      <c r="BR341" s="28"/>
      <c r="BS341" s="28"/>
      <c r="BT341" s="28"/>
      <c r="BU341" s="28"/>
      <c r="BV341" s="28"/>
      <c r="BW341" s="28"/>
      <c r="BY341" s="354"/>
      <c r="BZ341" s="358"/>
      <c r="CA341" s="358"/>
      <c r="CB341" s="358"/>
      <c r="CC341" s="358"/>
      <c r="CD341" s="358"/>
      <c r="CE341" s="358"/>
      <c r="CF341" s="358"/>
      <c r="CG341" s="358"/>
      <c r="CH341" s="358"/>
      <c r="CI341" s="358"/>
      <c r="CJ341" s="358"/>
      <c r="CK341" s="358"/>
      <c r="CL341" s="358"/>
      <c r="CM341" s="358"/>
      <c r="CN341" s="358"/>
      <c r="CO341" s="358"/>
      <c r="CP341" s="358"/>
      <c r="CQ341" s="358"/>
      <c r="CR341" s="358"/>
      <c r="CS341" s="358"/>
      <c r="CT341" s="358"/>
      <c r="CU341" s="358"/>
      <c r="CV341" s="358"/>
      <c r="CW341" s="358"/>
      <c r="CX341" s="358"/>
      <c r="CY341" s="358"/>
      <c r="CZ341" s="358"/>
      <c r="DA341" s="358"/>
      <c r="DB341" s="358"/>
      <c r="DC341" s="358"/>
      <c r="DD341" s="358"/>
      <c r="DE341" s="358"/>
      <c r="DF341" s="358"/>
      <c r="DG341" s="358"/>
      <c r="DH341" s="358"/>
      <c r="DI341" s="358"/>
      <c r="DJ341" s="358"/>
      <c r="DQ341" s="357"/>
    </row>
    <row r="342" spans="30:121" ht="22.5" customHeight="1" x14ac:dyDescent="0.3">
      <c r="AD342"/>
      <c r="BF342"/>
      <c r="BG342"/>
      <c r="BH342"/>
      <c r="BI342"/>
      <c r="BJ342"/>
      <c r="BK342"/>
      <c r="BL342"/>
      <c r="BM342"/>
      <c r="BN342"/>
      <c r="BP342" s="28"/>
      <c r="BQ342" s="28"/>
      <c r="BR342" s="28"/>
      <c r="BS342" s="28"/>
      <c r="BT342" s="28"/>
      <c r="BU342" s="28"/>
      <c r="BV342" s="28"/>
      <c r="BW342" s="28"/>
      <c r="BY342" s="354"/>
      <c r="BZ342" s="396" t="s">
        <v>56</v>
      </c>
      <c r="CA342" s="397">
        <f t="shared" ref="CA342" si="752">CF340</f>
        <v>5</v>
      </c>
      <c r="CB342" s="362" t="s">
        <v>47</v>
      </c>
      <c r="CC342" s="363">
        <v>1</v>
      </c>
      <c r="CD342" s="363">
        <v>2</v>
      </c>
      <c r="CE342" s="363">
        <v>3</v>
      </c>
      <c r="CF342" s="363">
        <v>4</v>
      </c>
      <c r="CG342" s="363">
        <v>5</v>
      </c>
      <c r="CH342" s="363">
        <v>6</v>
      </c>
      <c r="CI342" s="363">
        <v>7</v>
      </c>
      <c r="CJ342" s="363">
        <v>8</v>
      </c>
      <c r="CK342" s="363">
        <v>9</v>
      </c>
      <c r="CL342" s="363">
        <v>10</v>
      </c>
      <c r="CM342" s="363">
        <v>11</v>
      </c>
      <c r="CN342" s="363">
        <v>12</v>
      </c>
      <c r="CO342" s="363">
        <v>13</v>
      </c>
      <c r="CP342" s="363">
        <v>14</v>
      </c>
      <c r="CQ342" s="363">
        <v>15</v>
      </c>
      <c r="CR342" s="363">
        <v>16</v>
      </c>
      <c r="CS342" s="363">
        <v>17</v>
      </c>
      <c r="CT342" s="363">
        <v>18</v>
      </c>
      <c r="CU342" s="363">
        <v>19</v>
      </c>
      <c r="CV342" s="363">
        <v>20</v>
      </c>
      <c r="CW342" s="363">
        <v>21</v>
      </c>
      <c r="CX342" s="363">
        <v>22</v>
      </c>
      <c r="CY342" s="363">
        <v>23</v>
      </c>
      <c r="CZ342" s="363">
        <v>24</v>
      </c>
      <c r="DA342" s="363">
        <v>25</v>
      </c>
      <c r="DB342" s="363">
        <v>26</v>
      </c>
      <c r="DC342" s="363">
        <v>27</v>
      </c>
      <c r="DD342" s="363">
        <v>28</v>
      </c>
      <c r="DE342" s="363">
        <v>29</v>
      </c>
      <c r="DF342" s="363">
        <v>30</v>
      </c>
      <c r="DG342" s="363">
        <v>31</v>
      </c>
      <c r="DH342" s="363">
        <v>32</v>
      </c>
      <c r="DI342" s="363">
        <v>33</v>
      </c>
      <c r="DJ342" s="363">
        <v>34</v>
      </c>
      <c r="DK342" s="364">
        <v>35</v>
      </c>
      <c r="DL342" s="364">
        <v>36</v>
      </c>
      <c r="DM342" s="364">
        <v>37</v>
      </c>
      <c r="DN342" s="364">
        <v>38</v>
      </c>
      <c r="DO342" s="364">
        <v>39</v>
      </c>
      <c r="DP342" s="364">
        <v>40</v>
      </c>
      <c r="DQ342" s="357"/>
    </row>
    <row r="343" spans="30:121" ht="22.5" customHeight="1" x14ac:dyDescent="0.3">
      <c r="AD343"/>
      <c r="BF343"/>
      <c r="BG343"/>
      <c r="BH343"/>
      <c r="BI343"/>
      <c r="BJ343"/>
      <c r="BK343"/>
      <c r="BL343"/>
      <c r="BM343"/>
      <c r="BN343"/>
      <c r="BP343" s="28"/>
      <c r="BQ343" s="28"/>
      <c r="BR343" s="28"/>
      <c r="BS343" s="28"/>
      <c r="BT343" s="28"/>
      <c r="BU343" s="28"/>
      <c r="BV343" s="28"/>
      <c r="BW343" s="28"/>
      <c r="BY343" s="354"/>
      <c r="BZ343" s="365"/>
      <c r="CA343" s="366"/>
      <c r="CB343" s="367"/>
      <c r="CC343" s="368"/>
      <c r="CD343" s="368"/>
      <c r="CE343" s="368"/>
      <c r="CF343" s="368"/>
      <c r="CG343" s="368"/>
      <c r="CH343" s="368"/>
      <c r="CI343" s="368"/>
      <c r="CJ343" s="368"/>
      <c r="CK343" s="368"/>
      <c r="CL343" s="368"/>
      <c r="CM343" s="368"/>
      <c r="CN343" s="368"/>
      <c r="CO343" s="368"/>
      <c r="CP343" s="368"/>
      <c r="CQ343" s="368"/>
      <c r="CR343" s="368"/>
      <c r="CS343" s="368"/>
      <c r="CT343" s="368"/>
      <c r="CU343" s="368"/>
      <c r="CV343" s="368"/>
      <c r="CW343" s="368"/>
      <c r="CX343" s="368"/>
      <c r="CY343" s="368"/>
      <c r="CZ343" s="368"/>
      <c r="DA343" s="368"/>
      <c r="DB343" s="368"/>
      <c r="DC343" s="368"/>
      <c r="DD343" s="368"/>
      <c r="DE343" s="368"/>
      <c r="DF343" s="368"/>
      <c r="DG343" s="368"/>
      <c r="DH343" s="368"/>
      <c r="DI343" s="368"/>
      <c r="DJ343" s="368"/>
      <c r="DK343" s="369"/>
      <c r="DL343" s="369"/>
      <c r="DM343" s="369"/>
      <c r="DN343" s="369"/>
      <c r="DO343" s="369"/>
      <c r="DP343" s="369"/>
      <c r="DQ343" s="357"/>
    </row>
    <row r="344" spans="30:121" ht="22.5" customHeight="1" x14ac:dyDescent="0.3">
      <c r="AD344"/>
      <c r="BF344"/>
      <c r="BG344"/>
      <c r="BH344"/>
      <c r="BI344"/>
      <c r="BJ344"/>
      <c r="BK344"/>
      <c r="BL344"/>
      <c r="BM344"/>
      <c r="BN344"/>
      <c r="BP344" s="28"/>
      <c r="BQ344" s="28"/>
      <c r="BR344" s="28"/>
      <c r="BS344" s="28"/>
      <c r="BT344" s="28"/>
      <c r="BU344" s="28"/>
      <c r="BV344" s="28"/>
      <c r="BW344" s="28"/>
      <c r="BY344" s="354"/>
      <c r="BZ344" s="398" t="s">
        <v>56</v>
      </c>
      <c r="CA344" s="399">
        <f t="shared" ref="CA344" si="753">DB340</f>
        <v>20</v>
      </c>
      <c r="CB344" s="370" t="s">
        <v>47</v>
      </c>
      <c r="CC344" s="363">
        <v>1</v>
      </c>
      <c r="CD344" s="363">
        <v>2</v>
      </c>
      <c r="CE344" s="363">
        <v>3</v>
      </c>
      <c r="CF344" s="363">
        <v>4</v>
      </c>
      <c r="CG344" s="363">
        <v>5</v>
      </c>
      <c r="CH344" s="363">
        <v>6</v>
      </c>
      <c r="CI344" s="363">
        <v>7</v>
      </c>
      <c r="CJ344" s="363">
        <v>8</v>
      </c>
      <c r="CK344" s="363">
        <v>9</v>
      </c>
      <c r="CL344" s="363">
        <v>10</v>
      </c>
      <c r="CM344" s="363">
        <v>11</v>
      </c>
      <c r="CN344" s="363">
        <v>12</v>
      </c>
      <c r="CO344" s="363">
        <v>13</v>
      </c>
      <c r="CP344" s="363">
        <v>14</v>
      </c>
      <c r="CQ344" s="363">
        <v>15</v>
      </c>
      <c r="CR344" s="363">
        <v>16</v>
      </c>
      <c r="CS344" s="363">
        <v>17</v>
      </c>
      <c r="CT344" s="363">
        <v>18</v>
      </c>
      <c r="CU344" s="363">
        <v>19</v>
      </c>
      <c r="CV344" s="363">
        <v>20</v>
      </c>
      <c r="CW344" s="363">
        <v>21</v>
      </c>
      <c r="CX344" s="363">
        <v>22</v>
      </c>
      <c r="CY344" s="363">
        <v>23</v>
      </c>
      <c r="CZ344" s="363">
        <v>24</v>
      </c>
      <c r="DA344" s="363">
        <v>25</v>
      </c>
      <c r="DB344" s="363">
        <v>26</v>
      </c>
      <c r="DC344" s="363">
        <v>27</v>
      </c>
      <c r="DD344" s="363">
        <v>28</v>
      </c>
      <c r="DE344" s="363">
        <v>29</v>
      </c>
      <c r="DF344" s="363">
        <v>30</v>
      </c>
      <c r="DG344" s="363">
        <v>31</v>
      </c>
      <c r="DH344" s="363">
        <v>32</v>
      </c>
      <c r="DI344" s="363">
        <v>33</v>
      </c>
      <c r="DJ344" s="363">
        <v>34</v>
      </c>
      <c r="DK344" s="364">
        <v>35</v>
      </c>
      <c r="DL344" s="364">
        <v>36</v>
      </c>
      <c r="DM344" s="364">
        <v>37</v>
      </c>
      <c r="DN344" s="364">
        <v>38</v>
      </c>
      <c r="DO344" s="364">
        <v>39</v>
      </c>
      <c r="DP344" s="364">
        <v>40</v>
      </c>
      <c r="DQ344" s="357"/>
    </row>
    <row r="345" spans="30:121" ht="22.5" customHeight="1" thickBot="1" x14ac:dyDescent="0.35">
      <c r="AD345"/>
      <c r="BF345"/>
      <c r="BG345"/>
      <c r="BH345"/>
      <c r="BI345"/>
      <c r="BJ345"/>
      <c r="BK345"/>
      <c r="BL345"/>
      <c r="BM345"/>
      <c r="BN345"/>
      <c r="BP345" s="28"/>
      <c r="BQ345" s="28"/>
      <c r="BR345" s="28"/>
      <c r="BS345" s="28"/>
      <c r="BT345" s="28"/>
      <c r="BU345" s="28"/>
      <c r="BV345" s="28"/>
      <c r="BW345" s="28"/>
      <c r="BY345" s="371"/>
      <c r="BZ345" s="372"/>
      <c r="CA345" s="372"/>
      <c r="CB345" s="372"/>
      <c r="CC345" s="372"/>
      <c r="CD345" s="372"/>
      <c r="CE345" s="372"/>
      <c r="CF345" s="372"/>
      <c r="CG345" s="372"/>
      <c r="CH345" s="372"/>
      <c r="CI345" s="372"/>
      <c r="CJ345" s="372"/>
      <c r="CK345" s="372"/>
      <c r="CL345" s="372"/>
      <c r="CM345" s="372"/>
      <c r="CN345" s="372"/>
      <c r="CO345" s="372"/>
      <c r="CP345" s="372"/>
      <c r="CQ345" s="372"/>
      <c r="CR345" s="372"/>
      <c r="CS345" s="372"/>
      <c r="CT345" s="372"/>
      <c r="CU345" s="372"/>
      <c r="CV345" s="372"/>
      <c r="CW345" s="372"/>
      <c r="CX345" s="372"/>
      <c r="CY345" s="372"/>
      <c r="CZ345" s="372"/>
      <c r="DA345" s="372"/>
      <c r="DB345" s="372"/>
      <c r="DC345" s="372"/>
      <c r="DD345" s="372"/>
      <c r="DE345" s="372"/>
      <c r="DF345" s="372"/>
      <c r="DG345" s="372"/>
      <c r="DH345" s="372"/>
      <c r="DI345" s="372"/>
      <c r="DJ345" s="372"/>
      <c r="DK345" s="372"/>
      <c r="DL345" s="372"/>
      <c r="DM345" s="372"/>
      <c r="DN345" s="372"/>
      <c r="DO345" s="372"/>
      <c r="DP345" s="372"/>
      <c r="DQ345" s="373"/>
    </row>
    <row r="346" spans="30:121" ht="22.5" customHeight="1" thickTop="1" x14ac:dyDescent="0.3">
      <c r="AD346"/>
      <c r="BF346"/>
      <c r="BG346"/>
      <c r="BH346"/>
      <c r="BI346"/>
      <c r="BJ346"/>
      <c r="BK346"/>
      <c r="BL346"/>
      <c r="BM346"/>
      <c r="BN346"/>
      <c r="BP346" s="28"/>
      <c r="BQ346" s="28"/>
      <c r="BR346" s="28"/>
      <c r="BS346" s="28"/>
      <c r="BT346" s="28"/>
      <c r="BU346" s="28"/>
      <c r="BV346" s="28"/>
      <c r="BW346" s="28"/>
      <c r="BY346" s="517">
        <f t="shared" ref="BY346" si="754">BQ347</f>
        <v>0.47500000000000031</v>
      </c>
      <c r="BZ346" s="518"/>
      <c r="CA346" s="518"/>
      <c r="CB346" s="351"/>
      <c r="CC346" s="351"/>
      <c r="CD346" s="351"/>
      <c r="CE346" s="520" t="str">
        <f t="shared" ref="CE346" si="755">BT347</f>
        <v>skupina</v>
      </c>
      <c r="CF346" s="520"/>
      <c r="CG346" s="520"/>
      <c r="CH346" s="520"/>
      <c r="CI346" s="520"/>
      <c r="CJ346" s="352" t="str">
        <f t="shared" ref="CJ346" si="756">BT348</f>
        <v>B</v>
      </c>
      <c r="CK346" s="351"/>
      <c r="CL346" s="351"/>
      <c r="CM346" s="351"/>
      <c r="CN346" s="351"/>
      <c r="CO346" s="351"/>
      <c r="CP346" s="351"/>
      <c r="CQ346" s="351"/>
      <c r="CR346" s="351"/>
      <c r="CS346" s="351"/>
      <c r="CT346" s="351"/>
      <c r="CU346" s="351"/>
      <c r="CV346" s="351"/>
      <c r="CW346" s="351"/>
      <c r="CX346" s="351"/>
      <c r="CY346" s="351"/>
      <c r="CZ346" s="351"/>
      <c r="DA346" s="351"/>
      <c r="DB346" s="351"/>
      <c r="DC346" s="351"/>
      <c r="DD346" s="351"/>
      <c r="DE346" s="351"/>
      <c r="DF346" s="351"/>
      <c r="DG346" s="351"/>
      <c r="DH346" s="351"/>
      <c r="DI346" s="351"/>
      <c r="DJ346" s="351"/>
      <c r="DK346" s="351"/>
      <c r="DL346" s="351"/>
      <c r="DM346" s="351"/>
      <c r="DN346" s="351"/>
      <c r="DO346" s="351"/>
      <c r="DP346" s="351"/>
      <c r="DQ346" s="353"/>
    </row>
    <row r="347" spans="30:121" ht="22.5" customHeight="1" x14ac:dyDescent="0.3">
      <c r="AD347"/>
      <c r="BF347"/>
      <c r="BG347"/>
      <c r="BH347"/>
      <c r="BI347"/>
      <c r="BJ347"/>
      <c r="BK347"/>
      <c r="BL347"/>
      <c r="BM347"/>
      <c r="BN347"/>
      <c r="BP347" s="28" t="str">
        <f t="shared" ref="BP347:BW348" si="757">E82</f>
        <v>13. KOLO</v>
      </c>
      <c r="BQ347" s="28">
        <f t="shared" si="757"/>
        <v>0.47500000000000031</v>
      </c>
      <c r="BR347" s="28">
        <f t="shared" si="757"/>
        <v>77</v>
      </c>
      <c r="BS347" s="28" t="str">
        <f t="shared" si="757"/>
        <v>HŘIŠTĚ</v>
      </c>
      <c r="BT347" s="28" t="str">
        <f t="shared" si="757"/>
        <v>skupina</v>
      </c>
      <c r="BU347" s="28">
        <f t="shared" si="757"/>
        <v>7</v>
      </c>
      <c r="BV347" s="28" t="str">
        <f t="shared" si="757"/>
        <v>:</v>
      </c>
      <c r="BW347" s="28">
        <f t="shared" si="757"/>
        <v>18</v>
      </c>
      <c r="BY347" s="354"/>
      <c r="BZ347" s="521" t="str">
        <f t="shared" ref="BZ347" si="758">BP347</f>
        <v>13. KOLO</v>
      </c>
      <c r="CA347" s="521"/>
      <c r="CB347" s="521"/>
      <c r="CC347" s="521"/>
      <c r="CD347" s="355"/>
      <c r="CE347" s="355"/>
      <c r="CF347" s="355"/>
      <c r="CG347" s="355"/>
      <c r="CH347" s="355"/>
      <c r="CI347" s="355"/>
      <c r="CJ347" s="355"/>
      <c r="CK347" s="355"/>
      <c r="CL347" s="355"/>
      <c r="CM347" s="355"/>
      <c r="CN347" s="355"/>
      <c r="CO347" s="355"/>
      <c r="CP347" s="355"/>
      <c r="CQ347" s="355"/>
      <c r="CR347" s="355"/>
      <c r="CS347" s="537">
        <f t="shared" ref="CS347" si="759">BR347</f>
        <v>77</v>
      </c>
      <c r="CT347" s="537"/>
      <c r="CU347" s="538" t="s">
        <v>48</v>
      </c>
      <c r="CV347" s="538"/>
      <c r="CW347" s="538"/>
      <c r="CX347" s="355"/>
      <c r="CY347" s="355"/>
      <c r="CZ347" s="355"/>
      <c r="DA347" s="355"/>
      <c r="DB347" s="355"/>
      <c r="DC347" s="355"/>
      <c r="DD347" s="355"/>
      <c r="DE347" s="355"/>
      <c r="DF347" s="355"/>
      <c r="DG347" s="355"/>
      <c r="DH347" s="355"/>
      <c r="DI347" s="355"/>
      <c r="DJ347" s="355"/>
      <c r="DK347" s="356"/>
      <c r="DL347" s="539" t="s">
        <v>49</v>
      </c>
      <c r="DM347" s="539"/>
      <c r="DN347" s="539"/>
      <c r="DO347" s="540">
        <f t="shared" ref="DO347" si="760">BS348</f>
        <v>5</v>
      </c>
      <c r="DP347" s="540"/>
      <c r="DQ347" s="357"/>
    </row>
    <row r="348" spans="30:121" ht="22.5" customHeight="1" x14ac:dyDescent="0.3">
      <c r="AD348"/>
      <c r="BF348"/>
      <c r="BG348"/>
      <c r="BH348"/>
      <c r="BI348"/>
      <c r="BJ348"/>
      <c r="BK348"/>
      <c r="BL348"/>
      <c r="BM348"/>
      <c r="BN348"/>
      <c r="BP348" s="28">
        <f t="shared" si="757"/>
        <v>0</v>
      </c>
      <c r="BQ348" s="28">
        <f t="shared" si="757"/>
        <v>0</v>
      </c>
      <c r="BR348" s="28" t="str">
        <f t="shared" si="757"/>
        <v>zápas</v>
      </c>
      <c r="BS348" s="28">
        <f t="shared" si="757"/>
        <v>5</v>
      </c>
      <c r="BT348" s="28" t="str">
        <f t="shared" si="757"/>
        <v>B</v>
      </c>
      <c r="BU348" s="28" t="str">
        <f t="shared" ca="1" si="757"/>
        <v>Kmochova "B"</v>
      </c>
      <c r="BV348" s="28">
        <f t="shared" si="757"/>
        <v>0</v>
      </c>
      <c r="BW348" s="28" t="str">
        <f t="shared" ca="1" si="757"/>
        <v>Lipanská "B"</v>
      </c>
      <c r="BY348" s="354"/>
      <c r="BZ348" s="521"/>
      <c r="CA348" s="521"/>
      <c r="CB348" s="521"/>
      <c r="CC348" s="521"/>
      <c r="CD348" s="355"/>
      <c r="CE348" s="355"/>
      <c r="CF348" s="355"/>
      <c r="CG348" s="355"/>
      <c r="CH348" s="355"/>
      <c r="CI348" s="355"/>
      <c r="CJ348" s="355"/>
      <c r="CK348" s="355"/>
      <c r="CL348" s="355"/>
      <c r="CM348" s="355"/>
      <c r="CN348" s="355"/>
      <c r="CO348" s="355"/>
      <c r="CP348" s="355"/>
      <c r="CQ348" s="355"/>
      <c r="CR348" s="355"/>
      <c r="CS348" s="537"/>
      <c r="CT348" s="537"/>
      <c r="CU348" s="538"/>
      <c r="CV348" s="538"/>
      <c r="CW348" s="538"/>
      <c r="CX348" s="355"/>
      <c r="CY348" s="355"/>
      <c r="CZ348" s="355"/>
      <c r="DA348" s="355"/>
      <c r="DB348" s="355"/>
      <c r="DC348" s="355"/>
      <c r="DD348" s="355"/>
      <c r="DE348" s="355"/>
      <c r="DF348" s="355"/>
      <c r="DG348" s="355"/>
      <c r="DH348" s="355"/>
      <c r="DI348" s="355"/>
      <c r="DJ348" s="355"/>
      <c r="DK348" s="356"/>
      <c r="DL348" s="539"/>
      <c r="DM348" s="539"/>
      <c r="DN348" s="539"/>
      <c r="DO348" s="540"/>
      <c r="DP348" s="540"/>
      <c r="DQ348" s="357"/>
    </row>
    <row r="349" spans="30:121" ht="22.5" customHeight="1" x14ac:dyDescent="0.3">
      <c r="AD349"/>
      <c r="BF349"/>
      <c r="BG349"/>
      <c r="BH349"/>
      <c r="BI349"/>
      <c r="BJ349"/>
      <c r="BK349"/>
      <c r="BL349"/>
      <c r="BM349"/>
      <c r="BN349"/>
      <c r="BP349" s="28"/>
      <c r="BQ349" s="28"/>
      <c r="BR349" s="28"/>
      <c r="BS349" s="28"/>
      <c r="BT349" s="28"/>
      <c r="BU349" s="28"/>
      <c r="BV349" s="28"/>
      <c r="BW349" s="28"/>
      <c r="BY349" s="354"/>
      <c r="BZ349" s="358"/>
      <c r="CA349" s="358"/>
      <c r="CB349" s="358"/>
      <c r="CC349" s="358"/>
      <c r="CD349" s="536" t="s">
        <v>52</v>
      </c>
      <c r="CE349" s="536"/>
      <c r="CF349" s="359">
        <f t="shared" ref="CF349" si="761">BU347</f>
        <v>7</v>
      </c>
      <c r="CG349" s="360" t="s">
        <v>53</v>
      </c>
      <c r="CH349" s="522" t="str">
        <f t="shared" ref="CH349" ca="1" si="762">IF(BU348="","",LOOKUP(CF349,$B$2:$B$48,$C$2:$C$44))</f>
        <v>Kmochova "B"</v>
      </c>
      <c r="CI349" s="522"/>
      <c r="CJ349" s="522"/>
      <c r="CK349" s="522"/>
      <c r="CL349" s="522"/>
      <c r="CM349" s="522"/>
      <c r="CN349" s="522"/>
      <c r="CO349" s="522"/>
      <c r="CP349" s="522"/>
      <c r="CQ349" s="522"/>
      <c r="CR349" s="522"/>
      <c r="CS349" s="522"/>
      <c r="CT349" s="522"/>
      <c r="CU349" s="358"/>
      <c r="CV349" s="358"/>
      <c r="CW349" s="358"/>
      <c r="CX349" s="358"/>
      <c r="CY349" s="358"/>
      <c r="CZ349" s="536" t="s">
        <v>52</v>
      </c>
      <c r="DA349" s="536"/>
      <c r="DB349" s="359">
        <f t="shared" ref="DB349" si="763">BW347</f>
        <v>18</v>
      </c>
      <c r="DC349" s="360" t="s">
        <v>53</v>
      </c>
      <c r="DD349" s="522" t="str">
        <f t="shared" ref="DD349" ca="1" si="764">IF(BW348="","",LOOKUP(DB349,$B$2:$B$48,$C$2:$C$44))</f>
        <v>Lipanská "B"</v>
      </c>
      <c r="DE349" s="522"/>
      <c r="DF349" s="522"/>
      <c r="DG349" s="522"/>
      <c r="DH349" s="522"/>
      <c r="DI349" s="522"/>
      <c r="DJ349" s="522"/>
      <c r="DK349" s="522"/>
      <c r="DL349" s="522"/>
      <c r="DM349" s="522"/>
      <c r="DN349" s="522"/>
      <c r="DO349" s="522"/>
      <c r="DP349" s="522"/>
      <c r="DQ349" s="357"/>
    </row>
    <row r="350" spans="30:121" ht="22.5" customHeight="1" x14ac:dyDescent="0.3">
      <c r="AD350"/>
      <c r="BF350"/>
      <c r="BG350"/>
      <c r="BH350"/>
      <c r="BI350"/>
      <c r="BJ350"/>
      <c r="BK350"/>
      <c r="BL350"/>
      <c r="BM350"/>
      <c r="BN350"/>
      <c r="BP350" s="28"/>
      <c r="BQ350" s="28"/>
      <c r="BR350" s="28"/>
      <c r="BS350" s="28"/>
      <c r="BT350" s="28"/>
      <c r="BU350" s="28"/>
      <c r="BV350" s="28"/>
      <c r="BW350" s="28"/>
      <c r="BY350" s="354"/>
      <c r="BZ350" s="358"/>
      <c r="CA350" s="358"/>
      <c r="CB350" s="358"/>
      <c r="CC350" s="358"/>
      <c r="CD350" s="358"/>
      <c r="CE350" s="358"/>
      <c r="CF350" s="358"/>
      <c r="CG350" s="358"/>
      <c r="CH350" s="358"/>
      <c r="CI350" s="358"/>
      <c r="CJ350" s="358"/>
      <c r="CK350" s="358"/>
      <c r="CL350" s="358"/>
      <c r="CM350" s="358"/>
      <c r="CN350" s="358"/>
      <c r="CO350" s="358"/>
      <c r="CP350" s="358"/>
      <c r="CQ350" s="358"/>
      <c r="CR350" s="358"/>
      <c r="CS350" s="358"/>
      <c r="CT350" s="358"/>
      <c r="CU350" s="358"/>
      <c r="CV350" s="358"/>
      <c r="CW350" s="358"/>
      <c r="CX350" s="358"/>
      <c r="CY350" s="358"/>
      <c r="CZ350" s="358"/>
      <c r="DA350" s="358"/>
      <c r="DB350" s="358"/>
      <c r="DC350" s="358"/>
      <c r="DD350" s="358"/>
      <c r="DE350" s="358"/>
      <c r="DF350" s="358"/>
      <c r="DG350" s="358"/>
      <c r="DH350" s="358"/>
      <c r="DI350" s="358"/>
      <c r="DJ350" s="358"/>
      <c r="DQ350" s="357"/>
    </row>
    <row r="351" spans="30:121" ht="22.5" customHeight="1" x14ac:dyDescent="0.3">
      <c r="AD351"/>
      <c r="BF351"/>
      <c r="BG351"/>
      <c r="BH351"/>
      <c r="BI351"/>
      <c r="BJ351"/>
      <c r="BK351"/>
      <c r="BL351"/>
      <c r="BM351"/>
      <c r="BN351"/>
      <c r="BP351" s="28"/>
      <c r="BQ351" s="28"/>
      <c r="BR351" s="28"/>
      <c r="BS351" s="28"/>
      <c r="BT351" s="28"/>
      <c r="BU351" s="28"/>
      <c r="BV351" s="28"/>
      <c r="BW351" s="28"/>
      <c r="BY351" s="354"/>
      <c r="BZ351" s="396" t="s">
        <v>56</v>
      </c>
      <c r="CA351" s="397">
        <f t="shared" ref="CA351" si="765">CF349</f>
        <v>7</v>
      </c>
      <c r="CB351" s="362" t="s">
        <v>47</v>
      </c>
      <c r="CC351" s="363">
        <v>1</v>
      </c>
      <c r="CD351" s="363">
        <v>2</v>
      </c>
      <c r="CE351" s="363">
        <v>3</v>
      </c>
      <c r="CF351" s="363">
        <v>4</v>
      </c>
      <c r="CG351" s="363">
        <v>5</v>
      </c>
      <c r="CH351" s="363">
        <v>6</v>
      </c>
      <c r="CI351" s="363">
        <v>7</v>
      </c>
      <c r="CJ351" s="363">
        <v>8</v>
      </c>
      <c r="CK351" s="363">
        <v>9</v>
      </c>
      <c r="CL351" s="363">
        <v>10</v>
      </c>
      <c r="CM351" s="363">
        <v>11</v>
      </c>
      <c r="CN351" s="363">
        <v>12</v>
      </c>
      <c r="CO351" s="363">
        <v>13</v>
      </c>
      <c r="CP351" s="363">
        <v>14</v>
      </c>
      <c r="CQ351" s="363">
        <v>15</v>
      </c>
      <c r="CR351" s="363">
        <v>16</v>
      </c>
      <c r="CS351" s="363">
        <v>17</v>
      </c>
      <c r="CT351" s="363">
        <v>18</v>
      </c>
      <c r="CU351" s="363">
        <v>19</v>
      </c>
      <c r="CV351" s="363">
        <v>20</v>
      </c>
      <c r="CW351" s="363">
        <v>21</v>
      </c>
      <c r="CX351" s="363">
        <v>22</v>
      </c>
      <c r="CY351" s="363">
        <v>23</v>
      </c>
      <c r="CZ351" s="363">
        <v>24</v>
      </c>
      <c r="DA351" s="363">
        <v>25</v>
      </c>
      <c r="DB351" s="363">
        <v>26</v>
      </c>
      <c r="DC351" s="363">
        <v>27</v>
      </c>
      <c r="DD351" s="363">
        <v>28</v>
      </c>
      <c r="DE351" s="363">
        <v>29</v>
      </c>
      <c r="DF351" s="363">
        <v>30</v>
      </c>
      <c r="DG351" s="363">
        <v>31</v>
      </c>
      <c r="DH351" s="363">
        <v>32</v>
      </c>
      <c r="DI351" s="363">
        <v>33</v>
      </c>
      <c r="DJ351" s="363">
        <v>34</v>
      </c>
      <c r="DK351" s="364">
        <v>35</v>
      </c>
      <c r="DL351" s="364">
        <v>36</v>
      </c>
      <c r="DM351" s="364">
        <v>37</v>
      </c>
      <c r="DN351" s="364">
        <v>38</v>
      </c>
      <c r="DO351" s="364">
        <v>39</v>
      </c>
      <c r="DP351" s="364">
        <v>40</v>
      </c>
      <c r="DQ351" s="357"/>
    </row>
    <row r="352" spans="30:121" ht="22.5" customHeight="1" x14ac:dyDescent="0.3">
      <c r="AD352"/>
      <c r="BF352"/>
      <c r="BG352"/>
      <c r="BH352"/>
      <c r="BI352"/>
      <c r="BJ352"/>
      <c r="BK352"/>
      <c r="BL352"/>
      <c r="BM352"/>
      <c r="BN352"/>
      <c r="BP352" s="28"/>
      <c r="BQ352" s="28"/>
      <c r="BR352" s="28"/>
      <c r="BS352" s="28"/>
      <c r="BT352" s="28"/>
      <c r="BU352" s="28"/>
      <c r="BV352" s="28"/>
      <c r="BW352" s="28"/>
      <c r="BY352" s="354"/>
      <c r="BZ352" s="365"/>
      <c r="CA352" s="366"/>
      <c r="CB352" s="367"/>
      <c r="CC352" s="368"/>
      <c r="CD352" s="368"/>
      <c r="CE352" s="368"/>
      <c r="CF352" s="368"/>
      <c r="CG352" s="368"/>
      <c r="CH352" s="368"/>
      <c r="CI352" s="368"/>
      <c r="CJ352" s="368"/>
      <c r="CK352" s="368"/>
      <c r="CL352" s="368"/>
      <c r="CM352" s="368"/>
      <c r="CN352" s="368"/>
      <c r="CO352" s="368"/>
      <c r="CP352" s="368"/>
      <c r="CQ352" s="368"/>
      <c r="CR352" s="368"/>
      <c r="CS352" s="368"/>
      <c r="CT352" s="368"/>
      <c r="CU352" s="368"/>
      <c r="CV352" s="368"/>
      <c r="CW352" s="368"/>
      <c r="CX352" s="368"/>
      <c r="CY352" s="368"/>
      <c r="CZ352" s="368"/>
      <c r="DA352" s="368"/>
      <c r="DB352" s="368"/>
      <c r="DC352" s="368"/>
      <c r="DD352" s="368"/>
      <c r="DE352" s="368"/>
      <c r="DF352" s="368"/>
      <c r="DG352" s="368"/>
      <c r="DH352" s="368"/>
      <c r="DI352" s="368"/>
      <c r="DJ352" s="368"/>
      <c r="DK352" s="369"/>
      <c r="DL352" s="369"/>
      <c r="DM352" s="369"/>
      <c r="DN352" s="369"/>
      <c r="DO352" s="369"/>
      <c r="DP352" s="369"/>
      <c r="DQ352" s="357"/>
    </row>
    <row r="353" spans="30:121" ht="22.5" customHeight="1" x14ac:dyDescent="0.3">
      <c r="AD353"/>
      <c r="BF353"/>
      <c r="BG353"/>
      <c r="BH353"/>
      <c r="BI353"/>
      <c r="BJ353"/>
      <c r="BK353"/>
      <c r="BL353"/>
      <c r="BM353"/>
      <c r="BN353"/>
      <c r="BP353" s="28"/>
      <c r="BQ353" s="28"/>
      <c r="BR353" s="28"/>
      <c r="BS353" s="28"/>
      <c r="BT353" s="28"/>
      <c r="BU353" s="28"/>
      <c r="BV353" s="28"/>
      <c r="BW353" s="28"/>
      <c r="BY353" s="354"/>
      <c r="BZ353" s="398" t="s">
        <v>56</v>
      </c>
      <c r="CA353" s="399">
        <f t="shared" ref="CA353" si="766">DB349</f>
        <v>18</v>
      </c>
      <c r="CB353" s="370" t="s">
        <v>47</v>
      </c>
      <c r="CC353" s="363">
        <v>1</v>
      </c>
      <c r="CD353" s="363">
        <v>2</v>
      </c>
      <c r="CE353" s="363">
        <v>3</v>
      </c>
      <c r="CF353" s="363">
        <v>4</v>
      </c>
      <c r="CG353" s="363">
        <v>5</v>
      </c>
      <c r="CH353" s="363">
        <v>6</v>
      </c>
      <c r="CI353" s="363">
        <v>7</v>
      </c>
      <c r="CJ353" s="363">
        <v>8</v>
      </c>
      <c r="CK353" s="363">
        <v>9</v>
      </c>
      <c r="CL353" s="363">
        <v>10</v>
      </c>
      <c r="CM353" s="363">
        <v>11</v>
      </c>
      <c r="CN353" s="363">
        <v>12</v>
      </c>
      <c r="CO353" s="363">
        <v>13</v>
      </c>
      <c r="CP353" s="363">
        <v>14</v>
      </c>
      <c r="CQ353" s="363">
        <v>15</v>
      </c>
      <c r="CR353" s="363">
        <v>16</v>
      </c>
      <c r="CS353" s="363">
        <v>17</v>
      </c>
      <c r="CT353" s="363">
        <v>18</v>
      </c>
      <c r="CU353" s="363">
        <v>19</v>
      </c>
      <c r="CV353" s="363">
        <v>20</v>
      </c>
      <c r="CW353" s="363">
        <v>21</v>
      </c>
      <c r="CX353" s="363">
        <v>22</v>
      </c>
      <c r="CY353" s="363">
        <v>23</v>
      </c>
      <c r="CZ353" s="363">
        <v>24</v>
      </c>
      <c r="DA353" s="363">
        <v>25</v>
      </c>
      <c r="DB353" s="363">
        <v>26</v>
      </c>
      <c r="DC353" s="363">
        <v>27</v>
      </c>
      <c r="DD353" s="363">
        <v>28</v>
      </c>
      <c r="DE353" s="363">
        <v>29</v>
      </c>
      <c r="DF353" s="363">
        <v>30</v>
      </c>
      <c r="DG353" s="363">
        <v>31</v>
      </c>
      <c r="DH353" s="363">
        <v>32</v>
      </c>
      <c r="DI353" s="363">
        <v>33</v>
      </c>
      <c r="DJ353" s="363">
        <v>34</v>
      </c>
      <c r="DK353" s="364">
        <v>35</v>
      </c>
      <c r="DL353" s="364">
        <v>36</v>
      </c>
      <c r="DM353" s="364">
        <v>37</v>
      </c>
      <c r="DN353" s="364">
        <v>38</v>
      </c>
      <c r="DO353" s="364">
        <v>39</v>
      </c>
      <c r="DP353" s="364">
        <v>40</v>
      </c>
      <c r="DQ353" s="357"/>
    </row>
    <row r="354" spans="30:121" ht="22.5" customHeight="1" thickBot="1" x14ac:dyDescent="0.35">
      <c r="AD354"/>
      <c r="BF354"/>
      <c r="BG354"/>
      <c r="BH354"/>
      <c r="BI354"/>
      <c r="BJ354"/>
      <c r="BK354"/>
      <c r="BL354"/>
      <c r="BM354"/>
      <c r="BN354"/>
      <c r="BP354" s="28"/>
      <c r="BQ354" s="28"/>
      <c r="BR354" s="28"/>
      <c r="BS354" s="28"/>
      <c r="BT354" s="28"/>
      <c r="BU354" s="28"/>
      <c r="BV354" s="28"/>
      <c r="BW354" s="28"/>
      <c r="BY354" s="371"/>
      <c r="BZ354" s="372"/>
      <c r="CA354" s="372"/>
      <c r="CB354" s="372"/>
      <c r="CC354" s="372"/>
      <c r="CD354" s="372"/>
      <c r="CE354" s="372"/>
      <c r="CF354" s="372"/>
      <c r="CG354" s="372"/>
      <c r="CH354" s="372"/>
      <c r="CI354" s="372"/>
      <c r="CJ354" s="372"/>
      <c r="CK354" s="372"/>
      <c r="CL354" s="372"/>
      <c r="CM354" s="372"/>
      <c r="CN354" s="372"/>
      <c r="CO354" s="372"/>
      <c r="CP354" s="372"/>
      <c r="CQ354" s="372"/>
      <c r="CR354" s="372"/>
      <c r="CS354" s="372"/>
      <c r="CT354" s="372"/>
      <c r="CU354" s="372"/>
      <c r="CV354" s="372"/>
      <c r="CW354" s="372"/>
      <c r="CX354" s="372"/>
      <c r="CY354" s="372"/>
      <c r="CZ354" s="372"/>
      <c r="DA354" s="372"/>
      <c r="DB354" s="372"/>
      <c r="DC354" s="372"/>
      <c r="DD354" s="372"/>
      <c r="DE354" s="372"/>
      <c r="DF354" s="372"/>
      <c r="DG354" s="372"/>
      <c r="DH354" s="372"/>
      <c r="DI354" s="372"/>
      <c r="DJ354" s="372"/>
      <c r="DK354" s="372"/>
      <c r="DL354" s="372"/>
      <c r="DM354" s="372"/>
      <c r="DN354" s="372"/>
      <c r="DO354" s="372"/>
      <c r="DP354" s="372"/>
      <c r="DQ354" s="373"/>
    </row>
    <row r="355" spans="30:121" ht="22.5" customHeight="1" thickTop="1" x14ac:dyDescent="0.3">
      <c r="AD355"/>
      <c r="BF355"/>
      <c r="BG355"/>
      <c r="BH355"/>
      <c r="BI355"/>
      <c r="BJ355"/>
      <c r="BK355"/>
      <c r="BL355"/>
      <c r="BM355"/>
      <c r="BN355"/>
      <c r="BP355" s="28"/>
      <c r="BQ355" s="28"/>
      <c r="BR355" s="28"/>
      <c r="BS355" s="28"/>
      <c r="BT355" s="28"/>
      <c r="BU355" s="28"/>
      <c r="BV355" s="28"/>
      <c r="BW355" s="28"/>
      <c r="BY355" s="517">
        <f>BQ356</f>
        <v>0.5</v>
      </c>
      <c r="BZ355" s="518"/>
      <c r="CA355" s="518"/>
      <c r="CB355" s="375"/>
      <c r="CC355" s="513" t="str">
        <f>BP356</f>
        <v>kolo</v>
      </c>
      <c r="CD355" s="513"/>
      <c r="CE355" s="515"/>
      <c r="CF355" s="515"/>
      <c r="CG355" s="515"/>
      <c r="CH355" s="515"/>
      <c r="CI355" s="515"/>
      <c r="CJ355" s="515"/>
      <c r="CK355" s="376"/>
      <c r="CL355" s="375"/>
      <c r="CM355" s="375"/>
      <c r="CN355" s="375"/>
      <c r="CO355" s="375"/>
      <c r="CP355" s="375"/>
      <c r="CQ355" s="375"/>
      <c r="CR355" s="375"/>
      <c r="CS355" s="375"/>
      <c r="CT355" s="375"/>
      <c r="CU355" s="375"/>
      <c r="CV355" s="375"/>
      <c r="CW355" s="375"/>
      <c r="CX355" s="375"/>
      <c r="CY355" s="375"/>
      <c r="CZ355" s="375"/>
      <c r="DA355" s="375"/>
      <c r="DB355" s="375"/>
      <c r="DC355" s="375"/>
      <c r="DD355" s="375"/>
      <c r="DE355" s="375"/>
      <c r="DF355" s="375"/>
      <c r="DG355" s="375"/>
      <c r="DH355" s="375"/>
      <c r="DI355" s="375"/>
      <c r="DJ355" s="375"/>
      <c r="DK355" s="375"/>
      <c r="DL355" s="375"/>
      <c r="DM355" s="375"/>
      <c r="DN355" s="375"/>
      <c r="DO355" s="375"/>
      <c r="DP355" s="375"/>
      <c r="DQ355" s="377"/>
    </row>
    <row r="356" spans="30:121" ht="22.5" customHeight="1" x14ac:dyDescent="0.3">
      <c r="AD356"/>
      <c r="BF356"/>
      <c r="BG356"/>
      <c r="BH356"/>
      <c r="BI356"/>
      <c r="BJ356"/>
      <c r="BK356"/>
      <c r="BL356"/>
      <c r="BM356"/>
      <c r="BN356"/>
      <c r="BP356" s="28" t="str">
        <f t="shared" ref="BP356:BW357" si="767">E87</f>
        <v>kolo</v>
      </c>
      <c r="BQ356" s="28">
        <f t="shared" si="767"/>
        <v>0.5</v>
      </c>
      <c r="BR356" s="28">
        <f t="shared" si="767"/>
        <v>92</v>
      </c>
      <c r="BS356" s="28" t="str">
        <f t="shared" si="767"/>
        <v>HŘIŠTĚ</v>
      </c>
      <c r="BT356" s="28" t="str">
        <f t="shared" si="767"/>
        <v>N1</v>
      </c>
      <c r="BU356" s="28" t="str">
        <f t="shared" si="767"/>
        <v>C1</v>
      </c>
      <c r="BV356" s="28" t="str">
        <f t="shared" si="767"/>
        <v>:</v>
      </c>
      <c r="BW356" s="28" t="str">
        <f t="shared" si="767"/>
        <v>D2</v>
      </c>
      <c r="BY356" s="378"/>
      <c r="BZ356" s="506">
        <f>BP357</f>
        <v>16</v>
      </c>
      <c r="CA356" s="506"/>
      <c r="CB356" s="506"/>
      <c r="CC356" s="514"/>
      <c r="CD356" s="514"/>
      <c r="CE356" s="379"/>
      <c r="CF356" s="379"/>
      <c r="CG356" s="379"/>
      <c r="CH356" s="379"/>
      <c r="CI356" s="379"/>
      <c r="CJ356" s="379"/>
      <c r="CK356" s="379"/>
      <c r="CL356" s="379"/>
      <c r="CM356" s="379"/>
      <c r="CN356" s="379"/>
      <c r="CO356" s="379"/>
      <c r="CP356" s="379"/>
      <c r="CQ356" s="379"/>
      <c r="CR356" s="379"/>
      <c r="CS356" s="507">
        <f>BR356</f>
        <v>92</v>
      </c>
      <c r="CT356" s="507"/>
      <c r="CU356" s="519" t="s">
        <v>48</v>
      </c>
      <c r="CV356" s="519"/>
      <c r="CW356" s="519"/>
      <c r="CX356" s="379"/>
      <c r="CY356" s="379"/>
      <c r="CZ356" s="379"/>
      <c r="DA356" s="379"/>
      <c r="DB356" s="379"/>
      <c r="DC356" s="379"/>
      <c r="DD356" s="379"/>
      <c r="DE356" s="379"/>
      <c r="DF356" s="379"/>
      <c r="DG356" s="379"/>
      <c r="DH356" s="379"/>
      <c r="DI356" s="379"/>
      <c r="DJ356" s="379"/>
      <c r="DK356" s="380"/>
      <c r="DL356" s="541" t="s">
        <v>49</v>
      </c>
      <c r="DM356" s="541"/>
      <c r="DN356" s="541"/>
      <c r="DO356" s="542">
        <f>BS357</f>
        <v>4</v>
      </c>
      <c r="DP356" s="542"/>
      <c r="DQ356" s="381"/>
    </row>
    <row r="357" spans="30:121" ht="22.5" customHeight="1" x14ac:dyDescent="0.3">
      <c r="AD357"/>
      <c r="BF357"/>
      <c r="BG357"/>
      <c r="BH357"/>
      <c r="BI357"/>
      <c r="BJ357"/>
      <c r="BK357"/>
      <c r="BL357"/>
      <c r="BM357"/>
      <c r="BN357"/>
      <c r="BP357" s="28">
        <f t="shared" si="767"/>
        <v>16</v>
      </c>
      <c r="BQ357" s="28">
        <f t="shared" si="767"/>
        <v>0</v>
      </c>
      <c r="BR357" s="28" t="str">
        <f t="shared" si="767"/>
        <v>zápas</v>
      </c>
      <c r="BS357" s="28">
        <f t="shared" si="767"/>
        <v>4</v>
      </c>
      <c r="BT357" s="28">
        <f t="shared" si="767"/>
        <v>0</v>
      </c>
      <c r="BU357" s="28" t="str">
        <f t="shared" si="767"/>
        <v>Lipanská "A"</v>
      </c>
      <c r="BV357" s="28">
        <f t="shared" si="767"/>
        <v>0</v>
      </c>
      <c r="BW357" s="28" t="str">
        <f t="shared" si="767"/>
        <v>Prokopa Vel. "A"</v>
      </c>
      <c r="BY357" s="378"/>
      <c r="BZ357" s="382"/>
      <c r="CA357" s="382"/>
      <c r="CB357" s="382"/>
      <c r="CC357" s="382"/>
      <c r="CD357" s="379"/>
      <c r="CE357" s="379"/>
      <c r="CF357" s="379"/>
      <c r="CG357" s="379"/>
      <c r="CH357" s="379"/>
      <c r="CI357" s="379"/>
      <c r="CJ357" s="379"/>
      <c r="CK357" s="379"/>
      <c r="CL357" s="379"/>
      <c r="CM357" s="379"/>
      <c r="CN357" s="379"/>
      <c r="CO357" s="379"/>
      <c r="CP357" s="379"/>
      <c r="CQ357" s="379"/>
      <c r="CR357" s="379"/>
      <c r="CS357" s="507"/>
      <c r="CT357" s="507"/>
      <c r="CU357" s="519"/>
      <c r="CV357" s="519"/>
      <c r="CW357" s="519"/>
      <c r="CX357" s="379"/>
      <c r="CY357" s="379"/>
      <c r="CZ357" s="379"/>
      <c r="DA357" s="379"/>
      <c r="DB357" s="379"/>
      <c r="DC357" s="379"/>
      <c r="DD357" s="379"/>
      <c r="DE357" s="379"/>
      <c r="DF357" s="379"/>
      <c r="DG357" s="379"/>
      <c r="DH357" s="379"/>
      <c r="DI357" s="379"/>
      <c r="DJ357" s="379"/>
      <c r="DK357" s="380"/>
      <c r="DL357" s="541"/>
      <c r="DM357" s="541"/>
      <c r="DN357" s="541"/>
      <c r="DO357" s="542"/>
      <c r="DP357" s="542"/>
      <c r="DQ357" s="381"/>
    </row>
    <row r="358" spans="30:121" ht="22.5" customHeight="1" x14ac:dyDescent="0.3">
      <c r="AD358"/>
      <c r="BF358"/>
      <c r="BG358"/>
      <c r="BH358"/>
      <c r="BI358"/>
      <c r="BJ358"/>
      <c r="BK358"/>
      <c r="BL358"/>
      <c r="BM358"/>
      <c r="BN358"/>
      <c r="BP358" s="28"/>
      <c r="BQ358" s="28"/>
      <c r="BR358" s="28"/>
      <c r="BS358" s="28"/>
      <c r="BT358" s="28"/>
      <c r="BU358" s="28"/>
      <c r="BV358" s="28"/>
      <c r="BW358" s="28"/>
      <c r="BY358" s="378"/>
      <c r="BZ358" s="383"/>
      <c r="CA358" s="383"/>
      <c r="CB358" s="383"/>
      <c r="CC358" s="383"/>
      <c r="CD358" s="516" t="s">
        <v>52</v>
      </c>
      <c r="CE358" s="516"/>
      <c r="CF358" s="516" t="str">
        <f>BU356</f>
        <v>C1</v>
      </c>
      <c r="CG358" s="516" t="s">
        <v>53</v>
      </c>
      <c r="CH358" s="516" t="str">
        <f>IF(BU1023="","",LOOKUP(CF358,$B$2:$B$51,$C$2:$C$50))</f>
        <v/>
      </c>
      <c r="CI358" s="516"/>
      <c r="CJ358" s="437"/>
      <c r="CK358" s="437"/>
      <c r="CL358" s="437"/>
      <c r="CM358" s="437"/>
      <c r="CN358" s="437"/>
      <c r="CO358" s="437"/>
      <c r="CP358" s="437"/>
      <c r="CQ358" s="437"/>
      <c r="CR358" s="437"/>
      <c r="CS358" s="437"/>
      <c r="CT358" s="437"/>
      <c r="CU358" s="383"/>
      <c r="CV358" s="383"/>
      <c r="CW358" s="383"/>
      <c r="CX358" s="383"/>
      <c r="CY358" s="383"/>
      <c r="CZ358" s="516" t="s">
        <v>52</v>
      </c>
      <c r="DA358" s="516"/>
      <c r="DB358" s="516" t="str">
        <f>BW356</f>
        <v>D2</v>
      </c>
      <c r="DC358" s="516" t="s">
        <v>53</v>
      </c>
      <c r="DD358" s="516" t="str">
        <f>IF(BW1023="","",LOOKUP(DB358,$B$2:$B$51,$C$2:$C$50))</f>
        <v/>
      </c>
      <c r="DE358" s="516"/>
      <c r="DF358" s="437"/>
      <c r="DG358" s="437"/>
      <c r="DH358" s="437"/>
      <c r="DI358" s="437"/>
      <c r="DJ358" s="437"/>
      <c r="DK358" s="437"/>
      <c r="DL358" s="437"/>
      <c r="DM358" s="437"/>
      <c r="DN358" s="437"/>
      <c r="DO358" s="437"/>
      <c r="DP358" s="437"/>
      <c r="DQ358" s="381"/>
    </row>
    <row r="359" spans="30:121" ht="22.5" customHeight="1" x14ac:dyDescent="0.3">
      <c r="AD359"/>
      <c r="BF359"/>
      <c r="BG359"/>
      <c r="BH359"/>
      <c r="BI359"/>
      <c r="BJ359"/>
      <c r="BK359"/>
      <c r="BL359"/>
      <c r="BM359"/>
      <c r="BN359"/>
      <c r="BP359" s="28"/>
      <c r="BQ359" s="28"/>
      <c r="BR359" s="28"/>
      <c r="BS359" s="28"/>
      <c r="BT359" s="28"/>
      <c r="BU359" s="28"/>
      <c r="BV359" s="28"/>
      <c r="BW359" s="28"/>
      <c r="BY359" s="378"/>
      <c r="BZ359" s="383"/>
      <c r="CA359" s="383"/>
      <c r="CB359" s="383"/>
      <c r="CC359" s="383"/>
      <c r="CD359" s="383"/>
      <c r="CE359" s="383"/>
      <c r="CF359" s="383"/>
      <c r="CG359" s="383"/>
      <c r="CH359" s="383"/>
      <c r="CI359" s="383"/>
      <c r="CJ359" s="383"/>
      <c r="CK359" s="383"/>
      <c r="CL359" s="383"/>
      <c r="CM359" s="383"/>
      <c r="CN359" s="383"/>
      <c r="CO359" s="383"/>
      <c r="CP359" s="383"/>
      <c r="CQ359" s="383"/>
      <c r="CR359" s="383"/>
      <c r="CS359" s="383"/>
      <c r="CT359" s="383"/>
      <c r="CU359" s="383"/>
      <c r="CV359" s="383"/>
      <c r="CW359" s="383"/>
      <c r="CX359" s="383"/>
      <c r="CY359" s="383"/>
      <c r="CZ359" s="383"/>
      <c r="DA359" s="383"/>
      <c r="DB359" s="383"/>
      <c r="DC359" s="383"/>
      <c r="DD359" s="383"/>
      <c r="DE359" s="383"/>
      <c r="DF359" s="383"/>
      <c r="DG359" s="383"/>
      <c r="DH359" s="383"/>
      <c r="DI359" s="383"/>
      <c r="DJ359" s="383"/>
      <c r="DK359" s="384"/>
      <c r="DL359" s="384"/>
      <c r="DM359" s="384"/>
      <c r="DN359" s="384"/>
      <c r="DO359" s="384"/>
      <c r="DP359" s="384"/>
      <c r="DQ359" s="381"/>
    </row>
    <row r="360" spans="30:121" ht="22.5" customHeight="1" x14ac:dyDescent="0.3">
      <c r="AD360"/>
      <c r="BF360"/>
      <c r="BG360"/>
      <c r="BH360"/>
      <c r="BI360"/>
      <c r="BJ360"/>
      <c r="BK360"/>
      <c r="BL360"/>
      <c r="BM360"/>
      <c r="BN360"/>
      <c r="BP360" s="28"/>
      <c r="BQ360" s="28"/>
      <c r="BR360" s="28"/>
      <c r="BS360" s="28"/>
      <c r="BT360" s="28"/>
      <c r="BU360" s="28"/>
      <c r="BV360" s="28"/>
      <c r="BW360" s="28"/>
      <c r="BY360" s="378"/>
      <c r="BZ360" s="385" t="s">
        <v>56</v>
      </c>
      <c r="CA360" s="523" t="str">
        <f t="shared" ref="CA360" si="768">CF358</f>
        <v>C1</v>
      </c>
      <c r="CB360" s="523"/>
      <c r="CC360" s="508"/>
      <c r="CD360" s="508"/>
      <c r="CE360" s="508"/>
      <c r="CF360" s="508"/>
      <c r="CG360" s="508"/>
      <c r="CH360" s="508"/>
      <c r="CI360" s="508"/>
      <c r="CJ360" s="508"/>
      <c r="CK360" s="509"/>
      <c r="CL360" s="386" t="s">
        <v>47</v>
      </c>
      <c r="CM360" s="387">
        <v>1</v>
      </c>
      <c r="CN360" s="387">
        <v>2</v>
      </c>
      <c r="CO360" s="387">
        <v>3</v>
      </c>
      <c r="CP360" s="387">
        <v>4</v>
      </c>
      <c r="CQ360" s="387">
        <v>5</v>
      </c>
      <c r="CR360" s="387">
        <v>6</v>
      </c>
      <c r="CS360" s="387">
        <v>7</v>
      </c>
      <c r="CT360" s="387">
        <v>8</v>
      </c>
      <c r="CU360" s="387">
        <v>9</v>
      </c>
      <c r="CV360" s="387">
        <v>10</v>
      </c>
      <c r="CW360" s="387">
        <v>11</v>
      </c>
      <c r="CX360" s="387">
        <v>12</v>
      </c>
      <c r="CY360" s="387">
        <v>13</v>
      </c>
      <c r="CZ360" s="387">
        <v>14</v>
      </c>
      <c r="DA360" s="387">
        <v>15</v>
      </c>
      <c r="DB360" s="387">
        <v>16</v>
      </c>
      <c r="DC360" s="387">
        <v>17</v>
      </c>
      <c r="DD360" s="387">
        <v>18</v>
      </c>
      <c r="DE360" s="387">
        <v>19</v>
      </c>
      <c r="DF360" s="387">
        <v>20</v>
      </c>
      <c r="DG360" s="387">
        <v>21</v>
      </c>
      <c r="DH360" s="387">
        <v>22</v>
      </c>
      <c r="DI360" s="387">
        <v>23</v>
      </c>
      <c r="DJ360" s="387">
        <v>24</v>
      </c>
      <c r="DK360" s="387">
        <v>25</v>
      </c>
      <c r="DL360" s="387">
        <v>26</v>
      </c>
      <c r="DM360" s="387">
        <v>27</v>
      </c>
      <c r="DN360" s="387">
        <v>28</v>
      </c>
      <c r="DO360" s="387">
        <v>29</v>
      </c>
      <c r="DP360" s="387">
        <v>30</v>
      </c>
      <c r="DQ360" s="381"/>
    </row>
    <row r="361" spans="30:121" ht="22.5" customHeight="1" x14ac:dyDescent="0.3">
      <c r="AD361"/>
      <c r="BF361"/>
      <c r="BG361"/>
      <c r="BH361"/>
      <c r="BI361"/>
      <c r="BJ361"/>
      <c r="BK361"/>
      <c r="BL361"/>
      <c r="BM361"/>
      <c r="BN361"/>
      <c r="BP361" s="28"/>
      <c r="BQ361" s="28"/>
      <c r="BR361" s="28"/>
      <c r="BS361" s="28"/>
      <c r="BT361" s="28"/>
      <c r="BU361" s="28"/>
      <c r="BV361" s="28"/>
      <c r="BW361" s="28"/>
      <c r="BY361" s="378"/>
      <c r="BZ361" s="388"/>
      <c r="CA361" s="389"/>
      <c r="CB361" s="493"/>
      <c r="CC361" s="390"/>
      <c r="CD361" s="390"/>
      <c r="CE361" s="390"/>
      <c r="CF361" s="390"/>
      <c r="CG361" s="390"/>
      <c r="CH361" s="390"/>
      <c r="CI361" s="390"/>
      <c r="CJ361" s="390"/>
      <c r="CK361" s="390"/>
      <c r="CL361" s="390"/>
      <c r="CM361" s="390"/>
      <c r="CN361" s="390"/>
      <c r="CO361" s="390"/>
      <c r="CP361" s="390"/>
      <c r="CQ361" s="390"/>
      <c r="CR361" s="390"/>
      <c r="CS361" s="390"/>
      <c r="CT361" s="390"/>
      <c r="CU361" s="390"/>
      <c r="CV361" s="390"/>
      <c r="CW361" s="390"/>
      <c r="CX361" s="390"/>
      <c r="CY361" s="390"/>
      <c r="CZ361" s="390"/>
      <c r="DA361" s="390"/>
      <c r="DB361" s="390"/>
      <c r="DC361" s="390"/>
      <c r="DD361" s="390"/>
      <c r="DE361" s="390"/>
      <c r="DF361" s="390"/>
      <c r="DG361" s="390"/>
      <c r="DH361" s="390"/>
      <c r="DI361" s="390"/>
      <c r="DJ361" s="390"/>
      <c r="DK361" s="391"/>
      <c r="DL361" s="391"/>
      <c r="DM361" s="391"/>
      <c r="DN361" s="391"/>
      <c r="DO361" s="391"/>
      <c r="DP361" s="391"/>
      <c r="DQ361" s="381"/>
    </row>
    <row r="362" spans="30:121" ht="22.5" customHeight="1" x14ac:dyDescent="0.3">
      <c r="AD362"/>
      <c r="BF362"/>
      <c r="BG362"/>
      <c r="BH362"/>
      <c r="BI362"/>
      <c r="BJ362"/>
      <c r="BK362"/>
      <c r="BL362"/>
      <c r="BM362"/>
      <c r="BN362"/>
      <c r="BP362" s="28"/>
      <c r="BQ362" s="28"/>
      <c r="BR362" s="28"/>
      <c r="BS362" s="28"/>
      <c r="BT362" s="28"/>
      <c r="BU362" s="28"/>
      <c r="BV362" s="28"/>
      <c r="BW362" s="28"/>
      <c r="BY362" s="378"/>
      <c r="BZ362" s="392" t="s">
        <v>56</v>
      </c>
      <c r="CA362" s="510" t="str">
        <f t="shared" ref="CA362" si="769">DB358</f>
        <v>D2</v>
      </c>
      <c r="CB362" s="510"/>
      <c r="CC362" s="511"/>
      <c r="CD362" s="511"/>
      <c r="CE362" s="511"/>
      <c r="CF362" s="511"/>
      <c r="CG362" s="511"/>
      <c r="CH362" s="511"/>
      <c r="CI362" s="511"/>
      <c r="CJ362" s="511"/>
      <c r="CK362" s="512"/>
      <c r="CL362" s="386" t="s">
        <v>47</v>
      </c>
      <c r="CM362" s="387">
        <v>1</v>
      </c>
      <c r="CN362" s="387">
        <v>2</v>
      </c>
      <c r="CO362" s="387">
        <v>3</v>
      </c>
      <c r="CP362" s="387">
        <v>4</v>
      </c>
      <c r="CQ362" s="387">
        <v>5</v>
      </c>
      <c r="CR362" s="387">
        <v>6</v>
      </c>
      <c r="CS362" s="387">
        <v>7</v>
      </c>
      <c r="CT362" s="387">
        <v>8</v>
      </c>
      <c r="CU362" s="387">
        <v>9</v>
      </c>
      <c r="CV362" s="387">
        <v>10</v>
      </c>
      <c r="CW362" s="387">
        <v>11</v>
      </c>
      <c r="CX362" s="387">
        <v>12</v>
      </c>
      <c r="CY362" s="387">
        <v>13</v>
      </c>
      <c r="CZ362" s="387">
        <v>14</v>
      </c>
      <c r="DA362" s="387">
        <v>15</v>
      </c>
      <c r="DB362" s="387">
        <v>16</v>
      </c>
      <c r="DC362" s="387">
        <v>17</v>
      </c>
      <c r="DD362" s="387">
        <v>18</v>
      </c>
      <c r="DE362" s="387">
        <v>19</v>
      </c>
      <c r="DF362" s="387">
        <v>20</v>
      </c>
      <c r="DG362" s="387">
        <v>21</v>
      </c>
      <c r="DH362" s="387">
        <v>22</v>
      </c>
      <c r="DI362" s="387">
        <v>23</v>
      </c>
      <c r="DJ362" s="387">
        <v>24</v>
      </c>
      <c r="DK362" s="387">
        <v>25</v>
      </c>
      <c r="DL362" s="387">
        <v>26</v>
      </c>
      <c r="DM362" s="387">
        <v>27</v>
      </c>
      <c r="DN362" s="387">
        <v>28</v>
      </c>
      <c r="DO362" s="387">
        <v>29</v>
      </c>
      <c r="DP362" s="387">
        <v>30</v>
      </c>
      <c r="DQ362" s="381"/>
    </row>
    <row r="363" spans="30:121" ht="22.5" customHeight="1" thickBot="1" x14ac:dyDescent="0.35">
      <c r="AD363"/>
      <c r="BF363"/>
      <c r="BG363"/>
      <c r="BH363"/>
      <c r="BI363"/>
      <c r="BJ363"/>
      <c r="BK363"/>
      <c r="BL363"/>
      <c r="BM363"/>
      <c r="BN363"/>
      <c r="BP363" s="28"/>
      <c r="BQ363" s="28"/>
      <c r="BR363" s="28"/>
      <c r="BS363" s="28"/>
      <c r="BT363" s="28"/>
      <c r="BU363" s="28"/>
      <c r="BV363" s="28"/>
      <c r="BW363" s="28"/>
      <c r="BY363" s="393"/>
      <c r="BZ363" s="394"/>
      <c r="CA363" s="394"/>
      <c r="CB363" s="394"/>
      <c r="CC363" s="394"/>
      <c r="CD363" s="394"/>
      <c r="CE363" s="394"/>
      <c r="CF363" s="394"/>
      <c r="CG363" s="394"/>
      <c r="CH363" s="394"/>
      <c r="CI363" s="394"/>
      <c r="CJ363" s="394"/>
      <c r="CK363" s="394"/>
      <c r="CL363" s="394"/>
      <c r="CM363" s="394"/>
      <c r="CN363" s="394"/>
      <c r="CO363" s="394"/>
      <c r="CP363" s="394"/>
      <c r="CQ363" s="394"/>
      <c r="CR363" s="394"/>
      <c r="CS363" s="394"/>
      <c r="CT363" s="394"/>
      <c r="CU363" s="394"/>
      <c r="CV363" s="394"/>
      <c r="CW363" s="394"/>
      <c r="CX363" s="394"/>
      <c r="CY363" s="394"/>
      <c r="CZ363" s="394"/>
      <c r="DA363" s="394"/>
      <c r="DB363" s="394"/>
      <c r="DC363" s="394"/>
      <c r="DD363" s="394"/>
      <c r="DE363" s="394"/>
      <c r="DF363" s="394"/>
      <c r="DG363" s="394"/>
      <c r="DH363" s="394"/>
      <c r="DI363" s="394"/>
      <c r="DJ363" s="394"/>
      <c r="DK363" s="394"/>
      <c r="DL363" s="394"/>
      <c r="DM363" s="394"/>
      <c r="DN363" s="394"/>
      <c r="DO363" s="394"/>
      <c r="DP363" s="394"/>
      <c r="DQ363" s="395"/>
    </row>
    <row r="364" spans="30:121" ht="22.5" customHeight="1" thickTop="1" thickBot="1" x14ac:dyDescent="0.35">
      <c r="AD364"/>
      <c r="BF364"/>
      <c r="BG364"/>
      <c r="BH364"/>
      <c r="BI364"/>
      <c r="BJ364"/>
      <c r="BK364"/>
      <c r="BL364"/>
      <c r="BM364"/>
      <c r="BN364"/>
      <c r="BP364" s="28"/>
      <c r="BQ364" s="28"/>
      <c r="BR364" s="28"/>
      <c r="BS364" s="28"/>
      <c r="BT364" s="28"/>
      <c r="BU364" s="28"/>
      <c r="BV364" s="28"/>
      <c r="BW364" s="28"/>
    </row>
    <row r="365" spans="30:121" ht="22.5" customHeight="1" thickTop="1" x14ac:dyDescent="0.3">
      <c r="AD365"/>
      <c r="BF365"/>
      <c r="BG365"/>
      <c r="BH365"/>
      <c r="BI365"/>
      <c r="BJ365"/>
      <c r="BK365"/>
      <c r="BL365"/>
      <c r="BM365"/>
      <c r="BN365"/>
      <c r="BP365" s="28"/>
      <c r="BQ365" s="28"/>
      <c r="BR365" s="28"/>
      <c r="BS365" s="28"/>
      <c r="BT365" s="28"/>
      <c r="BU365" s="28"/>
      <c r="BV365" s="28"/>
      <c r="BW365" s="28"/>
      <c r="BY365" s="517">
        <f t="shared" ref="BY365" si="770">BQ366</f>
        <v>0.5</v>
      </c>
      <c r="BZ365" s="518"/>
      <c r="CA365" s="518"/>
      <c r="CB365" s="375"/>
      <c r="CC365" s="513" t="str">
        <f t="shared" ref="CC365" si="771">BP366</f>
        <v>kolo</v>
      </c>
      <c r="CD365" s="513"/>
      <c r="CE365" s="515"/>
      <c r="CF365" s="515"/>
      <c r="CG365" s="515"/>
      <c r="CH365" s="515"/>
      <c r="CI365" s="515"/>
      <c r="CJ365" s="515"/>
      <c r="CK365" s="376"/>
      <c r="CL365" s="375"/>
      <c r="CM365" s="375"/>
      <c r="CN365" s="375"/>
      <c r="CO365" s="375"/>
      <c r="CP365" s="375"/>
      <c r="CQ365" s="375"/>
      <c r="CR365" s="375"/>
      <c r="CS365" s="375"/>
      <c r="CT365" s="375"/>
      <c r="CU365" s="375"/>
      <c r="CV365" s="375"/>
      <c r="CW365" s="375"/>
      <c r="CX365" s="375"/>
      <c r="CY365" s="375"/>
      <c r="CZ365" s="375"/>
      <c r="DA365" s="375"/>
      <c r="DB365" s="375"/>
      <c r="DC365" s="375"/>
      <c r="DD365" s="375"/>
      <c r="DE365" s="375"/>
      <c r="DF365" s="375"/>
      <c r="DG365" s="375"/>
      <c r="DH365" s="375"/>
      <c r="DI365" s="375"/>
      <c r="DJ365" s="375"/>
      <c r="DK365" s="375"/>
      <c r="DL365" s="375"/>
      <c r="DM365" s="375"/>
      <c r="DN365" s="375"/>
      <c r="DO365" s="375"/>
      <c r="DP365" s="375"/>
      <c r="DQ365" s="377"/>
    </row>
    <row r="366" spans="30:121" ht="22.5" customHeight="1" x14ac:dyDescent="0.3">
      <c r="AD366"/>
      <c r="BF366"/>
      <c r="BG366"/>
      <c r="BH366"/>
      <c r="BI366"/>
      <c r="BJ366"/>
      <c r="BK366"/>
      <c r="BL366"/>
      <c r="BM366"/>
      <c r="BN366"/>
      <c r="BP366" s="28" t="str">
        <f t="shared" ref="BP366:BW367" si="772">E89</f>
        <v>kolo</v>
      </c>
      <c r="BQ366" s="28">
        <f t="shared" si="772"/>
        <v>0.5</v>
      </c>
      <c r="BR366" s="28">
        <f t="shared" si="772"/>
        <v>93</v>
      </c>
      <c r="BS366" s="28" t="str">
        <f t="shared" si="772"/>
        <v>HŘIŠTĚ</v>
      </c>
      <c r="BT366" s="28" t="str">
        <f t="shared" si="772"/>
        <v>N2</v>
      </c>
      <c r="BU366" s="28" t="str">
        <f t="shared" si="772"/>
        <v>D1</v>
      </c>
      <c r="BV366" s="28" t="str">
        <f t="shared" si="772"/>
        <v>:</v>
      </c>
      <c r="BW366" s="28" t="str">
        <f t="shared" si="772"/>
        <v>A2</v>
      </c>
      <c r="BY366" s="378"/>
      <c r="BZ366" s="506">
        <f t="shared" ref="BZ366" si="773">BP367</f>
        <v>16</v>
      </c>
      <c r="CA366" s="506"/>
      <c r="CB366" s="506"/>
      <c r="CC366" s="514"/>
      <c r="CD366" s="514"/>
      <c r="CE366" s="379"/>
      <c r="CF366" s="379"/>
      <c r="CG366" s="379"/>
      <c r="CH366" s="379"/>
      <c r="CI366" s="379"/>
      <c r="CJ366" s="379"/>
      <c r="CK366" s="379"/>
      <c r="CL366" s="379"/>
      <c r="CM366" s="379"/>
      <c r="CN366" s="379"/>
      <c r="CO366" s="379"/>
      <c r="CP366" s="379"/>
      <c r="CQ366" s="379"/>
      <c r="CR366" s="379"/>
      <c r="CS366" s="507">
        <f t="shared" ref="CS366" si="774">BR366</f>
        <v>93</v>
      </c>
      <c r="CT366" s="507"/>
      <c r="CU366" s="519" t="s">
        <v>48</v>
      </c>
      <c r="CV366" s="519"/>
      <c r="CW366" s="519"/>
      <c r="CX366" s="379"/>
      <c r="CY366" s="379"/>
      <c r="CZ366" s="379"/>
      <c r="DA366" s="379"/>
      <c r="DB366" s="379"/>
      <c r="DC366" s="379"/>
      <c r="DD366" s="379"/>
      <c r="DE366" s="379"/>
      <c r="DF366" s="379"/>
      <c r="DG366" s="379"/>
      <c r="DH366" s="379"/>
      <c r="DI366" s="379"/>
      <c r="DJ366" s="379"/>
      <c r="DK366" s="380"/>
      <c r="DL366" s="541" t="s">
        <v>49</v>
      </c>
      <c r="DM366" s="541"/>
      <c r="DN366" s="541"/>
      <c r="DO366" s="542">
        <f t="shared" ref="DO366" si="775">BS367</f>
        <v>3</v>
      </c>
      <c r="DP366" s="542"/>
      <c r="DQ366" s="381"/>
    </row>
    <row r="367" spans="30:121" ht="22.5" customHeight="1" x14ac:dyDescent="0.3">
      <c r="AD367"/>
      <c r="BF367"/>
      <c r="BG367"/>
      <c r="BH367"/>
      <c r="BI367"/>
      <c r="BJ367"/>
      <c r="BK367"/>
      <c r="BL367"/>
      <c r="BM367"/>
      <c r="BN367"/>
      <c r="BP367" s="28">
        <f t="shared" si="772"/>
        <v>16</v>
      </c>
      <c r="BQ367" s="28">
        <f t="shared" si="772"/>
        <v>0</v>
      </c>
      <c r="BR367" s="28" t="str">
        <f t="shared" si="772"/>
        <v>zápas</v>
      </c>
      <c r="BS367" s="28">
        <f t="shared" si="772"/>
        <v>3</v>
      </c>
      <c r="BT367" s="28">
        <f t="shared" si="772"/>
        <v>0</v>
      </c>
      <c r="BU367" s="28" t="str">
        <f t="shared" si="772"/>
        <v>Ovčárecká "A"</v>
      </c>
      <c r="BV367" s="28">
        <f t="shared" si="772"/>
        <v>0</v>
      </c>
      <c r="BW367" s="28" t="str">
        <f t="shared" si="772"/>
        <v>Veltruby "B"</v>
      </c>
      <c r="BY367" s="378"/>
      <c r="BZ367" s="382"/>
      <c r="CA367" s="382"/>
      <c r="CB367" s="382"/>
      <c r="CC367" s="382"/>
      <c r="CD367" s="379"/>
      <c r="CE367" s="379"/>
      <c r="CF367" s="379"/>
      <c r="CG367" s="379"/>
      <c r="CH367" s="379"/>
      <c r="CI367" s="379"/>
      <c r="CJ367" s="379"/>
      <c r="CK367" s="379"/>
      <c r="CL367" s="379"/>
      <c r="CM367" s="379"/>
      <c r="CN367" s="379"/>
      <c r="CO367" s="379"/>
      <c r="CP367" s="379"/>
      <c r="CQ367" s="379"/>
      <c r="CR367" s="379"/>
      <c r="CS367" s="507"/>
      <c r="CT367" s="507"/>
      <c r="CU367" s="519"/>
      <c r="CV367" s="519"/>
      <c r="CW367" s="519"/>
      <c r="CX367" s="379"/>
      <c r="CY367" s="379"/>
      <c r="CZ367" s="379"/>
      <c r="DA367" s="379"/>
      <c r="DB367" s="379"/>
      <c r="DC367" s="379"/>
      <c r="DD367" s="379"/>
      <c r="DE367" s="379"/>
      <c r="DF367" s="379"/>
      <c r="DG367" s="379"/>
      <c r="DH367" s="379"/>
      <c r="DI367" s="379"/>
      <c r="DJ367" s="379"/>
      <c r="DK367" s="380"/>
      <c r="DL367" s="541"/>
      <c r="DM367" s="541"/>
      <c r="DN367" s="541"/>
      <c r="DO367" s="542"/>
      <c r="DP367" s="542"/>
      <c r="DQ367" s="381"/>
    </row>
    <row r="368" spans="30:121" ht="22.5" customHeight="1" x14ac:dyDescent="0.3">
      <c r="AD368"/>
      <c r="BF368"/>
      <c r="BG368"/>
      <c r="BH368"/>
      <c r="BI368"/>
      <c r="BJ368"/>
      <c r="BK368"/>
      <c r="BL368"/>
      <c r="BM368"/>
      <c r="BN368"/>
      <c r="BP368" s="28"/>
      <c r="BQ368" s="28"/>
      <c r="BR368" s="28"/>
      <c r="BS368" s="28"/>
      <c r="BT368" s="28"/>
      <c r="BU368" s="28"/>
      <c r="BV368" s="28"/>
      <c r="BW368" s="28"/>
      <c r="BY368" s="378"/>
      <c r="BZ368" s="383"/>
      <c r="CA368" s="383"/>
      <c r="CB368" s="383"/>
      <c r="CC368" s="383"/>
      <c r="CD368" s="516" t="s">
        <v>52</v>
      </c>
      <c r="CE368" s="516"/>
      <c r="CF368" s="516" t="str">
        <f t="shared" ref="CF368" si="776">BU366</f>
        <v>D1</v>
      </c>
      <c r="CG368" s="516" t="s">
        <v>53</v>
      </c>
      <c r="CH368" s="516" t="str">
        <f>IF(BU1033="","",LOOKUP(CF368,$B$2:$B$51,$C$2:$C$50))</f>
        <v/>
      </c>
      <c r="CI368" s="516"/>
      <c r="CJ368" s="437"/>
      <c r="CK368" s="437"/>
      <c r="CL368" s="437"/>
      <c r="CM368" s="437"/>
      <c r="CN368" s="437"/>
      <c r="CO368" s="437"/>
      <c r="CP368" s="437"/>
      <c r="CQ368" s="437"/>
      <c r="CR368" s="437"/>
      <c r="CS368" s="437"/>
      <c r="CT368" s="437"/>
      <c r="CU368" s="383"/>
      <c r="CV368" s="383"/>
      <c r="CW368" s="383"/>
      <c r="CX368" s="383"/>
      <c r="CY368" s="383"/>
      <c r="CZ368" s="516" t="s">
        <v>52</v>
      </c>
      <c r="DA368" s="516"/>
      <c r="DB368" s="516" t="str">
        <f t="shared" ref="DB368" si="777">BW366</f>
        <v>A2</v>
      </c>
      <c r="DC368" s="516" t="s">
        <v>53</v>
      </c>
      <c r="DD368" s="516" t="str">
        <f>IF(BW1033="","",LOOKUP(DB368,$B$2:$B$51,$C$2:$C$50))</f>
        <v/>
      </c>
      <c r="DE368" s="516"/>
      <c r="DF368" s="437"/>
      <c r="DG368" s="437"/>
      <c r="DH368" s="437"/>
      <c r="DI368" s="437"/>
      <c r="DJ368" s="437"/>
      <c r="DK368" s="437"/>
      <c r="DL368" s="437"/>
      <c r="DM368" s="437"/>
      <c r="DN368" s="437"/>
      <c r="DO368" s="437"/>
      <c r="DP368" s="437"/>
      <c r="DQ368" s="381"/>
    </row>
    <row r="369" spans="30:121" ht="22.5" customHeight="1" x14ac:dyDescent="0.3">
      <c r="AD369"/>
      <c r="BF369"/>
      <c r="BG369"/>
      <c r="BH369"/>
      <c r="BI369"/>
      <c r="BJ369"/>
      <c r="BK369"/>
      <c r="BL369"/>
      <c r="BM369"/>
      <c r="BN369"/>
      <c r="BP369" s="28"/>
      <c r="BQ369" s="28"/>
      <c r="BR369" s="28"/>
      <c r="BS369" s="28"/>
      <c r="BT369" s="28"/>
      <c r="BU369" s="28"/>
      <c r="BV369" s="28"/>
      <c r="BW369" s="28"/>
      <c r="BY369" s="378"/>
      <c r="BZ369" s="383"/>
      <c r="CA369" s="383"/>
      <c r="CB369" s="383"/>
      <c r="CC369" s="383"/>
      <c r="CD369" s="383"/>
      <c r="CE369" s="383"/>
      <c r="CF369" s="383"/>
      <c r="CG369" s="383"/>
      <c r="CH369" s="383"/>
      <c r="CI369" s="383"/>
      <c r="CJ369" s="383"/>
      <c r="CK369" s="383"/>
      <c r="CL369" s="383"/>
      <c r="CM369" s="383"/>
      <c r="CN369" s="383"/>
      <c r="CO369" s="383"/>
      <c r="CP369" s="383"/>
      <c r="CQ369" s="383"/>
      <c r="CR369" s="383"/>
      <c r="CS369" s="383"/>
      <c r="CT369" s="383"/>
      <c r="CU369" s="383"/>
      <c r="CV369" s="383"/>
      <c r="CW369" s="383"/>
      <c r="CX369" s="383"/>
      <c r="CY369" s="383"/>
      <c r="CZ369" s="383"/>
      <c r="DA369" s="383"/>
      <c r="DB369" s="383"/>
      <c r="DC369" s="383"/>
      <c r="DD369" s="383"/>
      <c r="DE369" s="383"/>
      <c r="DF369" s="383"/>
      <c r="DG369" s="383"/>
      <c r="DH369" s="383"/>
      <c r="DI369" s="383"/>
      <c r="DJ369" s="383"/>
      <c r="DK369" s="384"/>
      <c r="DL369" s="384"/>
      <c r="DM369" s="384"/>
      <c r="DN369" s="384"/>
      <c r="DO369" s="384"/>
      <c r="DP369" s="384"/>
      <c r="DQ369" s="381"/>
    </row>
    <row r="370" spans="30:121" ht="22.5" customHeight="1" x14ac:dyDescent="0.3">
      <c r="AD370"/>
      <c r="BF370"/>
      <c r="BG370"/>
      <c r="BH370"/>
      <c r="BI370"/>
      <c r="BJ370"/>
      <c r="BK370"/>
      <c r="BL370"/>
      <c r="BM370"/>
      <c r="BN370"/>
      <c r="BP370" s="28"/>
      <c r="BQ370" s="28"/>
      <c r="BR370" s="28"/>
      <c r="BS370" s="28"/>
      <c r="BT370" s="28"/>
      <c r="BU370" s="28"/>
      <c r="BV370" s="28"/>
      <c r="BW370" s="28"/>
      <c r="BY370" s="378"/>
      <c r="BZ370" s="385" t="s">
        <v>56</v>
      </c>
      <c r="CA370" s="523" t="str">
        <f t="shared" ref="CA370" si="778">CF368</f>
        <v>D1</v>
      </c>
      <c r="CB370" s="523"/>
      <c r="CC370" s="508"/>
      <c r="CD370" s="508"/>
      <c r="CE370" s="508"/>
      <c r="CF370" s="508"/>
      <c r="CG370" s="508"/>
      <c r="CH370" s="508"/>
      <c r="CI370" s="508"/>
      <c r="CJ370" s="508"/>
      <c r="CK370" s="509"/>
      <c r="CL370" s="386" t="s">
        <v>47</v>
      </c>
      <c r="CM370" s="387">
        <v>1</v>
      </c>
      <c r="CN370" s="387">
        <v>2</v>
      </c>
      <c r="CO370" s="387">
        <v>3</v>
      </c>
      <c r="CP370" s="387">
        <v>4</v>
      </c>
      <c r="CQ370" s="387">
        <v>5</v>
      </c>
      <c r="CR370" s="387">
        <v>6</v>
      </c>
      <c r="CS370" s="387">
        <v>7</v>
      </c>
      <c r="CT370" s="387">
        <v>8</v>
      </c>
      <c r="CU370" s="387">
        <v>9</v>
      </c>
      <c r="CV370" s="387">
        <v>10</v>
      </c>
      <c r="CW370" s="387">
        <v>11</v>
      </c>
      <c r="CX370" s="387">
        <v>12</v>
      </c>
      <c r="CY370" s="387">
        <v>13</v>
      </c>
      <c r="CZ370" s="387">
        <v>14</v>
      </c>
      <c r="DA370" s="387">
        <v>15</v>
      </c>
      <c r="DB370" s="387">
        <v>16</v>
      </c>
      <c r="DC370" s="387">
        <v>17</v>
      </c>
      <c r="DD370" s="387">
        <v>18</v>
      </c>
      <c r="DE370" s="387">
        <v>19</v>
      </c>
      <c r="DF370" s="387">
        <v>20</v>
      </c>
      <c r="DG370" s="387">
        <v>21</v>
      </c>
      <c r="DH370" s="387">
        <v>22</v>
      </c>
      <c r="DI370" s="387">
        <v>23</v>
      </c>
      <c r="DJ370" s="387">
        <v>24</v>
      </c>
      <c r="DK370" s="387">
        <v>25</v>
      </c>
      <c r="DL370" s="387">
        <v>26</v>
      </c>
      <c r="DM370" s="387">
        <v>27</v>
      </c>
      <c r="DN370" s="387">
        <v>28</v>
      </c>
      <c r="DO370" s="387">
        <v>29</v>
      </c>
      <c r="DP370" s="387">
        <v>30</v>
      </c>
      <c r="DQ370" s="381"/>
    </row>
    <row r="371" spans="30:121" ht="22.5" customHeight="1" x14ac:dyDescent="0.3">
      <c r="AD371"/>
      <c r="BF371"/>
      <c r="BG371"/>
      <c r="BH371"/>
      <c r="BI371"/>
      <c r="BJ371"/>
      <c r="BK371"/>
      <c r="BL371"/>
      <c r="BM371"/>
      <c r="BN371"/>
      <c r="BP371" s="28"/>
      <c r="BQ371" s="28"/>
      <c r="BR371" s="28"/>
      <c r="BS371" s="28"/>
      <c r="BT371" s="28"/>
      <c r="BU371" s="28"/>
      <c r="BV371" s="28"/>
      <c r="BW371" s="28"/>
      <c r="BY371" s="378"/>
      <c r="BZ371" s="388"/>
      <c r="CA371" s="389"/>
      <c r="CB371" s="493"/>
      <c r="CC371" s="390"/>
      <c r="CD371" s="390"/>
      <c r="CE371" s="390"/>
      <c r="CF371" s="390"/>
      <c r="CG371" s="390"/>
      <c r="CH371" s="390"/>
      <c r="CI371" s="390"/>
      <c r="CJ371" s="390"/>
      <c r="CK371" s="390"/>
      <c r="CL371" s="390"/>
      <c r="CM371" s="390"/>
      <c r="CN371" s="390"/>
      <c r="CO371" s="390"/>
      <c r="CP371" s="390"/>
      <c r="CQ371" s="390"/>
      <c r="CR371" s="390"/>
      <c r="CS371" s="390"/>
      <c r="CT371" s="390"/>
      <c r="CU371" s="390"/>
      <c r="CV371" s="390"/>
      <c r="CW371" s="390"/>
      <c r="CX371" s="390"/>
      <c r="CY371" s="390"/>
      <c r="CZ371" s="390"/>
      <c r="DA371" s="390"/>
      <c r="DB371" s="390"/>
      <c r="DC371" s="390"/>
      <c r="DD371" s="390"/>
      <c r="DE371" s="390"/>
      <c r="DF371" s="390"/>
      <c r="DG371" s="390"/>
      <c r="DH371" s="390"/>
      <c r="DI371" s="390"/>
      <c r="DJ371" s="390"/>
      <c r="DK371" s="391"/>
      <c r="DL371" s="391"/>
      <c r="DM371" s="391"/>
      <c r="DN371" s="391"/>
      <c r="DO371" s="391"/>
      <c r="DP371" s="391"/>
      <c r="DQ371" s="381"/>
    </row>
    <row r="372" spans="30:121" ht="22.5" customHeight="1" x14ac:dyDescent="0.3">
      <c r="AD372"/>
      <c r="BF372"/>
      <c r="BG372"/>
      <c r="BH372"/>
      <c r="BI372"/>
      <c r="BJ372"/>
      <c r="BK372"/>
      <c r="BL372"/>
      <c r="BM372"/>
      <c r="BN372"/>
      <c r="BP372" s="28"/>
      <c r="BQ372" s="28"/>
      <c r="BR372" s="28"/>
      <c r="BS372" s="28"/>
      <c r="BT372" s="28"/>
      <c r="BU372" s="28"/>
      <c r="BV372" s="28"/>
      <c r="BW372" s="28"/>
      <c r="BY372" s="378"/>
      <c r="BZ372" s="392" t="s">
        <v>56</v>
      </c>
      <c r="CA372" s="510" t="str">
        <f t="shared" ref="CA372" si="779">DB368</f>
        <v>A2</v>
      </c>
      <c r="CB372" s="510"/>
      <c r="CC372" s="511"/>
      <c r="CD372" s="511"/>
      <c r="CE372" s="511"/>
      <c r="CF372" s="511"/>
      <c r="CG372" s="511"/>
      <c r="CH372" s="511"/>
      <c r="CI372" s="511"/>
      <c r="CJ372" s="511"/>
      <c r="CK372" s="512"/>
      <c r="CL372" s="386" t="s">
        <v>47</v>
      </c>
      <c r="CM372" s="387">
        <v>1</v>
      </c>
      <c r="CN372" s="387">
        <v>2</v>
      </c>
      <c r="CO372" s="387">
        <v>3</v>
      </c>
      <c r="CP372" s="387">
        <v>4</v>
      </c>
      <c r="CQ372" s="387">
        <v>5</v>
      </c>
      <c r="CR372" s="387">
        <v>6</v>
      </c>
      <c r="CS372" s="387">
        <v>7</v>
      </c>
      <c r="CT372" s="387">
        <v>8</v>
      </c>
      <c r="CU372" s="387">
        <v>9</v>
      </c>
      <c r="CV372" s="387">
        <v>10</v>
      </c>
      <c r="CW372" s="387">
        <v>11</v>
      </c>
      <c r="CX372" s="387">
        <v>12</v>
      </c>
      <c r="CY372" s="387">
        <v>13</v>
      </c>
      <c r="CZ372" s="387">
        <v>14</v>
      </c>
      <c r="DA372" s="387">
        <v>15</v>
      </c>
      <c r="DB372" s="387">
        <v>16</v>
      </c>
      <c r="DC372" s="387">
        <v>17</v>
      </c>
      <c r="DD372" s="387">
        <v>18</v>
      </c>
      <c r="DE372" s="387">
        <v>19</v>
      </c>
      <c r="DF372" s="387">
        <v>20</v>
      </c>
      <c r="DG372" s="387">
        <v>21</v>
      </c>
      <c r="DH372" s="387">
        <v>22</v>
      </c>
      <c r="DI372" s="387">
        <v>23</v>
      </c>
      <c r="DJ372" s="387">
        <v>24</v>
      </c>
      <c r="DK372" s="387">
        <v>25</v>
      </c>
      <c r="DL372" s="387">
        <v>26</v>
      </c>
      <c r="DM372" s="387">
        <v>27</v>
      </c>
      <c r="DN372" s="387">
        <v>28</v>
      </c>
      <c r="DO372" s="387">
        <v>29</v>
      </c>
      <c r="DP372" s="387">
        <v>30</v>
      </c>
      <c r="DQ372" s="381"/>
    </row>
    <row r="373" spans="30:121" ht="22.5" customHeight="1" thickBot="1" x14ac:dyDescent="0.35">
      <c r="AD373"/>
      <c r="BF373"/>
      <c r="BG373"/>
      <c r="BH373"/>
      <c r="BI373"/>
      <c r="BJ373"/>
      <c r="BK373"/>
      <c r="BL373"/>
      <c r="BM373"/>
      <c r="BN373"/>
      <c r="BP373" s="28"/>
      <c r="BQ373" s="28"/>
      <c r="BR373" s="28"/>
      <c r="BS373" s="28"/>
      <c r="BT373" s="28"/>
      <c r="BU373" s="28"/>
      <c r="BV373" s="28"/>
      <c r="BW373" s="28"/>
      <c r="BY373" s="393"/>
      <c r="BZ373" s="394"/>
      <c r="CA373" s="394"/>
      <c r="CB373" s="394"/>
      <c r="CC373" s="394"/>
      <c r="CD373" s="394"/>
      <c r="CE373" s="394"/>
      <c r="CF373" s="394"/>
      <c r="CG373" s="394"/>
      <c r="CH373" s="394"/>
      <c r="CI373" s="394"/>
      <c r="CJ373" s="394"/>
      <c r="CK373" s="394"/>
      <c r="CL373" s="394"/>
      <c r="CM373" s="394"/>
      <c r="CN373" s="394"/>
      <c r="CO373" s="394"/>
      <c r="CP373" s="394"/>
      <c r="CQ373" s="394"/>
      <c r="CR373" s="394"/>
      <c r="CS373" s="394"/>
      <c r="CT373" s="394"/>
      <c r="CU373" s="394"/>
      <c r="CV373" s="394"/>
      <c r="CW373" s="394"/>
      <c r="CX373" s="394"/>
      <c r="CY373" s="394"/>
      <c r="CZ373" s="394"/>
      <c r="DA373" s="394"/>
      <c r="DB373" s="394"/>
      <c r="DC373" s="394"/>
      <c r="DD373" s="394"/>
      <c r="DE373" s="394"/>
      <c r="DF373" s="394"/>
      <c r="DG373" s="394"/>
      <c r="DH373" s="394"/>
      <c r="DI373" s="394"/>
      <c r="DJ373" s="394"/>
      <c r="DK373" s="394"/>
      <c r="DL373" s="394"/>
      <c r="DM373" s="394"/>
      <c r="DN373" s="394"/>
      <c r="DO373" s="394"/>
      <c r="DP373" s="394"/>
      <c r="DQ373" s="395"/>
    </row>
    <row r="374" spans="30:121" ht="22.5" customHeight="1" thickTop="1" x14ac:dyDescent="0.3">
      <c r="AD374"/>
      <c r="BF374"/>
      <c r="BG374"/>
      <c r="BH374"/>
      <c r="BI374"/>
      <c r="BJ374"/>
      <c r="BK374"/>
      <c r="BL374"/>
      <c r="BM374"/>
      <c r="BN374"/>
      <c r="BP374" s="28"/>
      <c r="BQ374" s="28"/>
      <c r="BR374" s="28"/>
      <c r="BS374" s="28"/>
      <c r="BT374" s="28"/>
      <c r="BU374" s="28"/>
      <c r="BV374" s="28"/>
      <c r="BW374" s="28"/>
      <c r="BY374" s="517">
        <f t="shared" ref="BY374" si="780">BQ375</f>
        <v>0.5</v>
      </c>
      <c r="BZ374" s="518"/>
      <c r="CA374" s="518"/>
      <c r="CB374" s="375"/>
      <c r="CC374" s="513" t="str">
        <f t="shared" ref="CC374" si="781">BP375</f>
        <v>kolo</v>
      </c>
      <c r="CD374" s="513"/>
      <c r="CE374" s="515"/>
      <c r="CF374" s="515"/>
      <c r="CG374" s="515"/>
      <c r="CH374" s="515"/>
      <c r="CI374" s="515"/>
      <c r="CJ374" s="515"/>
      <c r="CK374" s="376"/>
      <c r="CL374" s="375"/>
      <c r="CM374" s="375"/>
      <c r="CN374" s="375"/>
      <c r="CO374" s="375"/>
      <c r="CP374" s="375"/>
      <c r="CQ374" s="375"/>
      <c r="CR374" s="375"/>
      <c r="CS374" s="375"/>
      <c r="CT374" s="375"/>
      <c r="CU374" s="375"/>
      <c r="CV374" s="375"/>
      <c r="CW374" s="375"/>
      <c r="CX374" s="375"/>
      <c r="CY374" s="375"/>
      <c r="CZ374" s="375"/>
      <c r="DA374" s="375"/>
      <c r="DB374" s="375"/>
      <c r="DC374" s="375"/>
      <c r="DD374" s="375"/>
      <c r="DE374" s="375"/>
      <c r="DF374" s="375"/>
      <c r="DG374" s="375"/>
      <c r="DH374" s="375"/>
      <c r="DI374" s="375"/>
      <c r="DJ374" s="375"/>
      <c r="DK374" s="375"/>
      <c r="DL374" s="375"/>
      <c r="DM374" s="375"/>
      <c r="DN374" s="375"/>
      <c r="DO374" s="375"/>
      <c r="DP374" s="375"/>
      <c r="DQ374" s="377"/>
    </row>
    <row r="375" spans="30:121" ht="22.5" customHeight="1" x14ac:dyDescent="0.3">
      <c r="AD375"/>
      <c r="BF375"/>
      <c r="BG375"/>
      <c r="BH375"/>
      <c r="BI375"/>
      <c r="BJ375"/>
      <c r="BK375"/>
      <c r="BL375"/>
      <c r="BM375"/>
      <c r="BN375"/>
      <c r="BP375" s="28" t="str">
        <f t="shared" ref="BP375:BW376" si="782">E91</f>
        <v>kolo</v>
      </c>
      <c r="BQ375" s="28">
        <f t="shared" si="782"/>
        <v>0.5</v>
      </c>
      <c r="BR375" s="28">
        <f t="shared" si="782"/>
        <v>94</v>
      </c>
      <c r="BS375" s="28" t="str">
        <f t="shared" si="782"/>
        <v>HŘIŠTĚ</v>
      </c>
      <c r="BT375" s="28" t="str">
        <f t="shared" si="782"/>
        <v>N3</v>
      </c>
      <c r="BU375" s="28" t="str">
        <f t="shared" si="782"/>
        <v>A1</v>
      </c>
      <c r="BV375" s="28" t="str">
        <f t="shared" si="782"/>
        <v>:</v>
      </c>
      <c r="BW375" s="28" t="str">
        <f t="shared" si="782"/>
        <v>B2</v>
      </c>
      <c r="BY375" s="378"/>
      <c r="BZ375" s="506">
        <f t="shared" ref="BZ375" si="783">BP376</f>
        <v>16</v>
      </c>
      <c r="CA375" s="506"/>
      <c r="CB375" s="506"/>
      <c r="CC375" s="514"/>
      <c r="CD375" s="514"/>
      <c r="CE375" s="379"/>
      <c r="CF375" s="379"/>
      <c r="CG375" s="379"/>
      <c r="CH375" s="379"/>
      <c r="CI375" s="379"/>
      <c r="CJ375" s="379"/>
      <c r="CK375" s="379"/>
      <c r="CL375" s="379"/>
      <c r="CM375" s="379"/>
      <c r="CN375" s="379"/>
      <c r="CO375" s="379"/>
      <c r="CP375" s="379"/>
      <c r="CQ375" s="379"/>
      <c r="CR375" s="379"/>
      <c r="CS375" s="507">
        <f t="shared" ref="CS375" si="784">BR375</f>
        <v>94</v>
      </c>
      <c r="CT375" s="507"/>
      <c r="CU375" s="519" t="s">
        <v>48</v>
      </c>
      <c r="CV375" s="519"/>
      <c r="CW375" s="519"/>
      <c r="CX375" s="379"/>
      <c r="CY375" s="379"/>
      <c r="CZ375" s="379"/>
      <c r="DA375" s="379"/>
      <c r="DB375" s="379"/>
      <c r="DC375" s="379"/>
      <c r="DD375" s="379"/>
      <c r="DE375" s="379"/>
      <c r="DF375" s="379"/>
      <c r="DG375" s="379"/>
      <c r="DH375" s="379"/>
      <c r="DI375" s="379"/>
      <c r="DJ375" s="379"/>
      <c r="DK375" s="380"/>
      <c r="DL375" s="541" t="s">
        <v>49</v>
      </c>
      <c r="DM375" s="541"/>
      <c r="DN375" s="541"/>
      <c r="DO375" s="542">
        <f t="shared" ref="DO375" si="785">BS376</f>
        <v>2</v>
      </c>
      <c r="DP375" s="542"/>
      <c r="DQ375" s="381"/>
    </row>
    <row r="376" spans="30:121" ht="22.5" customHeight="1" x14ac:dyDescent="0.3">
      <c r="AD376"/>
      <c r="BF376"/>
      <c r="BG376"/>
      <c r="BH376"/>
      <c r="BI376"/>
      <c r="BJ376"/>
      <c r="BK376"/>
      <c r="BL376"/>
      <c r="BM376"/>
      <c r="BN376"/>
      <c r="BP376" s="28">
        <f t="shared" si="782"/>
        <v>16</v>
      </c>
      <c r="BQ376" s="28">
        <f t="shared" si="782"/>
        <v>0</v>
      </c>
      <c r="BR376" s="28" t="str">
        <f t="shared" si="782"/>
        <v>zápas</v>
      </c>
      <c r="BS376" s="28">
        <f t="shared" si="782"/>
        <v>2</v>
      </c>
      <c r="BT376" s="28">
        <f t="shared" si="782"/>
        <v>0</v>
      </c>
      <c r="BU376" s="28" t="str">
        <f t="shared" si="782"/>
        <v>Mnichovická "A"</v>
      </c>
      <c r="BV376" s="28">
        <f t="shared" si="782"/>
        <v>0</v>
      </c>
      <c r="BW376" s="28" t="str">
        <f t="shared" si="782"/>
        <v>Bezručova "A"</v>
      </c>
      <c r="BY376" s="378"/>
      <c r="BZ376" s="382"/>
      <c r="CA376" s="382"/>
      <c r="CB376" s="382"/>
      <c r="CC376" s="382"/>
      <c r="CD376" s="379"/>
      <c r="CE376" s="379"/>
      <c r="CF376" s="379"/>
      <c r="CG376" s="379"/>
      <c r="CH376" s="379"/>
      <c r="CI376" s="379"/>
      <c r="CJ376" s="379"/>
      <c r="CK376" s="379"/>
      <c r="CL376" s="379"/>
      <c r="CM376" s="379"/>
      <c r="CN376" s="379"/>
      <c r="CO376" s="379"/>
      <c r="CP376" s="379"/>
      <c r="CQ376" s="379"/>
      <c r="CR376" s="379"/>
      <c r="CS376" s="507"/>
      <c r="CT376" s="507"/>
      <c r="CU376" s="519"/>
      <c r="CV376" s="519"/>
      <c r="CW376" s="519"/>
      <c r="CX376" s="379"/>
      <c r="CY376" s="379"/>
      <c r="CZ376" s="379"/>
      <c r="DA376" s="379"/>
      <c r="DB376" s="379"/>
      <c r="DC376" s="379"/>
      <c r="DD376" s="379"/>
      <c r="DE376" s="379"/>
      <c r="DF376" s="379"/>
      <c r="DG376" s="379"/>
      <c r="DH376" s="379"/>
      <c r="DI376" s="379"/>
      <c r="DJ376" s="379"/>
      <c r="DK376" s="380"/>
      <c r="DL376" s="541"/>
      <c r="DM376" s="541"/>
      <c r="DN376" s="541"/>
      <c r="DO376" s="542"/>
      <c r="DP376" s="542"/>
      <c r="DQ376" s="381"/>
    </row>
    <row r="377" spans="30:121" ht="22.5" customHeight="1" x14ac:dyDescent="0.3">
      <c r="AD377"/>
      <c r="BF377"/>
      <c r="BG377"/>
      <c r="BH377"/>
      <c r="BI377"/>
      <c r="BJ377"/>
      <c r="BK377"/>
      <c r="BL377"/>
      <c r="BM377"/>
      <c r="BN377"/>
      <c r="BP377" s="28"/>
      <c r="BQ377" s="28"/>
      <c r="BR377" s="28"/>
      <c r="BS377" s="28"/>
      <c r="BT377" s="28"/>
      <c r="BU377" s="28"/>
      <c r="BV377" s="28"/>
      <c r="BW377" s="28"/>
      <c r="BY377" s="378"/>
      <c r="BZ377" s="383"/>
      <c r="CA377" s="383"/>
      <c r="CB377" s="383"/>
      <c r="CC377" s="383"/>
      <c r="CD377" s="516" t="s">
        <v>52</v>
      </c>
      <c r="CE377" s="516"/>
      <c r="CF377" s="516" t="str">
        <f t="shared" ref="CF377" si="786">BU375</f>
        <v>A1</v>
      </c>
      <c r="CG377" s="516" t="s">
        <v>53</v>
      </c>
      <c r="CH377" s="516" t="str">
        <f>IF(BU1042="","",LOOKUP(CF377,$B$2:$B$51,$C$2:$C$50))</f>
        <v/>
      </c>
      <c r="CI377" s="516"/>
      <c r="CJ377" s="437"/>
      <c r="CK377" s="437"/>
      <c r="CL377" s="437"/>
      <c r="CM377" s="437"/>
      <c r="CN377" s="437"/>
      <c r="CO377" s="437"/>
      <c r="CP377" s="437"/>
      <c r="CQ377" s="437"/>
      <c r="CR377" s="437"/>
      <c r="CS377" s="437"/>
      <c r="CT377" s="437"/>
      <c r="CU377" s="383"/>
      <c r="CV377" s="383"/>
      <c r="CW377" s="383"/>
      <c r="CX377" s="383"/>
      <c r="CY377" s="383"/>
      <c r="CZ377" s="516" t="s">
        <v>52</v>
      </c>
      <c r="DA377" s="516"/>
      <c r="DB377" s="516" t="str">
        <f t="shared" ref="DB377" si="787">BW375</f>
        <v>B2</v>
      </c>
      <c r="DC377" s="516" t="s">
        <v>53</v>
      </c>
      <c r="DD377" s="516" t="str">
        <f>IF(BW1042="","",LOOKUP(DB377,$B$2:$B$51,$C$2:$C$50))</f>
        <v/>
      </c>
      <c r="DE377" s="516"/>
      <c r="DF377" s="437"/>
      <c r="DG377" s="437"/>
      <c r="DH377" s="437"/>
      <c r="DI377" s="437"/>
      <c r="DJ377" s="437"/>
      <c r="DK377" s="437"/>
      <c r="DL377" s="437"/>
      <c r="DM377" s="437"/>
      <c r="DN377" s="437"/>
      <c r="DO377" s="437"/>
      <c r="DP377" s="437"/>
      <c r="DQ377" s="381"/>
    </row>
    <row r="378" spans="30:121" ht="22.5" customHeight="1" x14ac:dyDescent="0.3">
      <c r="AD378"/>
      <c r="BF378"/>
      <c r="BG378"/>
      <c r="BH378"/>
      <c r="BI378"/>
      <c r="BJ378"/>
      <c r="BK378"/>
      <c r="BL378"/>
      <c r="BM378"/>
      <c r="BN378"/>
      <c r="BP378" s="28"/>
      <c r="BQ378" s="28"/>
      <c r="BR378" s="28"/>
      <c r="BS378" s="28"/>
      <c r="BT378" s="28"/>
      <c r="BU378" s="28"/>
      <c r="BV378" s="28"/>
      <c r="BW378" s="28"/>
      <c r="BY378" s="378"/>
      <c r="BZ378" s="383"/>
      <c r="CA378" s="383"/>
      <c r="CB378" s="383"/>
      <c r="CC378" s="383"/>
      <c r="CD378" s="383"/>
      <c r="CE378" s="383"/>
      <c r="CF378" s="383"/>
      <c r="CG378" s="383"/>
      <c r="CH378" s="383"/>
      <c r="CI378" s="383"/>
      <c r="CJ378" s="383"/>
      <c r="CK378" s="383"/>
      <c r="CL378" s="383"/>
      <c r="CM378" s="383"/>
      <c r="CN378" s="383"/>
      <c r="CO378" s="383"/>
      <c r="CP378" s="383"/>
      <c r="CQ378" s="383"/>
      <c r="CR378" s="383"/>
      <c r="CS378" s="383"/>
      <c r="CT378" s="383"/>
      <c r="CU378" s="383"/>
      <c r="CV378" s="383"/>
      <c r="CW378" s="383"/>
      <c r="CX378" s="383"/>
      <c r="CY378" s="383"/>
      <c r="CZ378" s="383"/>
      <c r="DA378" s="383"/>
      <c r="DB378" s="383"/>
      <c r="DC378" s="383"/>
      <c r="DD378" s="383"/>
      <c r="DE378" s="383"/>
      <c r="DF378" s="383"/>
      <c r="DG378" s="383"/>
      <c r="DH378" s="383"/>
      <c r="DI378" s="383"/>
      <c r="DJ378" s="383"/>
      <c r="DK378" s="384"/>
      <c r="DL378" s="384"/>
      <c r="DM378" s="384"/>
      <c r="DN378" s="384"/>
      <c r="DO378" s="384"/>
      <c r="DP378" s="384"/>
      <c r="DQ378" s="381"/>
    </row>
    <row r="379" spans="30:121" ht="22.5" customHeight="1" x14ac:dyDescent="0.3">
      <c r="AD379"/>
      <c r="BF379"/>
      <c r="BG379"/>
      <c r="BH379"/>
      <c r="BI379"/>
      <c r="BJ379"/>
      <c r="BK379"/>
      <c r="BL379"/>
      <c r="BM379"/>
      <c r="BN379"/>
      <c r="BP379" s="28"/>
      <c r="BQ379" s="28"/>
      <c r="BR379" s="28"/>
      <c r="BS379" s="28"/>
      <c r="BT379" s="28"/>
      <c r="BU379" s="28"/>
      <c r="BV379" s="28"/>
      <c r="BW379" s="28"/>
      <c r="BY379" s="378"/>
      <c r="BZ379" s="385" t="s">
        <v>56</v>
      </c>
      <c r="CA379" s="523" t="str">
        <f t="shared" ref="CA379" si="788">CF377</f>
        <v>A1</v>
      </c>
      <c r="CB379" s="523"/>
      <c r="CC379" s="508"/>
      <c r="CD379" s="508"/>
      <c r="CE379" s="508"/>
      <c r="CF379" s="508"/>
      <c r="CG379" s="508"/>
      <c r="CH379" s="508"/>
      <c r="CI379" s="508"/>
      <c r="CJ379" s="508"/>
      <c r="CK379" s="509"/>
      <c r="CL379" s="386" t="s">
        <v>47</v>
      </c>
      <c r="CM379" s="387">
        <v>1</v>
      </c>
      <c r="CN379" s="387">
        <v>2</v>
      </c>
      <c r="CO379" s="387">
        <v>3</v>
      </c>
      <c r="CP379" s="387">
        <v>4</v>
      </c>
      <c r="CQ379" s="387">
        <v>5</v>
      </c>
      <c r="CR379" s="387">
        <v>6</v>
      </c>
      <c r="CS379" s="387">
        <v>7</v>
      </c>
      <c r="CT379" s="387">
        <v>8</v>
      </c>
      <c r="CU379" s="387">
        <v>9</v>
      </c>
      <c r="CV379" s="387">
        <v>10</v>
      </c>
      <c r="CW379" s="387">
        <v>11</v>
      </c>
      <c r="CX379" s="387">
        <v>12</v>
      </c>
      <c r="CY379" s="387">
        <v>13</v>
      </c>
      <c r="CZ379" s="387">
        <v>14</v>
      </c>
      <c r="DA379" s="387">
        <v>15</v>
      </c>
      <c r="DB379" s="387">
        <v>16</v>
      </c>
      <c r="DC379" s="387">
        <v>17</v>
      </c>
      <c r="DD379" s="387">
        <v>18</v>
      </c>
      <c r="DE379" s="387">
        <v>19</v>
      </c>
      <c r="DF379" s="387">
        <v>20</v>
      </c>
      <c r="DG379" s="387">
        <v>21</v>
      </c>
      <c r="DH379" s="387">
        <v>22</v>
      </c>
      <c r="DI379" s="387">
        <v>23</v>
      </c>
      <c r="DJ379" s="387">
        <v>24</v>
      </c>
      <c r="DK379" s="387">
        <v>25</v>
      </c>
      <c r="DL379" s="387">
        <v>26</v>
      </c>
      <c r="DM379" s="387">
        <v>27</v>
      </c>
      <c r="DN379" s="387">
        <v>28</v>
      </c>
      <c r="DO379" s="387">
        <v>29</v>
      </c>
      <c r="DP379" s="387">
        <v>30</v>
      </c>
      <c r="DQ379" s="381"/>
    </row>
    <row r="380" spans="30:121" ht="22.5" customHeight="1" x14ac:dyDescent="0.3">
      <c r="AD380"/>
      <c r="BF380"/>
      <c r="BG380"/>
      <c r="BH380"/>
      <c r="BI380"/>
      <c r="BJ380"/>
      <c r="BK380"/>
      <c r="BL380"/>
      <c r="BM380"/>
      <c r="BN380"/>
      <c r="BP380" s="28"/>
      <c r="BQ380" s="28"/>
      <c r="BR380" s="28"/>
      <c r="BS380" s="28"/>
      <c r="BT380" s="28"/>
      <c r="BU380" s="28"/>
      <c r="BV380" s="28"/>
      <c r="BW380" s="28"/>
      <c r="BY380" s="378"/>
      <c r="BZ380" s="388"/>
      <c r="CA380" s="389"/>
      <c r="CB380" s="493"/>
      <c r="CC380" s="390"/>
      <c r="CD380" s="390"/>
      <c r="CE380" s="390"/>
      <c r="CF380" s="390"/>
      <c r="CG380" s="390"/>
      <c r="CH380" s="390"/>
      <c r="CI380" s="390"/>
      <c r="CJ380" s="390"/>
      <c r="CK380" s="390"/>
      <c r="CL380" s="390"/>
      <c r="CM380" s="390"/>
      <c r="CN380" s="390"/>
      <c r="CO380" s="390"/>
      <c r="CP380" s="390"/>
      <c r="CQ380" s="390"/>
      <c r="CR380" s="390"/>
      <c r="CS380" s="390"/>
      <c r="CT380" s="390"/>
      <c r="CU380" s="390"/>
      <c r="CV380" s="390"/>
      <c r="CW380" s="390"/>
      <c r="CX380" s="390"/>
      <c r="CY380" s="390"/>
      <c r="CZ380" s="390"/>
      <c r="DA380" s="390"/>
      <c r="DB380" s="390"/>
      <c r="DC380" s="390"/>
      <c r="DD380" s="390"/>
      <c r="DE380" s="390"/>
      <c r="DF380" s="390"/>
      <c r="DG380" s="390"/>
      <c r="DH380" s="390"/>
      <c r="DI380" s="390"/>
      <c r="DJ380" s="390"/>
      <c r="DK380" s="391"/>
      <c r="DL380" s="391"/>
      <c r="DM380" s="391"/>
      <c r="DN380" s="391"/>
      <c r="DO380" s="391"/>
      <c r="DP380" s="391"/>
      <c r="DQ380" s="381"/>
    </row>
    <row r="381" spans="30:121" ht="22.5" customHeight="1" x14ac:dyDescent="0.3">
      <c r="AD381"/>
      <c r="BF381"/>
      <c r="BG381"/>
      <c r="BH381"/>
      <c r="BI381"/>
      <c r="BJ381"/>
      <c r="BK381"/>
      <c r="BL381"/>
      <c r="BM381"/>
      <c r="BN381"/>
      <c r="BP381" s="28"/>
      <c r="BQ381" s="28"/>
      <c r="BR381" s="28"/>
      <c r="BS381" s="28"/>
      <c r="BT381" s="28"/>
      <c r="BU381" s="28"/>
      <c r="BV381" s="28"/>
      <c r="BW381" s="28"/>
      <c r="BY381" s="378"/>
      <c r="BZ381" s="392" t="s">
        <v>56</v>
      </c>
      <c r="CA381" s="510" t="str">
        <f t="shared" ref="CA381" si="789">DB377</f>
        <v>B2</v>
      </c>
      <c r="CB381" s="510"/>
      <c r="CC381" s="511"/>
      <c r="CD381" s="511"/>
      <c r="CE381" s="511"/>
      <c r="CF381" s="511"/>
      <c r="CG381" s="511"/>
      <c r="CH381" s="511"/>
      <c r="CI381" s="511"/>
      <c r="CJ381" s="511"/>
      <c r="CK381" s="512"/>
      <c r="CL381" s="386" t="s">
        <v>47</v>
      </c>
      <c r="CM381" s="387">
        <v>1</v>
      </c>
      <c r="CN381" s="387">
        <v>2</v>
      </c>
      <c r="CO381" s="387">
        <v>3</v>
      </c>
      <c r="CP381" s="387">
        <v>4</v>
      </c>
      <c r="CQ381" s="387">
        <v>5</v>
      </c>
      <c r="CR381" s="387">
        <v>6</v>
      </c>
      <c r="CS381" s="387">
        <v>7</v>
      </c>
      <c r="CT381" s="387">
        <v>8</v>
      </c>
      <c r="CU381" s="387">
        <v>9</v>
      </c>
      <c r="CV381" s="387">
        <v>10</v>
      </c>
      <c r="CW381" s="387">
        <v>11</v>
      </c>
      <c r="CX381" s="387">
        <v>12</v>
      </c>
      <c r="CY381" s="387">
        <v>13</v>
      </c>
      <c r="CZ381" s="387">
        <v>14</v>
      </c>
      <c r="DA381" s="387">
        <v>15</v>
      </c>
      <c r="DB381" s="387">
        <v>16</v>
      </c>
      <c r="DC381" s="387">
        <v>17</v>
      </c>
      <c r="DD381" s="387">
        <v>18</v>
      </c>
      <c r="DE381" s="387">
        <v>19</v>
      </c>
      <c r="DF381" s="387">
        <v>20</v>
      </c>
      <c r="DG381" s="387">
        <v>21</v>
      </c>
      <c r="DH381" s="387">
        <v>22</v>
      </c>
      <c r="DI381" s="387">
        <v>23</v>
      </c>
      <c r="DJ381" s="387">
        <v>24</v>
      </c>
      <c r="DK381" s="387">
        <v>25</v>
      </c>
      <c r="DL381" s="387">
        <v>26</v>
      </c>
      <c r="DM381" s="387">
        <v>27</v>
      </c>
      <c r="DN381" s="387">
        <v>28</v>
      </c>
      <c r="DO381" s="387">
        <v>29</v>
      </c>
      <c r="DP381" s="387">
        <v>30</v>
      </c>
      <c r="DQ381" s="381"/>
    </row>
    <row r="382" spans="30:121" ht="22.5" customHeight="1" thickBot="1" x14ac:dyDescent="0.35">
      <c r="AD382"/>
      <c r="BF382"/>
      <c r="BG382"/>
      <c r="BH382"/>
      <c r="BI382"/>
      <c r="BJ382"/>
      <c r="BK382"/>
      <c r="BL382"/>
      <c r="BM382"/>
      <c r="BN382"/>
      <c r="BP382" s="28"/>
      <c r="BQ382" s="28"/>
      <c r="BR382" s="28"/>
      <c r="BS382" s="28"/>
      <c r="BT382" s="28"/>
      <c r="BU382" s="28"/>
      <c r="BV382" s="28"/>
      <c r="BW382" s="28"/>
      <c r="BY382" s="393"/>
      <c r="BZ382" s="394"/>
      <c r="CA382" s="394"/>
      <c r="CB382" s="394"/>
      <c r="CC382" s="394"/>
      <c r="CD382" s="394"/>
      <c r="CE382" s="394"/>
      <c r="CF382" s="394"/>
      <c r="CG382" s="394"/>
      <c r="CH382" s="394"/>
      <c r="CI382" s="394"/>
      <c r="CJ382" s="394"/>
      <c r="CK382" s="394"/>
      <c r="CL382" s="394"/>
      <c r="CM382" s="394"/>
      <c r="CN382" s="394"/>
      <c r="CO382" s="394"/>
      <c r="CP382" s="394"/>
      <c r="CQ382" s="394"/>
      <c r="CR382" s="394"/>
      <c r="CS382" s="394"/>
      <c r="CT382" s="394"/>
      <c r="CU382" s="394"/>
      <c r="CV382" s="394"/>
      <c r="CW382" s="394"/>
      <c r="CX382" s="394"/>
      <c r="CY382" s="394"/>
      <c r="CZ382" s="394"/>
      <c r="DA382" s="394"/>
      <c r="DB382" s="394"/>
      <c r="DC382" s="394"/>
      <c r="DD382" s="394"/>
      <c r="DE382" s="394"/>
      <c r="DF382" s="394"/>
      <c r="DG382" s="394"/>
      <c r="DH382" s="394"/>
      <c r="DI382" s="394"/>
      <c r="DJ382" s="394"/>
      <c r="DK382" s="394"/>
      <c r="DL382" s="394"/>
      <c r="DM382" s="394"/>
      <c r="DN382" s="394"/>
      <c r="DO382" s="394"/>
      <c r="DP382" s="394"/>
      <c r="DQ382" s="395"/>
    </row>
    <row r="383" spans="30:121" ht="22.5" customHeight="1" thickTop="1" x14ac:dyDescent="0.3">
      <c r="AD383"/>
      <c r="BF383"/>
      <c r="BG383"/>
      <c r="BH383"/>
      <c r="BI383"/>
      <c r="BJ383"/>
      <c r="BK383"/>
      <c r="BL383"/>
      <c r="BM383"/>
      <c r="BN383"/>
      <c r="BP383" s="28"/>
      <c r="BQ383" s="28"/>
      <c r="BR383" s="28"/>
      <c r="BS383" s="28"/>
      <c r="BT383" s="28"/>
      <c r="BU383" s="28"/>
      <c r="BV383" s="28"/>
      <c r="BW383" s="28"/>
      <c r="BY383" s="517">
        <f t="shared" ref="BY383" si="790">BQ384</f>
        <v>0.5</v>
      </c>
      <c r="BZ383" s="518"/>
      <c r="CA383" s="518"/>
      <c r="CB383" s="375"/>
      <c r="CC383" s="513" t="str">
        <f t="shared" ref="CC383" si="791">BP384</f>
        <v>kolo</v>
      </c>
      <c r="CD383" s="513"/>
      <c r="CE383" s="515"/>
      <c r="CF383" s="515"/>
      <c r="CG383" s="515"/>
      <c r="CH383" s="515"/>
      <c r="CI383" s="515"/>
      <c r="CJ383" s="515"/>
      <c r="CK383" s="376"/>
      <c r="CL383" s="375"/>
      <c r="CM383" s="375"/>
      <c r="CN383" s="375"/>
      <c r="CO383" s="375"/>
      <c r="CP383" s="375"/>
      <c r="CQ383" s="375"/>
      <c r="CR383" s="375"/>
      <c r="CS383" s="375"/>
      <c r="CT383" s="375"/>
      <c r="CU383" s="375"/>
      <c r="CV383" s="375"/>
      <c r="CW383" s="375"/>
      <c r="CX383" s="375"/>
      <c r="CY383" s="375"/>
      <c r="CZ383" s="375"/>
      <c r="DA383" s="375"/>
      <c r="DB383" s="375"/>
      <c r="DC383" s="375"/>
      <c r="DD383" s="375"/>
      <c r="DE383" s="375"/>
      <c r="DF383" s="375"/>
      <c r="DG383" s="375"/>
      <c r="DH383" s="375"/>
      <c r="DI383" s="375"/>
      <c r="DJ383" s="375"/>
      <c r="DK383" s="375"/>
      <c r="DL383" s="375"/>
      <c r="DM383" s="375"/>
      <c r="DN383" s="375"/>
      <c r="DO383" s="375"/>
      <c r="DP383" s="375"/>
      <c r="DQ383" s="377"/>
    </row>
    <row r="384" spans="30:121" ht="22.5" customHeight="1" x14ac:dyDescent="0.3">
      <c r="AD384"/>
      <c r="BF384"/>
      <c r="BG384"/>
      <c r="BH384"/>
      <c r="BI384"/>
      <c r="BJ384"/>
      <c r="BK384"/>
      <c r="BL384"/>
      <c r="BM384"/>
      <c r="BN384"/>
      <c r="BP384" s="28" t="str">
        <f t="shared" ref="BP384:BW385" si="792">E93</f>
        <v>kolo</v>
      </c>
      <c r="BQ384" s="28">
        <f t="shared" si="792"/>
        <v>0.5</v>
      </c>
      <c r="BR384" s="28">
        <f t="shared" si="792"/>
        <v>95</v>
      </c>
      <c r="BS384" s="28" t="str">
        <f t="shared" si="792"/>
        <v>HŘIŠTĚ</v>
      </c>
      <c r="BT384" s="28" t="str">
        <f t="shared" si="792"/>
        <v>N4</v>
      </c>
      <c r="BU384" s="28" t="str">
        <f t="shared" si="792"/>
        <v>B1</v>
      </c>
      <c r="BV384" s="28" t="str">
        <f t="shared" si="792"/>
        <v>:</v>
      </c>
      <c r="BW384" s="28" t="str">
        <f t="shared" si="792"/>
        <v>C2</v>
      </c>
      <c r="BY384" s="378"/>
      <c r="BZ384" s="506">
        <f t="shared" ref="BZ384" si="793">BP385</f>
        <v>16</v>
      </c>
      <c r="CA384" s="506"/>
      <c r="CB384" s="506"/>
      <c r="CC384" s="514"/>
      <c r="CD384" s="514"/>
      <c r="CE384" s="379"/>
      <c r="CF384" s="379"/>
      <c r="CG384" s="379"/>
      <c r="CH384" s="379"/>
      <c r="CI384" s="379"/>
      <c r="CJ384" s="379"/>
      <c r="CK384" s="379"/>
      <c r="CL384" s="379"/>
      <c r="CM384" s="379"/>
      <c r="CN384" s="379"/>
      <c r="CO384" s="379"/>
      <c r="CP384" s="379"/>
      <c r="CQ384" s="379"/>
      <c r="CR384" s="379"/>
      <c r="CS384" s="507">
        <f t="shared" ref="CS384" si="794">BR384</f>
        <v>95</v>
      </c>
      <c r="CT384" s="507"/>
      <c r="CU384" s="519" t="s">
        <v>48</v>
      </c>
      <c r="CV384" s="519"/>
      <c r="CW384" s="519"/>
      <c r="CX384" s="379"/>
      <c r="CY384" s="379"/>
      <c r="CZ384" s="379"/>
      <c r="DA384" s="379"/>
      <c r="DB384" s="379"/>
      <c r="DC384" s="379"/>
      <c r="DD384" s="379"/>
      <c r="DE384" s="379"/>
      <c r="DF384" s="379"/>
      <c r="DG384" s="379"/>
      <c r="DH384" s="379"/>
      <c r="DI384" s="379"/>
      <c r="DJ384" s="379"/>
      <c r="DK384" s="380"/>
      <c r="DL384" s="541" t="s">
        <v>49</v>
      </c>
      <c r="DM384" s="541"/>
      <c r="DN384" s="541"/>
      <c r="DO384" s="542">
        <f t="shared" ref="DO384" si="795">BS385</f>
        <v>1</v>
      </c>
      <c r="DP384" s="542"/>
      <c r="DQ384" s="381"/>
    </row>
    <row r="385" spans="30:121" ht="22.5" customHeight="1" x14ac:dyDescent="0.3">
      <c r="AD385"/>
      <c r="BF385"/>
      <c r="BG385"/>
      <c r="BH385"/>
      <c r="BI385"/>
      <c r="BJ385"/>
      <c r="BK385"/>
      <c r="BL385"/>
      <c r="BM385"/>
      <c r="BN385"/>
      <c r="BP385" s="28">
        <f t="shared" si="792"/>
        <v>16</v>
      </c>
      <c r="BQ385" s="28">
        <f t="shared" si="792"/>
        <v>0</v>
      </c>
      <c r="BR385" s="28" t="str">
        <f t="shared" si="792"/>
        <v>zápas</v>
      </c>
      <c r="BS385" s="28">
        <f t="shared" si="792"/>
        <v>1</v>
      </c>
      <c r="BT385" s="28">
        <f t="shared" si="792"/>
        <v>0</v>
      </c>
      <c r="BU385" s="28" t="str">
        <f t="shared" si="792"/>
        <v>Čer. Pečky "A"</v>
      </c>
      <c r="BV385" s="28">
        <f t="shared" si="792"/>
        <v>0</v>
      </c>
      <c r="BW385" s="28" t="str">
        <f t="shared" si="792"/>
        <v>Masarykova "A"</v>
      </c>
      <c r="BY385" s="378"/>
      <c r="BZ385" s="382"/>
      <c r="CA385" s="382"/>
      <c r="CB385" s="382"/>
      <c r="CC385" s="382"/>
      <c r="CD385" s="379"/>
      <c r="CE385" s="379"/>
      <c r="CF385" s="379"/>
      <c r="CG385" s="379"/>
      <c r="CH385" s="379"/>
      <c r="CI385" s="379"/>
      <c r="CJ385" s="379"/>
      <c r="CK385" s="379"/>
      <c r="CL385" s="379"/>
      <c r="CM385" s="379"/>
      <c r="CN385" s="379"/>
      <c r="CO385" s="379"/>
      <c r="CP385" s="379"/>
      <c r="CQ385" s="379"/>
      <c r="CR385" s="379"/>
      <c r="CS385" s="507"/>
      <c r="CT385" s="507"/>
      <c r="CU385" s="519"/>
      <c r="CV385" s="519"/>
      <c r="CW385" s="519"/>
      <c r="CX385" s="379"/>
      <c r="CY385" s="379"/>
      <c r="CZ385" s="379"/>
      <c r="DA385" s="379"/>
      <c r="DB385" s="379"/>
      <c r="DC385" s="379"/>
      <c r="DD385" s="379"/>
      <c r="DE385" s="379"/>
      <c r="DF385" s="379"/>
      <c r="DG385" s="379"/>
      <c r="DH385" s="379"/>
      <c r="DI385" s="379"/>
      <c r="DJ385" s="379"/>
      <c r="DK385" s="380"/>
      <c r="DL385" s="541"/>
      <c r="DM385" s="541"/>
      <c r="DN385" s="541"/>
      <c r="DO385" s="542"/>
      <c r="DP385" s="542"/>
      <c r="DQ385" s="381"/>
    </row>
    <row r="386" spans="30:121" ht="22.5" customHeight="1" x14ac:dyDescent="0.3">
      <c r="AD386"/>
      <c r="BF386"/>
      <c r="BG386"/>
      <c r="BH386"/>
      <c r="BI386"/>
      <c r="BJ386"/>
      <c r="BK386"/>
      <c r="BL386"/>
      <c r="BM386"/>
      <c r="BN386"/>
      <c r="BP386" s="28"/>
      <c r="BQ386" s="28"/>
      <c r="BR386" s="28"/>
      <c r="BS386" s="28"/>
      <c r="BT386" s="28"/>
      <c r="BU386" s="28"/>
      <c r="BV386" s="28"/>
      <c r="BW386" s="28"/>
      <c r="BY386" s="378"/>
      <c r="BZ386" s="383"/>
      <c r="CA386" s="383"/>
      <c r="CB386" s="383"/>
      <c r="CC386" s="383"/>
      <c r="CD386" s="516" t="s">
        <v>52</v>
      </c>
      <c r="CE386" s="516"/>
      <c r="CF386" s="516" t="str">
        <f t="shared" ref="CF386" si="796">BU384</f>
        <v>B1</v>
      </c>
      <c r="CG386" s="516" t="s">
        <v>53</v>
      </c>
      <c r="CH386" s="516" t="str">
        <f>IF(BU1051="","",LOOKUP(CF386,$B$2:$B$51,$C$2:$C$50))</f>
        <v/>
      </c>
      <c r="CI386" s="516"/>
      <c r="CJ386" s="437"/>
      <c r="CK386" s="437"/>
      <c r="CL386" s="437"/>
      <c r="CM386" s="437"/>
      <c r="CN386" s="437"/>
      <c r="CO386" s="437"/>
      <c r="CP386" s="437"/>
      <c r="CQ386" s="437"/>
      <c r="CR386" s="437"/>
      <c r="CS386" s="437"/>
      <c r="CT386" s="437"/>
      <c r="CU386" s="383"/>
      <c r="CV386" s="383"/>
      <c r="CW386" s="383"/>
      <c r="CX386" s="383"/>
      <c r="CY386" s="383"/>
      <c r="CZ386" s="516" t="s">
        <v>52</v>
      </c>
      <c r="DA386" s="516"/>
      <c r="DB386" s="516" t="str">
        <f t="shared" ref="DB386" si="797">BW384</f>
        <v>C2</v>
      </c>
      <c r="DC386" s="516" t="s">
        <v>53</v>
      </c>
      <c r="DD386" s="516" t="str">
        <f>IF(BW1051="","",LOOKUP(DB386,$B$2:$B$51,$C$2:$C$50))</f>
        <v/>
      </c>
      <c r="DE386" s="516"/>
      <c r="DF386" s="437"/>
      <c r="DG386" s="437"/>
      <c r="DH386" s="437"/>
      <c r="DI386" s="437"/>
      <c r="DJ386" s="437"/>
      <c r="DK386" s="437"/>
      <c r="DL386" s="437"/>
      <c r="DM386" s="437"/>
      <c r="DN386" s="437"/>
      <c r="DO386" s="437"/>
      <c r="DP386" s="437"/>
      <c r="DQ386" s="381"/>
    </row>
    <row r="387" spans="30:121" ht="22.5" customHeight="1" x14ac:dyDescent="0.3">
      <c r="AD387"/>
      <c r="BF387"/>
      <c r="BG387"/>
      <c r="BH387"/>
      <c r="BI387"/>
      <c r="BJ387"/>
      <c r="BK387"/>
      <c r="BL387"/>
      <c r="BM387"/>
      <c r="BN387"/>
      <c r="BP387" s="28"/>
      <c r="BQ387" s="28"/>
      <c r="BR387" s="28"/>
      <c r="BS387" s="28"/>
      <c r="BT387" s="28"/>
      <c r="BU387" s="28"/>
      <c r="BV387" s="28"/>
      <c r="BW387" s="28"/>
      <c r="BY387" s="378"/>
      <c r="BZ387" s="383"/>
      <c r="CA387" s="383"/>
      <c r="CB387" s="383"/>
      <c r="CC387" s="383"/>
      <c r="CD387" s="383"/>
      <c r="CE387" s="383"/>
      <c r="CF387" s="383"/>
      <c r="CG387" s="383"/>
      <c r="CH387" s="383"/>
      <c r="CI387" s="383"/>
      <c r="CJ387" s="383"/>
      <c r="CK387" s="383"/>
      <c r="CL387" s="383"/>
      <c r="CM387" s="383"/>
      <c r="CN387" s="383"/>
      <c r="CO387" s="383"/>
      <c r="CP387" s="383"/>
      <c r="CQ387" s="383"/>
      <c r="CR387" s="383"/>
      <c r="CS387" s="383"/>
      <c r="CT387" s="383"/>
      <c r="CU387" s="383"/>
      <c r="CV387" s="383"/>
      <c r="CW387" s="383"/>
      <c r="CX387" s="383"/>
      <c r="CY387" s="383"/>
      <c r="CZ387" s="383"/>
      <c r="DA387" s="383"/>
      <c r="DB387" s="383"/>
      <c r="DC387" s="383"/>
      <c r="DD387" s="383"/>
      <c r="DE387" s="383"/>
      <c r="DF387" s="383"/>
      <c r="DG387" s="383"/>
      <c r="DH387" s="383"/>
      <c r="DI387" s="383"/>
      <c r="DJ387" s="383"/>
      <c r="DK387" s="384"/>
      <c r="DL387" s="384"/>
      <c r="DM387" s="384"/>
      <c r="DN387" s="384"/>
      <c r="DO387" s="384"/>
      <c r="DP387" s="384"/>
      <c r="DQ387" s="381"/>
    </row>
    <row r="388" spans="30:121" ht="22.5" customHeight="1" x14ac:dyDescent="0.3">
      <c r="AD388"/>
      <c r="BF388"/>
      <c r="BG388"/>
      <c r="BH388"/>
      <c r="BI388"/>
      <c r="BJ388"/>
      <c r="BK388"/>
      <c r="BL388"/>
      <c r="BM388"/>
      <c r="BN388"/>
      <c r="BP388" s="28"/>
      <c r="BQ388" s="28"/>
      <c r="BR388" s="28"/>
      <c r="BS388" s="28"/>
      <c r="BT388" s="28"/>
      <c r="BU388" s="28"/>
      <c r="BV388" s="28"/>
      <c r="BW388" s="28"/>
      <c r="BY388" s="378"/>
      <c r="BZ388" s="385" t="s">
        <v>56</v>
      </c>
      <c r="CA388" s="523" t="str">
        <f t="shared" ref="CA388" si="798">CF386</f>
        <v>B1</v>
      </c>
      <c r="CB388" s="523"/>
      <c r="CC388" s="508"/>
      <c r="CD388" s="508"/>
      <c r="CE388" s="508"/>
      <c r="CF388" s="508"/>
      <c r="CG388" s="508"/>
      <c r="CH388" s="508"/>
      <c r="CI388" s="508"/>
      <c r="CJ388" s="508"/>
      <c r="CK388" s="509"/>
      <c r="CL388" s="386" t="s">
        <v>47</v>
      </c>
      <c r="CM388" s="387">
        <v>1</v>
      </c>
      <c r="CN388" s="387">
        <v>2</v>
      </c>
      <c r="CO388" s="387">
        <v>3</v>
      </c>
      <c r="CP388" s="387">
        <v>4</v>
      </c>
      <c r="CQ388" s="387">
        <v>5</v>
      </c>
      <c r="CR388" s="387">
        <v>6</v>
      </c>
      <c r="CS388" s="387">
        <v>7</v>
      </c>
      <c r="CT388" s="387">
        <v>8</v>
      </c>
      <c r="CU388" s="387">
        <v>9</v>
      </c>
      <c r="CV388" s="387">
        <v>10</v>
      </c>
      <c r="CW388" s="387">
        <v>11</v>
      </c>
      <c r="CX388" s="387">
        <v>12</v>
      </c>
      <c r="CY388" s="387">
        <v>13</v>
      </c>
      <c r="CZ388" s="387">
        <v>14</v>
      </c>
      <c r="DA388" s="387">
        <v>15</v>
      </c>
      <c r="DB388" s="387">
        <v>16</v>
      </c>
      <c r="DC388" s="387">
        <v>17</v>
      </c>
      <c r="DD388" s="387">
        <v>18</v>
      </c>
      <c r="DE388" s="387">
        <v>19</v>
      </c>
      <c r="DF388" s="387">
        <v>20</v>
      </c>
      <c r="DG388" s="387">
        <v>21</v>
      </c>
      <c r="DH388" s="387">
        <v>22</v>
      </c>
      <c r="DI388" s="387">
        <v>23</v>
      </c>
      <c r="DJ388" s="387">
        <v>24</v>
      </c>
      <c r="DK388" s="387">
        <v>25</v>
      </c>
      <c r="DL388" s="387">
        <v>26</v>
      </c>
      <c r="DM388" s="387">
        <v>27</v>
      </c>
      <c r="DN388" s="387">
        <v>28</v>
      </c>
      <c r="DO388" s="387">
        <v>29</v>
      </c>
      <c r="DP388" s="387">
        <v>30</v>
      </c>
      <c r="DQ388" s="381"/>
    </row>
    <row r="389" spans="30:121" ht="22.5" customHeight="1" x14ac:dyDescent="0.3">
      <c r="AD389"/>
      <c r="BF389"/>
      <c r="BG389"/>
      <c r="BH389"/>
      <c r="BI389"/>
      <c r="BJ389"/>
      <c r="BK389"/>
      <c r="BL389"/>
      <c r="BM389"/>
      <c r="BN389"/>
      <c r="BP389" s="28"/>
      <c r="BQ389" s="28"/>
      <c r="BR389" s="28"/>
      <c r="BS389" s="28"/>
      <c r="BT389" s="28"/>
      <c r="BU389" s="28"/>
      <c r="BV389" s="28"/>
      <c r="BW389" s="28"/>
      <c r="BY389" s="378"/>
      <c r="BZ389" s="388"/>
      <c r="CA389" s="389"/>
      <c r="CB389" s="493"/>
      <c r="CC389" s="390"/>
      <c r="CD389" s="390"/>
      <c r="CE389" s="390"/>
      <c r="CF389" s="390"/>
      <c r="CG389" s="390"/>
      <c r="CH389" s="390"/>
      <c r="CI389" s="390"/>
      <c r="CJ389" s="390"/>
      <c r="CK389" s="390"/>
      <c r="CL389" s="390"/>
      <c r="CM389" s="390"/>
      <c r="CN389" s="390"/>
      <c r="CO389" s="390"/>
      <c r="CP389" s="390"/>
      <c r="CQ389" s="390"/>
      <c r="CR389" s="390"/>
      <c r="CS389" s="390"/>
      <c r="CT389" s="390"/>
      <c r="CU389" s="390"/>
      <c r="CV389" s="390"/>
      <c r="CW389" s="390"/>
      <c r="CX389" s="390"/>
      <c r="CY389" s="390"/>
      <c r="CZ389" s="390"/>
      <c r="DA389" s="390"/>
      <c r="DB389" s="390"/>
      <c r="DC389" s="390"/>
      <c r="DD389" s="390"/>
      <c r="DE389" s="390"/>
      <c r="DF389" s="390"/>
      <c r="DG389" s="390"/>
      <c r="DH389" s="390"/>
      <c r="DI389" s="390"/>
      <c r="DJ389" s="390"/>
      <c r="DK389" s="391"/>
      <c r="DL389" s="391"/>
      <c r="DM389" s="391"/>
      <c r="DN389" s="391"/>
      <c r="DO389" s="391"/>
      <c r="DP389" s="391"/>
      <c r="DQ389" s="381"/>
    </row>
    <row r="390" spans="30:121" ht="22.5" customHeight="1" x14ac:dyDescent="0.3">
      <c r="AD390"/>
      <c r="BF390"/>
      <c r="BG390"/>
      <c r="BH390"/>
      <c r="BI390"/>
      <c r="BJ390"/>
      <c r="BK390"/>
      <c r="BL390"/>
      <c r="BM390"/>
      <c r="BN390"/>
      <c r="BP390" s="28"/>
      <c r="BQ390" s="28"/>
      <c r="BR390" s="28"/>
      <c r="BS390" s="28"/>
      <c r="BT390" s="28"/>
      <c r="BU390" s="28"/>
      <c r="BV390" s="28"/>
      <c r="BW390" s="28"/>
      <c r="BY390" s="378"/>
      <c r="BZ390" s="392" t="s">
        <v>56</v>
      </c>
      <c r="CA390" s="510" t="str">
        <f t="shared" ref="CA390" si="799">DB386</f>
        <v>C2</v>
      </c>
      <c r="CB390" s="510"/>
      <c r="CC390" s="511"/>
      <c r="CD390" s="511"/>
      <c r="CE390" s="511"/>
      <c r="CF390" s="511"/>
      <c r="CG390" s="511"/>
      <c r="CH390" s="511"/>
      <c r="CI390" s="511"/>
      <c r="CJ390" s="511"/>
      <c r="CK390" s="512"/>
      <c r="CL390" s="386" t="s">
        <v>47</v>
      </c>
      <c r="CM390" s="387">
        <v>1</v>
      </c>
      <c r="CN390" s="387">
        <v>2</v>
      </c>
      <c r="CO390" s="387">
        <v>3</v>
      </c>
      <c r="CP390" s="387">
        <v>4</v>
      </c>
      <c r="CQ390" s="387">
        <v>5</v>
      </c>
      <c r="CR390" s="387">
        <v>6</v>
      </c>
      <c r="CS390" s="387">
        <v>7</v>
      </c>
      <c r="CT390" s="387">
        <v>8</v>
      </c>
      <c r="CU390" s="387">
        <v>9</v>
      </c>
      <c r="CV390" s="387">
        <v>10</v>
      </c>
      <c r="CW390" s="387">
        <v>11</v>
      </c>
      <c r="CX390" s="387">
        <v>12</v>
      </c>
      <c r="CY390" s="387">
        <v>13</v>
      </c>
      <c r="CZ390" s="387">
        <v>14</v>
      </c>
      <c r="DA390" s="387">
        <v>15</v>
      </c>
      <c r="DB390" s="387">
        <v>16</v>
      </c>
      <c r="DC390" s="387">
        <v>17</v>
      </c>
      <c r="DD390" s="387">
        <v>18</v>
      </c>
      <c r="DE390" s="387">
        <v>19</v>
      </c>
      <c r="DF390" s="387">
        <v>20</v>
      </c>
      <c r="DG390" s="387">
        <v>21</v>
      </c>
      <c r="DH390" s="387">
        <v>22</v>
      </c>
      <c r="DI390" s="387">
        <v>23</v>
      </c>
      <c r="DJ390" s="387">
        <v>24</v>
      </c>
      <c r="DK390" s="387">
        <v>25</v>
      </c>
      <c r="DL390" s="387">
        <v>26</v>
      </c>
      <c r="DM390" s="387">
        <v>27</v>
      </c>
      <c r="DN390" s="387">
        <v>28</v>
      </c>
      <c r="DO390" s="387">
        <v>29</v>
      </c>
      <c r="DP390" s="387">
        <v>30</v>
      </c>
      <c r="DQ390" s="381"/>
    </row>
    <row r="391" spans="30:121" ht="22.5" customHeight="1" thickBot="1" x14ac:dyDescent="0.35">
      <c r="AD391"/>
      <c r="BF391"/>
      <c r="BG391"/>
      <c r="BH391"/>
      <c r="BI391"/>
      <c r="BJ391"/>
      <c r="BK391"/>
      <c r="BL391"/>
      <c r="BM391"/>
      <c r="BN391"/>
      <c r="BP391" s="28"/>
      <c r="BQ391" s="28"/>
      <c r="BR391" s="28"/>
      <c r="BS391" s="28"/>
      <c r="BT391" s="28"/>
      <c r="BU391" s="28"/>
      <c r="BV391" s="28"/>
      <c r="BW391" s="28"/>
      <c r="BY391" s="393"/>
      <c r="BZ391" s="394"/>
      <c r="CA391" s="394"/>
      <c r="CB391" s="394"/>
      <c r="CC391" s="394"/>
      <c r="CD391" s="394"/>
      <c r="CE391" s="394"/>
      <c r="CF391" s="394"/>
      <c r="CG391" s="394"/>
      <c r="CH391" s="394"/>
      <c r="CI391" s="394"/>
      <c r="CJ391" s="394"/>
      <c r="CK391" s="394"/>
      <c r="CL391" s="394"/>
      <c r="CM391" s="394"/>
      <c r="CN391" s="394"/>
      <c r="CO391" s="394"/>
      <c r="CP391" s="394"/>
      <c r="CQ391" s="394"/>
      <c r="CR391" s="394"/>
      <c r="CS391" s="394"/>
      <c r="CT391" s="394"/>
      <c r="CU391" s="394"/>
      <c r="CV391" s="394"/>
      <c r="CW391" s="394"/>
      <c r="CX391" s="394"/>
      <c r="CY391" s="394"/>
      <c r="CZ391" s="394"/>
      <c r="DA391" s="394"/>
      <c r="DB391" s="394"/>
      <c r="DC391" s="394"/>
      <c r="DD391" s="394"/>
      <c r="DE391" s="394"/>
      <c r="DF391" s="394"/>
      <c r="DG391" s="394"/>
      <c r="DH391" s="394"/>
      <c r="DI391" s="394"/>
      <c r="DJ391" s="394"/>
      <c r="DK391" s="394"/>
      <c r="DL391" s="394"/>
      <c r="DM391" s="394"/>
      <c r="DN391" s="394"/>
      <c r="DO391" s="394"/>
      <c r="DP391" s="394"/>
      <c r="DQ391" s="395"/>
    </row>
    <row r="392" spans="30:121" ht="22.5" customHeight="1" thickTop="1" x14ac:dyDescent="0.3">
      <c r="AD392"/>
      <c r="BF392"/>
      <c r="BG392"/>
      <c r="BH392"/>
      <c r="BI392"/>
      <c r="BJ392"/>
      <c r="BK392"/>
      <c r="BL392"/>
      <c r="BM392"/>
      <c r="BN392"/>
      <c r="BP392" s="28"/>
      <c r="BQ392" s="28"/>
      <c r="BR392" s="28"/>
      <c r="BS392" s="28"/>
      <c r="BT392" s="28"/>
      <c r="BU392" s="28"/>
      <c r="BV392" s="28"/>
      <c r="BW392" s="28"/>
      <c r="BY392" s="517">
        <f t="shared" ref="BY392" si="800">BQ393</f>
        <v>0.5083333333333333</v>
      </c>
      <c r="BZ392" s="518"/>
      <c r="CA392" s="518"/>
      <c r="CB392" s="375"/>
      <c r="CC392" s="513" t="str">
        <f t="shared" ref="CC392" si="801">BP393</f>
        <v>kolo</v>
      </c>
      <c r="CD392" s="513"/>
      <c r="CE392" s="515"/>
      <c r="CF392" s="515"/>
      <c r="CG392" s="515"/>
      <c r="CH392" s="515"/>
      <c r="CI392" s="515"/>
      <c r="CJ392" s="515"/>
      <c r="CK392" s="376"/>
      <c r="CL392" s="375"/>
      <c r="CM392" s="375"/>
      <c r="CN392" s="375"/>
      <c r="CO392" s="375"/>
      <c r="CP392" s="375"/>
      <c r="CQ392" s="375"/>
      <c r="CR392" s="375"/>
      <c r="CS392" s="375"/>
      <c r="CT392" s="375"/>
      <c r="CU392" s="375"/>
      <c r="CV392" s="375"/>
      <c r="CW392" s="375"/>
      <c r="CX392" s="375"/>
      <c r="CY392" s="375"/>
      <c r="CZ392" s="375"/>
      <c r="DA392" s="375"/>
      <c r="DB392" s="375"/>
      <c r="DC392" s="375"/>
      <c r="DD392" s="375"/>
      <c r="DE392" s="375"/>
      <c r="DF392" s="375"/>
      <c r="DG392" s="375"/>
      <c r="DH392" s="375"/>
      <c r="DI392" s="375"/>
      <c r="DJ392" s="375"/>
      <c r="DK392" s="375"/>
      <c r="DL392" s="375"/>
      <c r="DM392" s="375"/>
      <c r="DN392" s="375"/>
      <c r="DO392" s="375"/>
      <c r="DP392" s="375"/>
      <c r="DQ392" s="377"/>
    </row>
    <row r="393" spans="30:121" ht="22.5" customHeight="1" x14ac:dyDescent="0.3">
      <c r="AD393"/>
      <c r="BF393"/>
      <c r="BG393"/>
      <c r="BH393"/>
      <c r="BI393"/>
      <c r="BJ393"/>
      <c r="BK393"/>
      <c r="BL393"/>
      <c r="BM393"/>
      <c r="BN393"/>
      <c r="BP393" s="28" t="str">
        <f t="shared" ref="BP393:BW394" si="802">E95</f>
        <v>kolo</v>
      </c>
      <c r="BQ393" s="28">
        <f t="shared" si="802"/>
        <v>0.5083333333333333</v>
      </c>
      <c r="BR393" s="28">
        <f t="shared" si="802"/>
        <v>96</v>
      </c>
      <c r="BS393" s="28" t="str">
        <f t="shared" si="802"/>
        <v>HŘIŠTĚ</v>
      </c>
      <c r="BT393" s="28" t="str">
        <f t="shared" si="802"/>
        <v>U1</v>
      </c>
      <c r="BU393" s="28" t="str">
        <f t="shared" si="802"/>
        <v>poražený N1</v>
      </c>
      <c r="BV393" s="28" t="str">
        <f t="shared" si="802"/>
        <v>:</v>
      </c>
      <c r="BW393" s="28" t="str">
        <f t="shared" si="802"/>
        <v>poražený N3</v>
      </c>
      <c r="BY393" s="378"/>
      <c r="BZ393" s="506">
        <f t="shared" ref="BZ393" si="803">BP394</f>
        <v>17</v>
      </c>
      <c r="CA393" s="506"/>
      <c r="CB393" s="506"/>
      <c r="CC393" s="514"/>
      <c r="CD393" s="514"/>
      <c r="CE393" s="379"/>
      <c r="CF393" s="379"/>
      <c r="CG393" s="379"/>
      <c r="CH393" s="379"/>
      <c r="CI393" s="379"/>
      <c r="CJ393" s="379"/>
      <c r="CK393" s="379"/>
      <c r="CL393" s="379"/>
      <c r="CM393" s="379"/>
      <c r="CN393" s="379"/>
      <c r="CO393" s="379"/>
      <c r="CP393" s="379"/>
      <c r="CQ393" s="379"/>
      <c r="CR393" s="379"/>
      <c r="CS393" s="507">
        <f t="shared" ref="CS393" si="804">BR393</f>
        <v>96</v>
      </c>
      <c r="CT393" s="507"/>
      <c r="CU393" s="519" t="s">
        <v>48</v>
      </c>
      <c r="CV393" s="519"/>
      <c r="CW393" s="519"/>
      <c r="CX393" s="379"/>
      <c r="CY393" s="379"/>
      <c r="CZ393" s="379"/>
      <c r="DA393" s="379"/>
      <c r="DB393" s="379"/>
      <c r="DC393" s="379"/>
      <c r="DD393" s="379"/>
      <c r="DE393" s="379"/>
      <c r="DF393" s="379"/>
      <c r="DG393" s="379"/>
      <c r="DH393" s="379"/>
      <c r="DI393" s="379"/>
      <c r="DJ393" s="379"/>
      <c r="DK393" s="380"/>
      <c r="DL393" s="541" t="s">
        <v>49</v>
      </c>
      <c r="DM393" s="541"/>
      <c r="DN393" s="541"/>
      <c r="DO393" s="542">
        <f t="shared" ref="DO393" si="805">BS394</f>
        <v>4</v>
      </c>
      <c r="DP393" s="542"/>
      <c r="DQ393" s="381"/>
    </row>
    <row r="394" spans="30:121" ht="22.5" customHeight="1" x14ac:dyDescent="0.3">
      <c r="AD394"/>
      <c r="BF394"/>
      <c r="BG394"/>
      <c r="BH394"/>
      <c r="BI394"/>
      <c r="BJ394"/>
      <c r="BK394"/>
      <c r="BL394"/>
      <c r="BM394"/>
      <c r="BN394"/>
      <c r="BP394" s="28">
        <f t="shared" si="802"/>
        <v>17</v>
      </c>
      <c r="BQ394" s="28">
        <f t="shared" si="802"/>
        <v>0</v>
      </c>
      <c r="BR394" s="28" t="str">
        <f t="shared" si="802"/>
        <v>zápas</v>
      </c>
      <c r="BS394" s="28">
        <f t="shared" si="802"/>
        <v>4</v>
      </c>
      <c r="BT394" s="28">
        <f t="shared" si="802"/>
        <v>0</v>
      </c>
      <c r="BU394" s="28" t="str">
        <f t="shared" si="802"/>
        <v>Prokopa Vel. "A"</v>
      </c>
      <c r="BV394" s="28">
        <f t="shared" si="802"/>
        <v>0</v>
      </c>
      <c r="BW394" s="28" t="str">
        <f t="shared" si="802"/>
        <v>Bezručova "A"</v>
      </c>
      <c r="BY394" s="378"/>
      <c r="BZ394" s="382"/>
      <c r="CA394" s="382"/>
      <c r="CB394" s="382"/>
      <c r="CC394" s="382"/>
      <c r="CD394" s="379"/>
      <c r="CE394" s="379"/>
      <c r="CF394" s="379"/>
      <c r="CG394" s="379"/>
      <c r="CH394" s="379"/>
      <c r="CI394" s="379"/>
      <c r="CJ394" s="379"/>
      <c r="CK394" s="379"/>
      <c r="CL394" s="379"/>
      <c r="CM394" s="379"/>
      <c r="CN394" s="379"/>
      <c r="CO394" s="379"/>
      <c r="CP394" s="379"/>
      <c r="CQ394" s="379"/>
      <c r="CR394" s="379"/>
      <c r="CS394" s="507"/>
      <c r="CT394" s="507"/>
      <c r="CU394" s="519"/>
      <c r="CV394" s="519"/>
      <c r="CW394" s="519"/>
      <c r="CX394" s="379"/>
      <c r="CY394" s="379"/>
      <c r="CZ394" s="379"/>
      <c r="DA394" s="379"/>
      <c r="DB394" s="379"/>
      <c r="DC394" s="379"/>
      <c r="DD394" s="379"/>
      <c r="DE394" s="379"/>
      <c r="DF394" s="379"/>
      <c r="DG394" s="379"/>
      <c r="DH394" s="379"/>
      <c r="DI394" s="379"/>
      <c r="DJ394" s="379"/>
      <c r="DK394" s="380"/>
      <c r="DL394" s="541"/>
      <c r="DM394" s="541"/>
      <c r="DN394" s="541"/>
      <c r="DO394" s="542"/>
      <c r="DP394" s="542"/>
      <c r="DQ394" s="381"/>
    </row>
    <row r="395" spans="30:121" ht="22.5" customHeight="1" x14ac:dyDescent="0.3">
      <c r="AD395"/>
      <c r="BF395"/>
      <c r="BG395"/>
      <c r="BH395"/>
      <c r="BI395"/>
      <c r="BJ395"/>
      <c r="BK395"/>
      <c r="BL395"/>
      <c r="BM395"/>
      <c r="BN395"/>
      <c r="BP395" s="28"/>
      <c r="BQ395" s="28"/>
      <c r="BR395" s="28"/>
      <c r="BS395" s="28"/>
      <c r="BT395" s="28"/>
      <c r="BU395" s="28"/>
      <c r="BV395" s="28"/>
      <c r="BW395" s="28"/>
      <c r="BY395" s="378"/>
      <c r="BZ395" s="383"/>
      <c r="CA395" s="383"/>
      <c r="CB395" s="383"/>
      <c r="CC395" s="383"/>
      <c r="CD395" s="516" t="s">
        <v>52</v>
      </c>
      <c r="CE395" s="516"/>
      <c r="CF395" s="516" t="str">
        <f t="shared" ref="CF395" si="806">BU393</f>
        <v>poražený N1</v>
      </c>
      <c r="CG395" s="516" t="s">
        <v>53</v>
      </c>
      <c r="CH395" s="516" t="str">
        <f>IF(BU1060="","",LOOKUP(CF395,$B$2:$B$51,$C$2:$C$50))</f>
        <v/>
      </c>
      <c r="CI395" s="516"/>
      <c r="CJ395" s="437"/>
      <c r="CK395" s="437"/>
      <c r="CL395" s="437"/>
      <c r="CM395" s="437"/>
      <c r="CN395" s="437"/>
      <c r="CO395" s="437"/>
      <c r="CP395" s="437"/>
      <c r="CQ395" s="437"/>
      <c r="CR395" s="437"/>
      <c r="CS395" s="437"/>
      <c r="CT395" s="437"/>
      <c r="CU395" s="383"/>
      <c r="CV395" s="383"/>
      <c r="CW395" s="383"/>
      <c r="CX395" s="383"/>
      <c r="CY395" s="383"/>
      <c r="CZ395" s="516" t="s">
        <v>52</v>
      </c>
      <c r="DA395" s="516"/>
      <c r="DB395" s="516" t="str">
        <f t="shared" ref="DB395" si="807">BW393</f>
        <v>poražený N3</v>
      </c>
      <c r="DC395" s="516" t="s">
        <v>53</v>
      </c>
      <c r="DD395" s="516" t="str">
        <f>IF(BW1060="","",LOOKUP(DB395,$B$2:$B$51,$C$2:$C$50))</f>
        <v/>
      </c>
      <c r="DE395" s="516"/>
      <c r="DF395" s="437"/>
      <c r="DG395" s="437"/>
      <c r="DH395" s="437"/>
      <c r="DI395" s="437"/>
      <c r="DJ395" s="437"/>
      <c r="DK395" s="437"/>
      <c r="DL395" s="437"/>
      <c r="DM395" s="437"/>
      <c r="DN395" s="437"/>
      <c r="DO395" s="437"/>
      <c r="DP395" s="437"/>
      <c r="DQ395" s="381"/>
    </row>
    <row r="396" spans="30:121" ht="22.5" customHeight="1" x14ac:dyDescent="0.3">
      <c r="AD396"/>
      <c r="BF396"/>
      <c r="BG396"/>
      <c r="BH396"/>
      <c r="BI396"/>
      <c r="BJ396"/>
      <c r="BK396"/>
      <c r="BL396"/>
      <c r="BM396"/>
      <c r="BN396"/>
      <c r="BP396" s="28"/>
      <c r="BQ396" s="28"/>
      <c r="BR396" s="28"/>
      <c r="BS396" s="28"/>
      <c r="BT396" s="28"/>
      <c r="BU396" s="28"/>
      <c r="BV396" s="28"/>
      <c r="BW396" s="28"/>
      <c r="BY396" s="378"/>
      <c r="BZ396" s="383"/>
      <c r="CA396" s="383"/>
      <c r="CB396" s="383"/>
      <c r="CC396" s="383"/>
      <c r="CD396" s="383"/>
      <c r="CE396" s="383"/>
      <c r="CF396" s="383"/>
      <c r="CG396" s="383"/>
      <c r="CH396" s="383"/>
      <c r="CI396" s="383"/>
      <c r="CJ396" s="383"/>
      <c r="CK396" s="383"/>
      <c r="CL396" s="383"/>
      <c r="CM396" s="383"/>
      <c r="CN396" s="383"/>
      <c r="CO396" s="383"/>
      <c r="CP396" s="383"/>
      <c r="CQ396" s="383"/>
      <c r="CR396" s="383"/>
      <c r="CS396" s="383"/>
      <c r="CT396" s="383"/>
      <c r="CU396" s="383"/>
      <c r="CV396" s="383"/>
      <c r="CW396" s="383"/>
      <c r="CX396" s="383"/>
      <c r="CY396" s="383"/>
      <c r="CZ396" s="383"/>
      <c r="DA396" s="383"/>
      <c r="DB396" s="383"/>
      <c r="DC396" s="383"/>
      <c r="DD396" s="383"/>
      <c r="DE396" s="383"/>
      <c r="DF396" s="383"/>
      <c r="DG396" s="383"/>
      <c r="DH396" s="383"/>
      <c r="DI396" s="383"/>
      <c r="DJ396" s="383"/>
      <c r="DK396" s="384"/>
      <c r="DL396" s="384"/>
      <c r="DM396" s="384"/>
      <c r="DN396" s="384"/>
      <c r="DO396" s="384"/>
      <c r="DP396" s="384"/>
      <c r="DQ396" s="381"/>
    </row>
    <row r="397" spans="30:121" ht="22.5" customHeight="1" x14ac:dyDescent="0.3">
      <c r="AD397"/>
      <c r="BF397"/>
      <c r="BG397"/>
      <c r="BH397"/>
      <c r="BI397"/>
      <c r="BJ397"/>
      <c r="BK397"/>
      <c r="BL397"/>
      <c r="BM397"/>
      <c r="BN397"/>
      <c r="BP397" s="28"/>
      <c r="BQ397" s="28"/>
      <c r="BR397" s="28"/>
      <c r="BS397" s="28"/>
      <c r="BT397" s="28"/>
      <c r="BU397" s="28"/>
      <c r="BV397" s="28"/>
      <c r="BW397" s="28"/>
      <c r="BY397" s="378"/>
      <c r="BZ397" s="385" t="s">
        <v>56</v>
      </c>
      <c r="CA397" s="523" t="str">
        <f t="shared" ref="CA397" si="808">CF395</f>
        <v>poražený N1</v>
      </c>
      <c r="CB397" s="523"/>
      <c r="CC397" s="508"/>
      <c r="CD397" s="508"/>
      <c r="CE397" s="508"/>
      <c r="CF397" s="508"/>
      <c r="CG397" s="508"/>
      <c r="CH397" s="508"/>
      <c r="CI397" s="508"/>
      <c r="CJ397" s="508"/>
      <c r="CK397" s="509"/>
      <c r="CL397" s="386" t="s">
        <v>47</v>
      </c>
      <c r="CM397" s="387">
        <v>1</v>
      </c>
      <c r="CN397" s="387">
        <v>2</v>
      </c>
      <c r="CO397" s="387">
        <v>3</v>
      </c>
      <c r="CP397" s="387">
        <v>4</v>
      </c>
      <c r="CQ397" s="387">
        <v>5</v>
      </c>
      <c r="CR397" s="387">
        <v>6</v>
      </c>
      <c r="CS397" s="387">
        <v>7</v>
      </c>
      <c r="CT397" s="387">
        <v>8</v>
      </c>
      <c r="CU397" s="387">
        <v>9</v>
      </c>
      <c r="CV397" s="387">
        <v>10</v>
      </c>
      <c r="CW397" s="387">
        <v>11</v>
      </c>
      <c r="CX397" s="387">
        <v>12</v>
      </c>
      <c r="CY397" s="387">
        <v>13</v>
      </c>
      <c r="CZ397" s="387">
        <v>14</v>
      </c>
      <c r="DA397" s="387">
        <v>15</v>
      </c>
      <c r="DB397" s="387">
        <v>16</v>
      </c>
      <c r="DC397" s="387">
        <v>17</v>
      </c>
      <c r="DD397" s="387">
        <v>18</v>
      </c>
      <c r="DE397" s="387">
        <v>19</v>
      </c>
      <c r="DF397" s="387">
        <v>20</v>
      </c>
      <c r="DG397" s="387">
        <v>21</v>
      </c>
      <c r="DH397" s="387">
        <v>22</v>
      </c>
      <c r="DI397" s="387">
        <v>23</v>
      </c>
      <c r="DJ397" s="387">
        <v>24</v>
      </c>
      <c r="DK397" s="387">
        <v>25</v>
      </c>
      <c r="DL397" s="387">
        <v>26</v>
      </c>
      <c r="DM397" s="387">
        <v>27</v>
      </c>
      <c r="DN397" s="387">
        <v>28</v>
      </c>
      <c r="DO397" s="387">
        <v>29</v>
      </c>
      <c r="DP397" s="387">
        <v>30</v>
      </c>
      <c r="DQ397" s="381"/>
    </row>
    <row r="398" spans="30:121" ht="22.5" customHeight="1" x14ac:dyDescent="0.3">
      <c r="AD398"/>
      <c r="BF398"/>
      <c r="BG398"/>
      <c r="BH398"/>
      <c r="BI398"/>
      <c r="BJ398"/>
      <c r="BK398"/>
      <c r="BL398"/>
      <c r="BM398"/>
      <c r="BN398"/>
      <c r="BP398" s="28"/>
      <c r="BQ398" s="28"/>
      <c r="BR398" s="28"/>
      <c r="BS398" s="28"/>
      <c r="BT398" s="28"/>
      <c r="BU398" s="28"/>
      <c r="BV398" s="28"/>
      <c r="BW398" s="28"/>
      <c r="BY398" s="378"/>
      <c r="BZ398" s="388"/>
      <c r="CA398" s="389"/>
      <c r="CB398" s="493"/>
      <c r="CC398" s="390"/>
      <c r="CD398" s="390"/>
      <c r="CE398" s="390"/>
      <c r="CF398" s="390"/>
      <c r="CG398" s="390"/>
      <c r="CH398" s="390"/>
      <c r="CI398" s="390"/>
      <c r="CJ398" s="390"/>
      <c r="CK398" s="390"/>
      <c r="CL398" s="390"/>
      <c r="CM398" s="390"/>
      <c r="CN398" s="390"/>
      <c r="CO398" s="390"/>
      <c r="CP398" s="390"/>
      <c r="CQ398" s="390"/>
      <c r="CR398" s="390"/>
      <c r="CS398" s="390"/>
      <c r="CT398" s="390"/>
      <c r="CU398" s="390"/>
      <c r="CV398" s="390"/>
      <c r="CW398" s="390"/>
      <c r="CX398" s="390"/>
      <c r="CY398" s="390"/>
      <c r="CZ398" s="390"/>
      <c r="DA398" s="390"/>
      <c r="DB398" s="390"/>
      <c r="DC398" s="390"/>
      <c r="DD398" s="390"/>
      <c r="DE398" s="390"/>
      <c r="DF398" s="390"/>
      <c r="DG398" s="390"/>
      <c r="DH398" s="390"/>
      <c r="DI398" s="390"/>
      <c r="DJ398" s="390"/>
      <c r="DK398" s="391"/>
      <c r="DL398" s="391"/>
      <c r="DM398" s="391"/>
      <c r="DN398" s="391"/>
      <c r="DO398" s="391"/>
      <c r="DP398" s="391"/>
      <c r="DQ398" s="381"/>
    </row>
    <row r="399" spans="30:121" ht="22.5" customHeight="1" x14ac:dyDescent="0.3">
      <c r="AD399"/>
      <c r="BF399"/>
      <c r="BG399"/>
      <c r="BH399"/>
      <c r="BI399"/>
      <c r="BJ399"/>
      <c r="BK399"/>
      <c r="BL399"/>
      <c r="BM399"/>
      <c r="BN399"/>
      <c r="BP399" s="28"/>
      <c r="BQ399" s="28"/>
      <c r="BR399" s="28"/>
      <c r="BS399" s="28"/>
      <c r="BT399" s="28"/>
      <c r="BU399" s="28"/>
      <c r="BV399" s="28"/>
      <c r="BW399" s="28"/>
      <c r="BY399" s="378"/>
      <c r="BZ399" s="392" t="s">
        <v>56</v>
      </c>
      <c r="CA399" s="510" t="str">
        <f t="shared" ref="CA399" si="809">DB395</f>
        <v>poražený N3</v>
      </c>
      <c r="CB399" s="510"/>
      <c r="CC399" s="511"/>
      <c r="CD399" s="511"/>
      <c r="CE399" s="511"/>
      <c r="CF399" s="511"/>
      <c r="CG399" s="511"/>
      <c r="CH399" s="511"/>
      <c r="CI399" s="511"/>
      <c r="CJ399" s="511"/>
      <c r="CK399" s="512"/>
      <c r="CL399" s="386" t="s">
        <v>47</v>
      </c>
      <c r="CM399" s="387">
        <v>1</v>
      </c>
      <c r="CN399" s="387">
        <v>2</v>
      </c>
      <c r="CO399" s="387">
        <v>3</v>
      </c>
      <c r="CP399" s="387">
        <v>4</v>
      </c>
      <c r="CQ399" s="387">
        <v>5</v>
      </c>
      <c r="CR399" s="387">
        <v>6</v>
      </c>
      <c r="CS399" s="387">
        <v>7</v>
      </c>
      <c r="CT399" s="387">
        <v>8</v>
      </c>
      <c r="CU399" s="387">
        <v>9</v>
      </c>
      <c r="CV399" s="387">
        <v>10</v>
      </c>
      <c r="CW399" s="387">
        <v>11</v>
      </c>
      <c r="CX399" s="387">
        <v>12</v>
      </c>
      <c r="CY399" s="387">
        <v>13</v>
      </c>
      <c r="CZ399" s="387">
        <v>14</v>
      </c>
      <c r="DA399" s="387">
        <v>15</v>
      </c>
      <c r="DB399" s="387">
        <v>16</v>
      </c>
      <c r="DC399" s="387">
        <v>17</v>
      </c>
      <c r="DD399" s="387">
        <v>18</v>
      </c>
      <c r="DE399" s="387">
        <v>19</v>
      </c>
      <c r="DF399" s="387">
        <v>20</v>
      </c>
      <c r="DG399" s="387">
        <v>21</v>
      </c>
      <c r="DH399" s="387">
        <v>22</v>
      </c>
      <c r="DI399" s="387">
        <v>23</v>
      </c>
      <c r="DJ399" s="387">
        <v>24</v>
      </c>
      <c r="DK399" s="387">
        <v>25</v>
      </c>
      <c r="DL399" s="387">
        <v>26</v>
      </c>
      <c r="DM399" s="387">
        <v>27</v>
      </c>
      <c r="DN399" s="387">
        <v>28</v>
      </c>
      <c r="DO399" s="387">
        <v>29</v>
      </c>
      <c r="DP399" s="387">
        <v>30</v>
      </c>
      <c r="DQ399" s="381"/>
    </row>
    <row r="400" spans="30:121" ht="22.5" customHeight="1" thickBot="1" x14ac:dyDescent="0.35">
      <c r="AD400"/>
      <c r="BF400"/>
      <c r="BG400"/>
      <c r="BH400"/>
      <c r="BI400"/>
      <c r="BJ400"/>
      <c r="BK400"/>
      <c r="BL400"/>
      <c r="BM400"/>
      <c r="BN400"/>
      <c r="BP400" s="28"/>
      <c r="BQ400" s="28"/>
      <c r="BR400" s="28"/>
      <c r="BS400" s="28"/>
      <c r="BT400" s="28"/>
      <c r="BU400" s="28"/>
      <c r="BV400" s="28"/>
      <c r="BW400" s="28"/>
      <c r="BY400" s="393"/>
      <c r="BZ400" s="394"/>
      <c r="CA400" s="394"/>
      <c r="CB400" s="394"/>
      <c r="CC400" s="394"/>
      <c r="CD400" s="394"/>
      <c r="CE400" s="394"/>
      <c r="CF400" s="394"/>
      <c r="CG400" s="394"/>
      <c r="CH400" s="394"/>
      <c r="CI400" s="394"/>
      <c r="CJ400" s="394"/>
      <c r="CK400" s="394"/>
      <c r="CL400" s="394"/>
      <c r="CM400" s="394"/>
      <c r="CN400" s="394"/>
      <c r="CO400" s="394"/>
      <c r="CP400" s="394"/>
      <c r="CQ400" s="394"/>
      <c r="CR400" s="394"/>
      <c r="CS400" s="394"/>
      <c r="CT400" s="394"/>
      <c r="CU400" s="394"/>
      <c r="CV400" s="394"/>
      <c r="CW400" s="394"/>
      <c r="CX400" s="394"/>
      <c r="CY400" s="394"/>
      <c r="CZ400" s="394"/>
      <c r="DA400" s="394"/>
      <c r="DB400" s="394"/>
      <c r="DC400" s="394"/>
      <c r="DD400" s="394"/>
      <c r="DE400" s="394"/>
      <c r="DF400" s="394"/>
      <c r="DG400" s="394"/>
      <c r="DH400" s="394"/>
      <c r="DI400" s="394"/>
      <c r="DJ400" s="394"/>
      <c r="DK400" s="394"/>
      <c r="DL400" s="394"/>
      <c r="DM400" s="394"/>
      <c r="DN400" s="394"/>
      <c r="DO400" s="394"/>
      <c r="DP400" s="394"/>
      <c r="DQ400" s="395"/>
    </row>
    <row r="401" spans="30:121" ht="22.5" customHeight="1" thickTop="1" x14ac:dyDescent="0.3">
      <c r="AD401"/>
      <c r="BF401"/>
      <c r="BG401"/>
      <c r="BH401"/>
      <c r="BI401"/>
      <c r="BJ401"/>
      <c r="BK401"/>
      <c r="BL401"/>
      <c r="BM401"/>
      <c r="BN401"/>
      <c r="BP401" s="28"/>
      <c r="BQ401" s="28"/>
      <c r="BR401" s="28"/>
      <c r="BS401" s="28"/>
      <c r="BT401" s="28"/>
      <c r="BU401" s="28"/>
      <c r="BV401" s="28"/>
      <c r="BW401" s="28"/>
      <c r="BY401" s="517">
        <f t="shared" ref="BY401" si="810">BQ402</f>
        <v>0.5083333333333333</v>
      </c>
      <c r="BZ401" s="518"/>
      <c r="CA401" s="518"/>
      <c r="CB401" s="375"/>
      <c r="CC401" s="513" t="str">
        <f t="shared" ref="CC401" si="811">BP402</f>
        <v>kolo</v>
      </c>
      <c r="CD401" s="513"/>
      <c r="CE401" s="515"/>
      <c r="CF401" s="515"/>
      <c r="CG401" s="515"/>
      <c r="CH401" s="515"/>
      <c r="CI401" s="515"/>
      <c r="CJ401" s="515"/>
      <c r="CK401" s="376"/>
      <c r="CL401" s="375"/>
      <c r="CM401" s="375"/>
      <c r="CN401" s="375"/>
      <c r="CO401" s="375"/>
      <c r="CP401" s="375"/>
      <c r="CQ401" s="375"/>
      <c r="CR401" s="375"/>
      <c r="CS401" s="375"/>
      <c r="CT401" s="375"/>
      <c r="CU401" s="375"/>
      <c r="CV401" s="375"/>
      <c r="CW401" s="375"/>
      <c r="CX401" s="375"/>
      <c r="CY401" s="375"/>
      <c r="CZ401" s="375"/>
      <c r="DA401" s="375"/>
      <c r="DB401" s="375"/>
      <c r="DC401" s="375"/>
      <c r="DD401" s="375"/>
      <c r="DE401" s="375"/>
      <c r="DF401" s="375"/>
      <c r="DG401" s="375"/>
      <c r="DH401" s="375"/>
      <c r="DI401" s="375"/>
      <c r="DJ401" s="375"/>
      <c r="DK401" s="375"/>
      <c r="DL401" s="375"/>
      <c r="DM401" s="375"/>
      <c r="DN401" s="375"/>
      <c r="DO401" s="375"/>
      <c r="DP401" s="375"/>
      <c r="DQ401" s="377"/>
    </row>
    <row r="402" spans="30:121" ht="22.5" customHeight="1" x14ac:dyDescent="0.3">
      <c r="AD402"/>
      <c r="BF402"/>
      <c r="BG402"/>
      <c r="BH402"/>
      <c r="BI402"/>
      <c r="BJ402"/>
      <c r="BK402"/>
      <c r="BL402"/>
      <c r="BM402"/>
      <c r="BN402"/>
      <c r="BP402" s="28" t="str">
        <f t="shared" ref="BP402:BW403" si="812">E97</f>
        <v>kolo</v>
      </c>
      <c r="BQ402" s="28">
        <f t="shared" si="812"/>
        <v>0.5083333333333333</v>
      </c>
      <c r="BR402" s="28">
        <f t="shared" si="812"/>
        <v>97</v>
      </c>
      <c r="BS402" s="28" t="str">
        <f t="shared" si="812"/>
        <v>HŘIŠTĚ</v>
      </c>
      <c r="BT402" s="28" t="str">
        <f t="shared" si="812"/>
        <v>U2</v>
      </c>
      <c r="BU402" s="28" t="str">
        <f t="shared" si="812"/>
        <v>poražený N2</v>
      </c>
      <c r="BV402" s="28" t="str">
        <f t="shared" si="812"/>
        <v>:</v>
      </c>
      <c r="BW402" s="28" t="str">
        <f t="shared" si="812"/>
        <v>poražený N4</v>
      </c>
      <c r="BY402" s="378"/>
      <c r="BZ402" s="506">
        <f t="shared" ref="BZ402" si="813">BP403</f>
        <v>17</v>
      </c>
      <c r="CA402" s="506"/>
      <c r="CB402" s="506"/>
      <c r="CC402" s="514"/>
      <c r="CD402" s="514"/>
      <c r="CE402" s="379"/>
      <c r="CF402" s="379"/>
      <c r="CG402" s="379"/>
      <c r="CH402" s="379"/>
      <c r="CI402" s="379"/>
      <c r="CJ402" s="379"/>
      <c r="CK402" s="379"/>
      <c r="CL402" s="379"/>
      <c r="CM402" s="379"/>
      <c r="CN402" s="379"/>
      <c r="CO402" s="379"/>
      <c r="CP402" s="379"/>
      <c r="CQ402" s="379"/>
      <c r="CR402" s="379"/>
      <c r="CS402" s="507">
        <f t="shared" ref="CS402" si="814">BR402</f>
        <v>97</v>
      </c>
      <c r="CT402" s="507"/>
      <c r="CU402" s="519" t="s">
        <v>48</v>
      </c>
      <c r="CV402" s="519"/>
      <c r="CW402" s="519"/>
      <c r="CX402" s="379"/>
      <c r="CY402" s="379"/>
      <c r="CZ402" s="379"/>
      <c r="DA402" s="379"/>
      <c r="DB402" s="379"/>
      <c r="DC402" s="379"/>
      <c r="DD402" s="379"/>
      <c r="DE402" s="379"/>
      <c r="DF402" s="379"/>
      <c r="DG402" s="379"/>
      <c r="DH402" s="379"/>
      <c r="DI402" s="379"/>
      <c r="DJ402" s="379"/>
      <c r="DK402" s="380"/>
      <c r="DL402" s="541" t="s">
        <v>49</v>
      </c>
      <c r="DM402" s="541"/>
      <c r="DN402" s="541"/>
      <c r="DO402" s="542">
        <f t="shared" ref="DO402" si="815">BS403</f>
        <v>3</v>
      </c>
      <c r="DP402" s="542"/>
      <c r="DQ402" s="381"/>
    </row>
    <row r="403" spans="30:121" ht="22.5" customHeight="1" x14ac:dyDescent="0.3">
      <c r="AD403"/>
      <c r="BF403"/>
      <c r="BG403"/>
      <c r="BH403"/>
      <c r="BI403"/>
      <c r="BJ403"/>
      <c r="BK403"/>
      <c r="BL403"/>
      <c r="BM403"/>
      <c r="BN403"/>
      <c r="BP403" s="28">
        <f t="shared" si="812"/>
        <v>17</v>
      </c>
      <c r="BQ403" s="28">
        <f t="shared" si="812"/>
        <v>0</v>
      </c>
      <c r="BR403" s="28" t="str">
        <f t="shared" si="812"/>
        <v>zápas</v>
      </c>
      <c r="BS403" s="28">
        <f t="shared" si="812"/>
        <v>3</v>
      </c>
      <c r="BT403" s="28">
        <f t="shared" si="812"/>
        <v>0</v>
      </c>
      <c r="BU403" s="28" t="str">
        <f t="shared" si="812"/>
        <v>Ovčárecká "A"</v>
      </c>
      <c r="BV403" s="28">
        <f t="shared" si="812"/>
        <v>0</v>
      </c>
      <c r="BW403" s="28" t="str">
        <f t="shared" si="812"/>
        <v>Masarykova "A"</v>
      </c>
      <c r="BY403" s="378"/>
      <c r="BZ403" s="382"/>
      <c r="CA403" s="382"/>
      <c r="CB403" s="382"/>
      <c r="CC403" s="382"/>
      <c r="CD403" s="379"/>
      <c r="CE403" s="379"/>
      <c r="CF403" s="379"/>
      <c r="CG403" s="379"/>
      <c r="CH403" s="379"/>
      <c r="CI403" s="379"/>
      <c r="CJ403" s="379"/>
      <c r="CK403" s="379"/>
      <c r="CL403" s="379"/>
      <c r="CM403" s="379"/>
      <c r="CN403" s="379"/>
      <c r="CO403" s="379"/>
      <c r="CP403" s="379"/>
      <c r="CQ403" s="379"/>
      <c r="CR403" s="379"/>
      <c r="CS403" s="507"/>
      <c r="CT403" s="507"/>
      <c r="CU403" s="519"/>
      <c r="CV403" s="519"/>
      <c r="CW403" s="519"/>
      <c r="CX403" s="379"/>
      <c r="CY403" s="379"/>
      <c r="CZ403" s="379"/>
      <c r="DA403" s="379"/>
      <c r="DB403" s="379"/>
      <c r="DC403" s="379"/>
      <c r="DD403" s="379"/>
      <c r="DE403" s="379"/>
      <c r="DF403" s="379"/>
      <c r="DG403" s="379"/>
      <c r="DH403" s="379"/>
      <c r="DI403" s="379"/>
      <c r="DJ403" s="379"/>
      <c r="DK403" s="380"/>
      <c r="DL403" s="541"/>
      <c r="DM403" s="541"/>
      <c r="DN403" s="541"/>
      <c r="DO403" s="542"/>
      <c r="DP403" s="542"/>
      <c r="DQ403" s="381"/>
    </row>
    <row r="404" spans="30:121" ht="22.5" customHeight="1" x14ac:dyDescent="0.3">
      <c r="AD404"/>
      <c r="BF404"/>
      <c r="BG404"/>
      <c r="BH404"/>
      <c r="BI404"/>
      <c r="BJ404"/>
      <c r="BK404"/>
      <c r="BL404"/>
      <c r="BM404"/>
      <c r="BN404"/>
      <c r="BP404" s="28"/>
      <c r="BQ404" s="28"/>
      <c r="BR404" s="28"/>
      <c r="BS404" s="28"/>
      <c r="BT404" s="28"/>
      <c r="BU404" s="28"/>
      <c r="BV404" s="28"/>
      <c r="BW404" s="28"/>
      <c r="BY404" s="378"/>
      <c r="BZ404" s="383"/>
      <c r="CA404" s="383"/>
      <c r="CB404" s="383"/>
      <c r="CC404" s="383"/>
      <c r="CD404" s="516" t="s">
        <v>52</v>
      </c>
      <c r="CE404" s="516"/>
      <c r="CF404" s="516" t="str">
        <f t="shared" ref="CF404" si="816">BU402</f>
        <v>poražený N2</v>
      </c>
      <c r="CG404" s="516" t="s">
        <v>53</v>
      </c>
      <c r="CH404" s="516" t="str">
        <f>IF(BU1069="","",LOOKUP(CF404,$B$2:$B$51,$C$2:$C$50))</f>
        <v/>
      </c>
      <c r="CI404" s="516"/>
      <c r="CJ404" s="437"/>
      <c r="CK404" s="437"/>
      <c r="CL404" s="437"/>
      <c r="CM404" s="437"/>
      <c r="CN404" s="437"/>
      <c r="CO404" s="437"/>
      <c r="CP404" s="437"/>
      <c r="CQ404" s="437"/>
      <c r="CR404" s="437"/>
      <c r="CS404" s="437"/>
      <c r="CT404" s="437"/>
      <c r="CU404" s="383"/>
      <c r="CV404" s="383"/>
      <c r="CW404" s="383"/>
      <c r="CX404" s="383"/>
      <c r="CY404" s="383"/>
      <c r="CZ404" s="516" t="s">
        <v>52</v>
      </c>
      <c r="DA404" s="516"/>
      <c r="DB404" s="516" t="str">
        <f t="shared" ref="DB404" si="817">BW402</f>
        <v>poražený N4</v>
      </c>
      <c r="DC404" s="516" t="s">
        <v>53</v>
      </c>
      <c r="DD404" s="516" t="str">
        <f>IF(BW1069="","",LOOKUP(DB404,$B$2:$B$51,$C$2:$C$50))</f>
        <v/>
      </c>
      <c r="DE404" s="516"/>
      <c r="DF404" s="437"/>
      <c r="DG404" s="437"/>
      <c r="DH404" s="437"/>
      <c r="DI404" s="437"/>
      <c r="DJ404" s="437"/>
      <c r="DK404" s="437"/>
      <c r="DL404" s="437"/>
      <c r="DM404" s="437"/>
      <c r="DN404" s="437"/>
      <c r="DO404" s="437"/>
      <c r="DP404" s="437"/>
      <c r="DQ404" s="381"/>
    </row>
    <row r="405" spans="30:121" ht="22.5" customHeight="1" x14ac:dyDescent="0.3">
      <c r="AD405"/>
      <c r="BF405"/>
      <c r="BG405"/>
      <c r="BH405"/>
      <c r="BI405"/>
      <c r="BJ405"/>
      <c r="BK405"/>
      <c r="BL405"/>
      <c r="BM405"/>
      <c r="BN405"/>
      <c r="BP405" s="28"/>
      <c r="BQ405" s="28"/>
      <c r="BR405" s="28"/>
      <c r="BS405" s="28"/>
      <c r="BT405" s="28"/>
      <c r="BU405" s="28"/>
      <c r="BV405" s="28"/>
      <c r="BW405" s="28"/>
      <c r="BY405" s="378"/>
      <c r="BZ405" s="383"/>
      <c r="CA405" s="383"/>
      <c r="CB405" s="383"/>
      <c r="CC405" s="383"/>
      <c r="CD405" s="383"/>
      <c r="CE405" s="383"/>
      <c r="CF405" s="383"/>
      <c r="CG405" s="383"/>
      <c r="CH405" s="383"/>
      <c r="CI405" s="383"/>
      <c r="CJ405" s="383"/>
      <c r="CK405" s="383"/>
      <c r="CL405" s="383"/>
      <c r="CM405" s="383"/>
      <c r="CN405" s="383"/>
      <c r="CO405" s="383"/>
      <c r="CP405" s="383"/>
      <c r="CQ405" s="383"/>
      <c r="CR405" s="383"/>
      <c r="CS405" s="383"/>
      <c r="CT405" s="383"/>
      <c r="CU405" s="383"/>
      <c r="CV405" s="383"/>
      <c r="CW405" s="383"/>
      <c r="CX405" s="383"/>
      <c r="CY405" s="383"/>
      <c r="CZ405" s="383"/>
      <c r="DA405" s="383"/>
      <c r="DB405" s="383"/>
      <c r="DC405" s="383"/>
      <c r="DD405" s="383"/>
      <c r="DE405" s="383"/>
      <c r="DF405" s="383"/>
      <c r="DG405" s="383"/>
      <c r="DH405" s="383"/>
      <c r="DI405" s="383"/>
      <c r="DJ405" s="383"/>
      <c r="DK405" s="384"/>
      <c r="DL405" s="384"/>
      <c r="DM405" s="384"/>
      <c r="DN405" s="384"/>
      <c r="DO405" s="384"/>
      <c r="DP405" s="384"/>
      <c r="DQ405" s="381"/>
    </row>
    <row r="406" spans="30:121" ht="22.5" customHeight="1" x14ac:dyDescent="0.3">
      <c r="AD406"/>
      <c r="BF406"/>
      <c r="BG406"/>
      <c r="BH406"/>
      <c r="BI406"/>
      <c r="BJ406"/>
      <c r="BK406"/>
      <c r="BL406"/>
      <c r="BM406"/>
      <c r="BN406"/>
      <c r="BP406" s="28"/>
      <c r="BQ406" s="28"/>
      <c r="BR406" s="28"/>
      <c r="BS406" s="28"/>
      <c r="BT406" s="28"/>
      <c r="BU406" s="28"/>
      <c r="BV406" s="28"/>
      <c r="BW406" s="28"/>
      <c r="BY406" s="378"/>
      <c r="BZ406" s="385" t="s">
        <v>56</v>
      </c>
      <c r="CA406" s="523" t="str">
        <f t="shared" ref="CA406" si="818">CF404</f>
        <v>poražený N2</v>
      </c>
      <c r="CB406" s="523"/>
      <c r="CC406" s="508"/>
      <c r="CD406" s="508"/>
      <c r="CE406" s="508"/>
      <c r="CF406" s="508"/>
      <c r="CG406" s="508"/>
      <c r="CH406" s="508"/>
      <c r="CI406" s="508"/>
      <c r="CJ406" s="508"/>
      <c r="CK406" s="509"/>
      <c r="CL406" s="386" t="s">
        <v>47</v>
      </c>
      <c r="CM406" s="387">
        <v>1</v>
      </c>
      <c r="CN406" s="387">
        <v>2</v>
      </c>
      <c r="CO406" s="387">
        <v>3</v>
      </c>
      <c r="CP406" s="387">
        <v>4</v>
      </c>
      <c r="CQ406" s="387">
        <v>5</v>
      </c>
      <c r="CR406" s="387">
        <v>6</v>
      </c>
      <c r="CS406" s="387">
        <v>7</v>
      </c>
      <c r="CT406" s="387">
        <v>8</v>
      </c>
      <c r="CU406" s="387">
        <v>9</v>
      </c>
      <c r="CV406" s="387">
        <v>10</v>
      </c>
      <c r="CW406" s="387">
        <v>11</v>
      </c>
      <c r="CX406" s="387">
        <v>12</v>
      </c>
      <c r="CY406" s="387">
        <v>13</v>
      </c>
      <c r="CZ406" s="387">
        <v>14</v>
      </c>
      <c r="DA406" s="387">
        <v>15</v>
      </c>
      <c r="DB406" s="387">
        <v>16</v>
      </c>
      <c r="DC406" s="387">
        <v>17</v>
      </c>
      <c r="DD406" s="387">
        <v>18</v>
      </c>
      <c r="DE406" s="387">
        <v>19</v>
      </c>
      <c r="DF406" s="387">
        <v>20</v>
      </c>
      <c r="DG406" s="387">
        <v>21</v>
      </c>
      <c r="DH406" s="387">
        <v>22</v>
      </c>
      <c r="DI406" s="387">
        <v>23</v>
      </c>
      <c r="DJ406" s="387">
        <v>24</v>
      </c>
      <c r="DK406" s="387">
        <v>25</v>
      </c>
      <c r="DL406" s="387">
        <v>26</v>
      </c>
      <c r="DM406" s="387">
        <v>27</v>
      </c>
      <c r="DN406" s="387">
        <v>28</v>
      </c>
      <c r="DO406" s="387">
        <v>29</v>
      </c>
      <c r="DP406" s="387">
        <v>30</v>
      </c>
      <c r="DQ406" s="381"/>
    </row>
    <row r="407" spans="30:121" ht="22.5" customHeight="1" x14ac:dyDescent="0.3">
      <c r="AD407"/>
      <c r="BF407"/>
      <c r="BG407"/>
      <c r="BH407"/>
      <c r="BI407"/>
      <c r="BJ407"/>
      <c r="BK407"/>
      <c r="BL407"/>
      <c r="BM407"/>
      <c r="BN407"/>
      <c r="BP407" s="28"/>
      <c r="BQ407" s="28"/>
      <c r="BR407" s="28"/>
      <c r="BS407" s="28"/>
      <c r="BT407" s="28"/>
      <c r="BU407" s="28"/>
      <c r="BV407" s="28"/>
      <c r="BW407" s="28"/>
      <c r="BY407" s="378"/>
      <c r="BZ407" s="388"/>
      <c r="CA407" s="389"/>
      <c r="CB407" s="493"/>
      <c r="CC407" s="390"/>
      <c r="CD407" s="390"/>
      <c r="CE407" s="390"/>
      <c r="CF407" s="390"/>
      <c r="CG407" s="390"/>
      <c r="CH407" s="390"/>
      <c r="CI407" s="390"/>
      <c r="CJ407" s="390"/>
      <c r="CK407" s="390"/>
      <c r="CL407" s="390"/>
      <c r="CM407" s="390"/>
      <c r="CN407" s="390"/>
      <c r="CO407" s="390"/>
      <c r="CP407" s="390"/>
      <c r="CQ407" s="390"/>
      <c r="CR407" s="390"/>
      <c r="CS407" s="390"/>
      <c r="CT407" s="390"/>
      <c r="CU407" s="390"/>
      <c r="CV407" s="390"/>
      <c r="CW407" s="390"/>
      <c r="CX407" s="390"/>
      <c r="CY407" s="390"/>
      <c r="CZ407" s="390"/>
      <c r="DA407" s="390"/>
      <c r="DB407" s="390"/>
      <c r="DC407" s="390"/>
      <c r="DD407" s="390"/>
      <c r="DE407" s="390"/>
      <c r="DF407" s="390"/>
      <c r="DG407" s="390"/>
      <c r="DH407" s="390"/>
      <c r="DI407" s="390"/>
      <c r="DJ407" s="390"/>
      <c r="DK407" s="391"/>
      <c r="DL407" s="391"/>
      <c r="DM407" s="391"/>
      <c r="DN407" s="391"/>
      <c r="DO407" s="391"/>
      <c r="DP407" s="391"/>
      <c r="DQ407" s="381"/>
    </row>
    <row r="408" spans="30:121" ht="22.5" customHeight="1" x14ac:dyDescent="0.3">
      <c r="AD408"/>
      <c r="BF408"/>
      <c r="BG408"/>
      <c r="BH408"/>
      <c r="BI408"/>
      <c r="BJ408"/>
      <c r="BK408"/>
      <c r="BL408"/>
      <c r="BM408"/>
      <c r="BN408"/>
      <c r="BP408" s="28"/>
      <c r="BQ408" s="28"/>
      <c r="BR408" s="28"/>
      <c r="BS408" s="28"/>
      <c r="BT408" s="28"/>
      <c r="BU408" s="28"/>
      <c r="BV408" s="28"/>
      <c r="BW408" s="28"/>
      <c r="BY408" s="378"/>
      <c r="BZ408" s="392" t="s">
        <v>56</v>
      </c>
      <c r="CA408" s="510" t="str">
        <f t="shared" ref="CA408" si="819">DB404</f>
        <v>poražený N4</v>
      </c>
      <c r="CB408" s="510"/>
      <c r="CC408" s="511"/>
      <c r="CD408" s="511"/>
      <c r="CE408" s="511"/>
      <c r="CF408" s="511"/>
      <c r="CG408" s="511"/>
      <c r="CH408" s="511"/>
      <c r="CI408" s="511"/>
      <c r="CJ408" s="511"/>
      <c r="CK408" s="512"/>
      <c r="CL408" s="386" t="s">
        <v>47</v>
      </c>
      <c r="CM408" s="387">
        <v>1</v>
      </c>
      <c r="CN408" s="387">
        <v>2</v>
      </c>
      <c r="CO408" s="387">
        <v>3</v>
      </c>
      <c r="CP408" s="387">
        <v>4</v>
      </c>
      <c r="CQ408" s="387">
        <v>5</v>
      </c>
      <c r="CR408" s="387">
        <v>6</v>
      </c>
      <c r="CS408" s="387">
        <v>7</v>
      </c>
      <c r="CT408" s="387">
        <v>8</v>
      </c>
      <c r="CU408" s="387">
        <v>9</v>
      </c>
      <c r="CV408" s="387">
        <v>10</v>
      </c>
      <c r="CW408" s="387">
        <v>11</v>
      </c>
      <c r="CX408" s="387">
        <v>12</v>
      </c>
      <c r="CY408" s="387">
        <v>13</v>
      </c>
      <c r="CZ408" s="387">
        <v>14</v>
      </c>
      <c r="DA408" s="387">
        <v>15</v>
      </c>
      <c r="DB408" s="387">
        <v>16</v>
      </c>
      <c r="DC408" s="387">
        <v>17</v>
      </c>
      <c r="DD408" s="387">
        <v>18</v>
      </c>
      <c r="DE408" s="387">
        <v>19</v>
      </c>
      <c r="DF408" s="387">
        <v>20</v>
      </c>
      <c r="DG408" s="387">
        <v>21</v>
      </c>
      <c r="DH408" s="387">
        <v>22</v>
      </c>
      <c r="DI408" s="387">
        <v>23</v>
      </c>
      <c r="DJ408" s="387">
        <v>24</v>
      </c>
      <c r="DK408" s="387">
        <v>25</v>
      </c>
      <c r="DL408" s="387">
        <v>26</v>
      </c>
      <c r="DM408" s="387">
        <v>27</v>
      </c>
      <c r="DN408" s="387">
        <v>28</v>
      </c>
      <c r="DO408" s="387">
        <v>29</v>
      </c>
      <c r="DP408" s="387">
        <v>30</v>
      </c>
      <c r="DQ408" s="381"/>
    </row>
    <row r="409" spans="30:121" ht="22.5" customHeight="1" thickBot="1" x14ac:dyDescent="0.35">
      <c r="AD409"/>
      <c r="BF409"/>
      <c r="BG409"/>
      <c r="BH409"/>
      <c r="BI409"/>
      <c r="BJ409"/>
      <c r="BK409"/>
      <c r="BL409"/>
      <c r="BM409"/>
      <c r="BN409"/>
      <c r="BP409" s="28"/>
      <c r="BQ409" s="28"/>
      <c r="BR409" s="28"/>
      <c r="BS409" s="28"/>
      <c r="BT409" s="28"/>
      <c r="BU409" s="28"/>
      <c r="BV409" s="28"/>
      <c r="BW409" s="28"/>
      <c r="BY409" s="393"/>
      <c r="BZ409" s="394"/>
      <c r="CA409" s="394"/>
      <c r="CB409" s="394"/>
      <c r="CC409" s="394"/>
      <c r="CD409" s="394"/>
      <c r="CE409" s="394"/>
      <c r="CF409" s="394"/>
      <c r="CG409" s="394"/>
      <c r="CH409" s="394"/>
      <c r="CI409" s="394"/>
      <c r="CJ409" s="394"/>
      <c r="CK409" s="394"/>
      <c r="CL409" s="394"/>
      <c r="CM409" s="394"/>
      <c r="CN409" s="394"/>
      <c r="CO409" s="394"/>
      <c r="CP409" s="394"/>
      <c r="CQ409" s="394"/>
      <c r="CR409" s="394"/>
      <c r="CS409" s="394"/>
      <c r="CT409" s="394"/>
      <c r="CU409" s="394"/>
      <c r="CV409" s="394"/>
      <c r="CW409" s="394"/>
      <c r="CX409" s="394"/>
      <c r="CY409" s="394"/>
      <c r="CZ409" s="394"/>
      <c r="DA409" s="394"/>
      <c r="DB409" s="394"/>
      <c r="DC409" s="394"/>
      <c r="DD409" s="394"/>
      <c r="DE409" s="394"/>
      <c r="DF409" s="394"/>
      <c r="DG409" s="394"/>
      <c r="DH409" s="394"/>
      <c r="DI409" s="394"/>
      <c r="DJ409" s="394"/>
      <c r="DK409" s="394"/>
      <c r="DL409" s="394"/>
      <c r="DM409" s="394"/>
      <c r="DN409" s="394"/>
      <c r="DO409" s="394"/>
      <c r="DP409" s="394"/>
      <c r="DQ409" s="395"/>
    </row>
    <row r="410" spans="30:121" ht="22.5" customHeight="1" thickTop="1" x14ac:dyDescent="0.3">
      <c r="AD410"/>
      <c r="BF410"/>
      <c r="BG410"/>
      <c r="BH410"/>
      <c r="BI410"/>
      <c r="BJ410"/>
      <c r="BK410"/>
      <c r="BL410"/>
      <c r="BM410"/>
      <c r="BN410"/>
      <c r="BP410" s="28"/>
      <c r="BQ410" s="28"/>
      <c r="BR410" s="28"/>
      <c r="BS410" s="28"/>
      <c r="BT410" s="28"/>
      <c r="BU410" s="28"/>
      <c r="BV410" s="28"/>
      <c r="BW410" s="28"/>
      <c r="BY410" s="517">
        <f t="shared" ref="BY410" si="820">BQ411</f>
        <v>0.5083333333333333</v>
      </c>
      <c r="BZ410" s="518"/>
      <c r="CA410" s="518"/>
      <c r="CB410" s="375"/>
      <c r="CC410" s="513" t="str">
        <f t="shared" ref="CC410" si="821">BP411</f>
        <v>kolo</v>
      </c>
      <c r="CD410" s="513"/>
      <c r="CE410" s="515"/>
      <c r="CF410" s="515"/>
      <c r="CG410" s="515"/>
      <c r="CH410" s="515"/>
      <c r="CI410" s="515"/>
      <c r="CJ410" s="515"/>
      <c r="CK410" s="376"/>
      <c r="CL410" s="375"/>
      <c r="CM410" s="375"/>
      <c r="CN410" s="375"/>
      <c r="CO410" s="375"/>
      <c r="CP410" s="375"/>
      <c r="CQ410" s="375"/>
      <c r="CR410" s="375"/>
      <c r="CS410" s="375"/>
      <c r="CT410" s="375"/>
      <c r="CU410" s="375"/>
      <c r="CV410" s="375"/>
      <c r="CW410" s="375"/>
      <c r="CX410" s="375"/>
      <c r="CY410" s="375"/>
      <c r="CZ410" s="375"/>
      <c r="DA410" s="375"/>
      <c r="DB410" s="375"/>
      <c r="DC410" s="375"/>
      <c r="DD410" s="375"/>
      <c r="DE410" s="375"/>
      <c r="DF410" s="375"/>
      <c r="DG410" s="375"/>
      <c r="DH410" s="375"/>
      <c r="DI410" s="375"/>
      <c r="DJ410" s="375"/>
      <c r="DK410" s="375"/>
      <c r="DL410" s="375"/>
      <c r="DM410" s="375"/>
      <c r="DN410" s="375"/>
      <c r="DO410" s="375"/>
      <c r="DP410" s="375"/>
      <c r="DQ410" s="377"/>
    </row>
    <row r="411" spans="30:121" ht="22.5" customHeight="1" x14ac:dyDescent="0.3">
      <c r="AD411"/>
      <c r="BF411"/>
      <c r="BG411"/>
      <c r="BH411"/>
      <c r="BI411"/>
      <c r="BJ411"/>
      <c r="BK411"/>
      <c r="BL411"/>
      <c r="BM411"/>
      <c r="BN411"/>
      <c r="BP411" s="28" t="str">
        <f t="shared" ref="BP411:BW412" si="822">E99</f>
        <v>kolo</v>
      </c>
      <c r="BQ411" s="28">
        <f t="shared" si="822"/>
        <v>0.5083333333333333</v>
      </c>
      <c r="BR411" s="28">
        <f t="shared" si="822"/>
        <v>98</v>
      </c>
      <c r="BS411" s="28" t="str">
        <f t="shared" si="822"/>
        <v>HŘIŠTĚ</v>
      </c>
      <c r="BT411" s="28" t="str">
        <f t="shared" si="822"/>
        <v>S1</v>
      </c>
      <c r="BU411" s="28" t="str">
        <f t="shared" si="822"/>
        <v>vítěz N1</v>
      </c>
      <c r="BV411" s="28" t="str">
        <f t="shared" si="822"/>
        <v>:</v>
      </c>
      <c r="BW411" s="28" t="str">
        <f t="shared" si="822"/>
        <v>vítěz N3</v>
      </c>
      <c r="BY411" s="378"/>
      <c r="BZ411" s="506">
        <f t="shared" ref="BZ411" si="823">BP412</f>
        <v>17</v>
      </c>
      <c r="CA411" s="506"/>
      <c r="CB411" s="506"/>
      <c r="CC411" s="514"/>
      <c r="CD411" s="514"/>
      <c r="CE411" s="379"/>
      <c r="CF411" s="379"/>
      <c r="CG411" s="379"/>
      <c r="CH411" s="379"/>
      <c r="CI411" s="379"/>
      <c r="CJ411" s="379"/>
      <c r="CK411" s="379"/>
      <c r="CL411" s="379"/>
      <c r="CM411" s="379"/>
      <c r="CN411" s="379"/>
      <c r="CO411" s="379"/>
      <c r="CP411" s="379"/>
      <c r="CQ411" s="379"/>
      <c r="CR411" s="379"/>
      <c r="CS411" s="507">
        <f t="shared" ref="CS411" si="824">BR411</f>
        <v>98</v>
      </c>
      <c r="CT411" s="507"/>
      <c r="CU411" s="519" t="s">
        <v>48</v>
      </c>
      <c r="CV411" s="519"/>
      <c r="CW411" s="519"/>
      <c r="CX411" s="379"/>
      <c r="CY411" s="379"/>
      <c r="CZ411" s="379"/>
      <c r="DA411" s="379"/>
      <c r="DB411" s="379"/>
      <c r="DC411" s="379"/>
      <c r="DD411" s="379"/>
      <c r="DE411" s="379"/>
      <c r="DF411" s="379"/>
      <c r="DG411" s="379"/>
      <c r="DH411" s="379"/>
      <c r="DI411" s="379"/>
      <c r="DJ411" s="379"/>
      <c r="DK411" s="380"/>
      <c r="DL411" s="541" t="s">
        <v>49</v>
      </c>
      <c r="DM411" s="541"/>
      <c r="DN411" s="541"/>
      <c r="DO411" s="542">
        <f t="shared" ref="DO411" si="825">BS412</f>
        <v>2</v>
      </c>
      <c r="DP411" s="542"/>
      <c r="DQ411" s="381"/>
    </row>
    <row r="412" spans="30:121" ht="22.5" customHeight="1" x14ac:dyDescent="0.3">
      <c r="AD412"/>
      <c r="BF412"/>
      <c r="BG412"/>
      <c r="BH412"/>
      <c r="BI412"/>
      <c r="BJ412"/>
      <c r="BK412"/>
      <c r="BL412"/>
      <c r="BM412"/>
      <c r="BN412"/>
      <c r="BP412" s="28">
        <f t="shared" si="822"/>
        <v>17</v>
      </c>
      <c r="BQ412" s="28">
        <f t="shared" si="822"/>
        <v>0</v>
      </c>
      <c r="BR412" s="28" t="str">
        <f t="shared" si="822"/>
        <v>zápas</v>
      </c>
      <c r="BS412" s="28">
        <f t="shared" si="822"/>
        <v>2</v>
      </c>
      <c r="BT412" s="28">
        <f t="shared" si="822"/>
        <v>0</v>
      </c>
      <c r="BU412" s="28" t="str">
        <f t="shared" si="822"/>
        <v>Lipanská "A"</v>
      </c>
      <c r="BV412" s="28">
        <f t="shared" si="822"/>
        <v>0</v>
      </c>
      <c r="BW412" s="28" t="str">
        <f t="shared" si="822"/>
        <v>Mnichovická "A"</v>
      </c>
      <c r="BY412" s="378"/>
      <c r="BZ412" s="382"/>
      <c r="CA412" s="382"/>
      <c r="CB412" s="382"/>
      <c r="CC412" s="382"/>
      <c r="CD412" s="379"/>
      <c r="CE412" s="379"/>
      <c r="CF412" s="379"/>
      <c r="CG412" s="379"/>
      <c r="CH412" s="379"/>
      <c r="CI412" s="379"/>
      <c r="CJ412" s="379"/>
      <c r="CK412" s="379"/>
      <c r="CL412" s="379"/>
      <c r="CM412" s="379"/>
      <c r="CN412" s="379"/>
      <c r="CO412" s="379"/>
      <c r="CP412" s="379"/>
      <c r="CQ412" s="379"/>
      <c r="CR412" s="379"/>
      <c r="CS412" s="507"/>
      <c r="CT412" s="507"/>
      <c r="CU412" s="519"/>
      <c r="CV412" s="519"/>
      <c r="CW412" s="519"/>
      <c r="CX412" s="379"/>
      <c r="CY412" s="379"/>
      <c r="CZ412" s="379"/>
      <c r="DA412" s="379"/>
      <c r="DB412" s="379"/>
      <c r="DC412" s="379"/>
      <c r="DD412" s="379"/>
      <c r="DE412" s="379"/>
      <c r="DF412" s="379"/>
      <c r="DG412" s="379"/>
      <c r="DH412" s="379"/>
      <c r="DI412" s="379"/>
      <c r="DJ412" s="379"/>
      <c r="DK412" s="380"/>
      <c r="DL412" s="541"/>
      <c r="DM412" s="541"/>
      <c r="DN412" s="541"/>
      <c r="DO412" s="542"/>
      <c r="DP412" s="542"/>
      <c r="DQ412" s="381"/>
    </row>
    <row r="413" spans="30:121" ht="22.5" customHeight="1" x14ac:dyDescent="0.3">
      <c r="AD413"/>
      <c r="BF413"/>
      <c r="BG413"/>
      <c r="BH413"/>
      <c r="BI413"/>
      <c r="BJ413"/>
      <c r="BK413"/>
      <c r="BL413"/>
      <c r="BM413"/>
      <c r="BN413"/>
      <c r="BP413" s="28"/>
      <c r="BQ413" s="28"/>
      <c r="BR413" s="28"/>
      <c r="BS413" s="28"/>
      <c r="BT413" s="28"/>
      <c r="BU413" s="28"/>
      <c r="BV413" s="28"/>
      <c r="BW413" s="28"/>
      <c r="BY413" s="378"/>
      <c r="BZ413" s="383"/>
      <c r="CA413" s="383"/>
      <c r="CB413" s="383"/>
      <c r="CC413" s="383"/>
      <c r="CD413" s="516" t="s">
        <v>52</v>
      </c>
      <c r="CE413" s="516"/>
      <c r="CF413" s="516" t="str">
        <f t="shared" ref="CF413" si="826">BU411</f>
        <v>vítěz N1</v>
      </c>
      <c r="CG413" s="516" t="s">
        <v>53</v>
      </c>
      <c r="CH413" s="516" t="str">
        <f>IF(BU1078="","",LOOKUP(CF413,$B$2:$B$51,$C$2:$C$50))</f>
        <v/>
      </c>
      <c r="CI413" s="516"/>
      <c r="CJ413" s="437"/>
      <c r="CK413" s="437"/>
      <c r="CL413" s="437"/>
      <c r="CM413" s="437"/>
      <c r="CN413" s="437"/>
      <c r="CO413" s="437"/>
      <c r="CP413" s="437"/>
      <c r="CQ413" s="437"/>
      <c r="CR413" s="437"/>
      <c r="CS413" s="437"/>
      <c r="CT413" s="437"/>
      <c r="CU413" s="383"/>
      <c r="CV413" s="383"/>
      <c r="CW413" s="383"/>
      <c r="CX413" s="383"/>
      <c r="CY413" s="383"/>
      <c r="CZ413" s="516" t="s">
        <v>52</v>
      </c>
      <c r="DA413" s="516"/>
      <c r="DB413" s="516" t="str">
        <f t="shared" ref="DB413" si="827">BW411</f>
        <v>vítěz N3</v>
      </c>
      <c r="DC413" s="516" t="s">
        <v>53</v>
      </c>
      <c r="DD413" s="516" t="str">
        <f>IF(BW1078="","",LOOKUP(DB413,$B$2:$B$51,$C$2:$C$50))</f>
        <v/>
      </c>
      <c r="DE413" s="516"/>
      <c r="DF413" s="437"/>
      <c r="DG413" s="437"/>
      <c r="DH413" s="437"/>
      <c r="DI413" s="437"/>
      <c r="DJ413" s="437"/>
      <c r="DK413" s="437"/>
      <c r="DL413" s="437"/>
      <c r="DM413" s="437"/>
      <c r="DN413" s="437"/>
      <c r="DO413" s="437"/>
      <c r="DP413" s="437"/>
      <c r="DQ413" s="381"/>
    </row>
    <row r="414" spans="30:121" ht="22.5" customHeight="1" x14ac:dyDescent="0.3">
      <c r="AD414"/>
      <c r="BF414"/>
      <c r="BG414"/>
      <c r="BH414"/>
      <c r="BI414"/>
      <c r="BJ414"/>
      <c r="BK414"/>
      <c r="BL414"/>
      <c r="BM414"/>
      <c r="BN414"/>
      <c r="BP414" s="28"/>
      <c r="BQ414" s="28"/>
      <c r="BR414" s="28"/>
      <c r="BS414" s="28"/>
      <c r="BT414" s="28"/>
      <c r="BU414" s="28"/>
      <c r="BV414" s="28"/>
      <c r="BW414" s="28"/>
      <c r="BY414" s="378"/>
      <c r="BZ414" s="383"/>
      <c r="CA414" s="383"/>
      <c r="CB414" s="383"/>
      <c r="CC414" s="383"/>
      <c r="CD414" s="383"/>
      <c r="CE414" s="383"/>
      <c r="CF414" s="383"/>
      <c r="CG414" s="383"/>
      <c r="CH414" s="383"/>
      <c r="CI414" s="383"/>
      <c r="CJ414" s="383"/>
      <c r="CK414" s="383"/>
      <c r="CL414" s="383"/>
      <c r="CM414" s="383"/>
      <c r="CN414" s="383"/>
      <c r="CO414" s="383"/>
      <c r="CP414" s="383"/>
      <c r="CQ414" s="383"/>
      <c r="CR414" s="383"/>
      <c r="CS414" s="383"/>
      <c r="CT414" s="383"/>
      <c r="CU414" s="383"/>
      <c r="CV414" s="383"/>
      <c r="CW414" s="383"/>
      <c r="CX414" s="383"/>
      <c r="CY414" s="383"/>
      <c r="CZ414" s="383"/>
      <c r="DA414" s="383"/>
      <c r="DB414" s="383"/>
      <c r="DC414" s="383"/>
      <c r="DD414" s="383"/>
      <c r="DE414" s="383"/>
      <c r="DF414" s="383"/>
      <c r="DG414" s="383"/>
      <c r="DH414" s="383"/>
      <c r="DI414" s="383"/>
      <c r="DJ414" s="383"/>
      <c r="DK414" s="384"/>
      <c r="DL414" s="384"/>
      <c r="DM414" s="384"/>
      <c r="DN414" s="384"/>
      <c r="DO414" s="384"/>
      <c r="DP414" s="384"/>
      <c r="DQ414" s="381"/>
    </row>
    <row r="415" spans="30:121" ht="22.5" customHeight="1" x14ac:dyDescent="0.3">
      <c r="AD415"/>
      <c r="BF415"/>
      <c r="BG415"/>
      <c r="BH415"/>
      <c r="BI415"/>
      <c r="BJ415"/>
      <c r="BK415"/>
      <c r="BL415"/>
      <c r="BM415"/>
      <c r="BN415"/>
      <c r="BP415" s="28"/>
      <c r="BQ415" s="28"/>
      <c r="BR415" s="28"/>
      <c r="BS415" s="28"/>
      <c r="BT415" s="28"/>
      <c r="BU415" s="28"/>
      <c r="BV415" s="28"/>
      <c r="BW415" s="28"/>
      <c r="BY415" s="378"/>
      <c r="BZ415" s="385" t="s">
        <v>56</v>
      </c>
      <c r="CA415" s="523" t="str">
        <f t="shared" ref="CA415" si="828">CF413</f>
        <v>vítěz N1</v>
      </c>
      <c r="CB415" s="523"/>
      <c r="CC415" s="508"/>
      <c r="CD415" s="508"/>
      <c r="CE415" s="508"/>
      <c r="CF415" s="508"/>
      <c r="CG415" s="508"/>
      <c r="CH415" s="508"/>
      <c r="CI415" s="508"/>
      <c r="CJ415" s="508"/>
      <c r="CK415" s="509"/>
      <c r="CL415" s="386" t="s">
        <v>47</v>
      </c>
      <c r="CM415" s="387">
        <v>1</v>
      </c>
      <c r="CN415" s="387">
        <v>2</v>
      </c>
      <c r="CO415" s="387">
        <v>3</v>
      </c>
      <c r="CP415" s="387">
        <v>4</v>
      </c>
      <c r="CQ415" s="387">
        <v>5</v>
      </c>
      <c r="CR415" s="387">
        <v>6</v>
      </c>
      <c r="CS415" s="387">
        <v>7</v>
      </c>
      <c r="CT415" s="387">
        <v>8</v>
      </c>
      <c r="CU415" s="387">
        <v>9</v>
      </c>
      <c r="CV415" s="387">
        <v>10</v>
      </c>
      <c r="CW415" s="387">
        <v>11</v>
      </c>
      <c r="CX415" s="387">
        <v>12</v>
      </c>
      <c r="CY415" s="387">
        <v>13</v>
      </c>
      <c r="CZ415" s="387">
        <v>14</v>
      </c>
      <c r="DA415" s="387">
        <v>15</v>
      </c>
      <c r="DB415" s="387">
        <v>16</v>
      </c>
      <c r="DC415" s="387">
        <v>17</v>
      </c>
      <c r="DD415" s="387">
        <v>18</v>
      </c>
      <c r="DE415" s="387">
        <v>19</v>
      </c>
      <c r="DF415" s="387">
        <v>20</v>
      </c>
      <c r="DG415" s="387">
        <v>21</v>
      </c>
      <c r="DH415" s="387">
        <v>22</v>
      </c>
      <c r="DI415" s="387">
        <v>23</v>
      </c>
      <c r="DJ415" s="387">
        <v>24</v>
      </c>
      <c r="DK415" s="387">
        <v>25</v>
      </c>
      <c r="DL415" s="387">
        <v>26</v>
      </c>
      <c r="DM415" s="387">
        <v>27</v>
      </c>
      <c r="DN415" s="387">
        <v>28</v>
      </c>
      <c r="DO415" s="387">
        <v>29</v>
      </c>
      <c r="DP415" s="387">
        <v>30</v>
      </c>
      <c r="DQ415" s="381"/>
    </row>
    <row r="416" spans="30:121" ht="22.5" customHeight="1" x14ac:dyDescent="0.3">
      <c r="AD416"/>
      <c r="BF416"/>
      <c r="BG416"/>
      <c r="BH416"/>
      <c r="BI416"/>
      <c r="BJ416"/>
      <c r="BK416"/>
      <c r="BL416"/>
      <c r="BM416"/>
      <c r="BN416"/>
      <c r="BP416" s="28"/>
      <c r="BQ416" s="28"/>
      <c r="BR416" s="28"/>
      <c r="BS416" s="28"/>
      <c r="BT416" s="28"/>
      <c r="BU416" s="28"/>
      <c r="BV416" s="28"/>
      <c r="BW416" s="28"/>
      <c r="BY416" s="378"/>
      <c r="BZ416" s="388"/>
      <c r="CA416" s="389"/>
      <c r="CB416" s="493"/>
      <c r="CC416" s="390"/>
      <c r="CD416" s="390"/>
      <c r="CE416" s="390"/>
      <c r="CF416" s="390"/>
      <c r="CG416" s="390"/>
      <c r="CH416" s="390"/>
      <c r="CI416" s="390"/>
      <c r="CJ416" s="390"/>
      <c r="CK416" s="390"/>
      <c r="CL416" s="390"/>
      <c r="CM416" s="390"/>
      <c r="CN416" s="390"/>
      <c r="CO416" s="390"/>
      <c r="CP416" s="390"/>
      <c r="CQ416" s="390"/>
      <c r="CR416" s="390"/>
      <c r="CS416" s="390"/>
      <c r="CT416" s="390"/>
      <c r="CU416" s="390"/>
      <c r="CV416" s="390"/>
      <c r="CW416" s="390"/>
      <c r="CX416" s="390"/>
      <c r="CY416" s="390"/>
      <c r="CZ416" s="390"/>
      <c r="DA416" s="390"/>
      <c r="DB416" s="390"/>
      <c r="DC416" s="390"/>
      <c r="DD416" s="390"/>
      <c r="DE416" s="390"/>
      <c r="DF416" s="390"/>
      <c r="DG416" s="390"/>
      <c r="DH416" s="390"/>
      <c r="DI416" s="390"/>
      <c r="DJ416" s="390"/>
      <c r="DK416" s="391"/>
      <c r="DL416" s="391"/>
      <c r="DM416" s="391"/>
      <c r="DN416" s="391"/>
      <c r="DO416" s="391"/>
      <c r="DP416" s="391"/>
      <c r="DQ416" s="381"/>
    </row>
    <row r="417" spans="30:121" ht="22.5" customHeight="1" x14ac:dyDescent="0.3">
      <c r="AD417"/>
      <c r="BF417"/>
      <c r="BG417"/>
      <c r="BH417"/>
      <c r="BI417"/>
      <c r="BJ417"/>
      <c r="BK417"/>
      <c r="BL417"/>
      <c r="BM417"/>
      <c r="BN417"/>
      <c r="BP417" s="28"/>
      <c r="BQ417" s="28"/>
      <c r="BR417" s="28"/>
      <c r="BS417" s="28"/>
      <c r="BT417" s="28"/>
      <c r="BU417" s="28"/>
      <c r="BV417" s="28"/>
      <c r="BW417" s="28"/>
      <c r="BY417" s="378"/>
      <c r="BZ417" s="392" t="s">
        <v>56</v>
      </c>
      <c r="CA417" s="510" t="str">
        <f t="shared" ref="CA417" si="829">DB413</f>
        <v>vítěz N3</v>
      </c>
      <c r="CB417" s="510"/>
      <c r="CC417" s="511"/>
      <c r="CD417" s="511"/>
      <c r="CE417" s="511"/>
      <c r="CF417" s="511"/>
      <c r="CG417" s="511"/>
      <c r="CH417" s="511"/>
      <c r="CI417" s="511"/>
      <c r="CJ417" s="511"/>
      <c r="CK417" s="512"/>
      <c r="CL417" s="386" t="s">
        <v>47</v>
      </c>
      <c r="CM417" s="387">
        <v>1</v>
      </c>
      <c r="CN417" s="387">
        <v>2</v>
      </c>
      <c r="CO417" s="387">
        <v>3</v>
      </c>
      <c r="CP417" s="387">
        <v>4</v>
      </c>
      <c r="CQ417" s="387">
        <v>5</v>
      </c>
      <c r="CR417" s="387">
        <v>6</v>
      </c>
      <c r="CS417" s="387">
        <v>7</v>
      </c>
      <c r="CT417" s="387">
        <v>8</v>
      </c>
      <c r="CU417" s="387">
        <v>9</v>
      </c>
      <c r="CV417" s="387">
        <v>10</v>
      </c>
      <c r="CW417" s="387">
        <v>11</v>
      </c>
      <c r="CX417" s="387">
        <v>12</v>
      </c>
      <c r="CY417" s="387">
        <v>13</v>
      </c>
      <c r="CZ417" s="387">
        <v>14</v>
      </c>
      <c r="DA417" s="387">
        <v>15</v>
      </c>
      <c r="DB417" s="387">
        <v>16</v>
      </c>
      <c r="DC417" s="387">
        <v>17</v>
      </c>
      <c r="DD417" s="387">
        <v>18</v>
      </c>
      <c r="DE417" s="387">
        <v>19</v>
      </c>
      <c r="DF417" s="387">
        <v>20</v>
      </c>
      <c r="DG417" s="387">
        <v>21</v>
      </c>
      <c r="DH417" s="387">
        <v>22</v>
      </c>
      <c r="DI417" s="387">
        <v>23</v>
      </c>
      <c r="DJ417" s="387">
        <v>24</v>
      </c>
      <c r="DK417" s="387">
        <v>25</v>
      </c>
      <c r="DL417" s="387">
        <v>26</v>
      </c>
      <c r="DM417" s="387">
        <v>27</v>
      </c>
      <c r="DN417" s="387">
        <v>28</v>
      </c>
      <c r="DO417" s="387">
        <v>29</v>
      </c>
      <c r="DP417" s="387">
        <v>30</v>
      </c>
      <c r="DQ417" s="381"/>
    </row>
    <row r="418" spans="30:121" ht="22.5" customHeight="1" thickBot="1" x14ac:dyDescent="0.35">
      <c r="AD418"/>
      <c r="BF418"/>
      <c r="BG418"/>
      <c r="BH418"/>
      <c r="BI418"/>
      <c r="BJ418"/>
      <c r="BK418"/>
      <c r="BL418"/>
      <c r="BM418"/>
      <c r="BN418"/>
      <c r="BP418" s="28"/>
      <c r="BQ418" s="28"/>
      <c r="BR418" s="28"/>
      <c r="BS418" s="28"/>
      <c r="BT418" s="28"/>
      <c r="BU418" s="28"/>
      <c r="BV418" s="28"/>
      <c r="BW418" s="28"/>
      <c r="BY418" s="393"/>
      <c r="BZ418" s="394"/>
      <c r="CA418" s="394"/>
      <c r="CB418" s="394"/>
      <c r="CC418" s="394"/>
      <c r="CD418" s="394"/>
      <c r="CE418" s="394"/>
      <c r="CF418" s="394"/>
      <c r="CG418" s="394"/>
      <c r="CH418" s="394"/>
      <c r="CI418" s="394"/>
      <c r="CJ418" s="394"/>
      <c r="CK418" s="394"/>
      <c r="CL418" s="394"/>
      <c r="CM418" s="394"/>
      <c r="CN418" s="394"/>
      <c r="CO418" s="394"/>
      <c r="CP418" s="394"/>
      <c r="CQ418" s="394"/>
      <c r="CR418" s="394"/>
      <c r="CS418" s="394"/>
      <c r="CT418" s="394"/>
      <c r="CU418" s="394"/>
      <c r="CV418" s="394"/>
      <c r="CW418" s="394"/>
      <c r="CX418" s="394"/>
      <c r="CY418" s="394"/>
      <c r="CZ418" s="394"/>
      <c r="DA418" s="394"/>
      <c r="DB418" s="394"/>
      <c r="DC418" s="394"/>
      <c r="DD418" s="394"/>
      <c r="DE418" s="394"/>
      <c r="DF418" s="394"/>
      <c r="DG418" s="394"/>
      <c r="DH418" s="394"/>
      <c r="DI418" s="394"/>
      <c r="DJ418" s="394"/>
      <c r="DK418" s="394"/>
      <c r="DL418" s="394"/>
      <c r="DM418" s="394"/>
      <c r="DN418" s="394"/>
      <c r="DO418" s="394"/>
      <c r="DP418" s="394"/>
      <c r="DQ418" s="395"/>
    </row>
    <row r="419" spans="30:121" ht="22.5" customHeight="1" thickTop="1" x14ac:dyDescent="0.3">
      <c r="AD419"/>
      <c r="BF419"/>
      <c r="BG419"/>
      <c r="BH419"/>
      <c r="BI419"/>
      <c r="BJ419"/>
      <c r="BK419"/>
      <c r="BL419"/>
      <c r="BM419"/>
      <c r="BN419"/>
      <c r="BP419" s="28"/>
      <c r="BQ419" s="28"/>
      <c r="BR419" s="28"/>
      <c r="BS419" s="28"/>
      <c r="BT419" s="28"/>
      <c r="BU419" s="28"/>
      <c r="BV419" s="28"/>
      <c r="BW419" s="28"/>
      <c r="BY419" s="517">
        <f t="shared" ref="BY419" si="830">BQ420</f>
        <v>0.5083333333333333</v>
      </c>
      <c r="BZ419" s="518"/>
      <c r="CA419" s="518"/>
      <c r="CB419" s="375"/>
      <c r="CC419" s="513" t="str">
        <f t="shared" ref="CC419" si="831">BP420</f>
        <v>kolo</v>
      </c>
      <c r="CD419" s="513"/>
      <c r="CE419" s="515"/>
      <c r="CF419" s="515"/>
      <c r="CG419" s="515"/>
      <c r="CH419" s="515"/>
      <c r="CI419" s="515"/>
      <c r="CJ419" s="515"/>
      <c r="CK419" s="376"/>
      <c r="CL419" s="375"/>
      <c r="CM419" s="375"/>
      <c r="CN419" s="375"/>
      <c r="CO419" s="375"/>
      <c r="CP419" s="375"/>
      <c r="CQ419" s="375"/>
      <c r="CR419" s="375"/>
      <c r="CS419" s="375"/>
      <c r="CT419" s="375"/>
      <c r="CU419" s="375"/>
      <c r="CV419" s="375"/>
      <c r="CW419" s="375"/>
      <c r="CX419" s="375"/>
      <c r="CY419" s="375"/>
      <c r="CZ419" s="375"/>
      <c r="DA419" s="375"/>
      <c r="DB419" s="375"/>
      <c r="DC419" s="375"/>
      <c r="DD419" s="375"/>
      <c r="DE419" s="375"/>
      <c r="DF419" s="375"/>
      <c r="DG419" s="375"/>
      <c r="DH419" s="375"/>
      <c r="DI419" s="375"/>
      <c r="DJ419" s="375"/>
      <c r="DK419" s="375"/>
      <c r="DL419" s="375"/>
      <c r="DM419" s="375"/>
      <c r="DN419" s="375"/>
      <c r="DO419" s="375"/>
      <c r="DP419" s="375"/>
      <c r="DQ419" s="377"/>
    </row>
    <row r="420" spans="30:121" ht="22.5" customHeight="1" x14ac:dyDescent="0.3">
      <c r="AD420"/>
      <c r="BF420"/>
      <c r="BG420"/>
      <c r="BH420"/>
      <c r="BI420"/>
      <c r="BJ420"/>
      <c r="BK420"/>
      <c r="BL420"/>
      <c r="BM420"/>
      <c r="BN420"/>
      <c r="BP420" s="28" t="str">
        <f t="shared" ref="BP420:BW421" si="832">E101</f>
        <v>kolo</v>
      </c>
      <c r="BQ420" s="28">
        <f t="shared" si="832"/>
        <v>0.5083333333333333</v>
      </c>
      <c r="BR420" s="28">
        <f t="shared" si="832"/>
        <v>99</v>
      </c>
      <c r="BS420" s="28" t="str">
        <f t="shared" si="832"/>
        <v>HŘIŠTĚ</v>
      </c>
      <c r="BT420" s="28" t="str">
        <f t="shared" si="832"/>
        <v>S2</v>
      </c>
      <c r="BU420" s="28" t="str">
        <f t="shared" si="832"/>
        <v>vítěz N2</v>
      </c>
      <c r="BV420" s="28" t="str">
        <f t="shared" si="832"/>
        <v>:</v>
      </c>
      <c r="BW420" s="28" t="str">
        <f t="shared" si="832"/>
        <v>vítěz N4</v>
      </c>
      <c r="BY420" s="378"/>
      <c r="BZ420" s="506">
        <f t="shared" ref="BZ420" si="833">BP421</f>
        <v>17</v>
      </c>
      <c r="CA420" s="506"/>
      <c r="CB420" s="506"/>
      <c r="CC420" s="514"/>
      <c r="CD420" s="514"/>
      <c r="CE420" s="379"/>
      <c r="CF420" s="379"/>
      <c r="CG420" s="379"/>
      <c r="CH420" s="379"/>
      <c r="CI420" s="379"/>
      <c r="CJ420" s="379"/>
      <c r="CK420" s="379"/>
      <c r="CL420" s="379"/>
      <c r="CM420" s="379"/>
      <c r="CN420" s="379"/>
      <c r="CO420" s="379"/>
      <c r="CP420" s="379"/>
      <c r="CQ420" s="379"/>
      <c r="CR420" s="379"/>
      <c r="CS420" s="507">
        <f t="shared" ref="CS420" si="834">BR420</f>
        <v>99</v>
      </c>
      <c r="CT420" s="507"/>
      <c r="CU420" s="519" t="s">
        <v>48</v>
      </c>
      <c r="CV420" s="519"/>
      <c r="CW420" s="519"/>
      <c r="CX420" s="379"/>
      <c r="CY420" s="379"/>
      <c r="CZ420" s="379"/>
      <c r="DA420" s="379"/>
      <c r="DB420" s="379"/>
      <c r="DC420" s="379"/>
      <c r="DD420" s="379"/>
      <c r="DE420" s="379"/>
      <c r="DF420" s="379"/>
      <c r="DG420" s="379"/>
      <c r="DH420" s="379"/>
      <c r="DI420" s="379"/>
      <c r="DJ420" s="379"/>
      <c r="DK420" s="380"/>
      <c r="DL420" s="541" t="s">
        <v>49</v>
      </c>
      <c r="DM420" s="541"/>
      <c r="DN420" s="541"/>
      <c r="DO420" s="542">
        <f t="shared" ref="DO420" si="835">BS421</f>
        <v>1</v>
      </c>
      <c r="DP420" s="542"/>
      <c r="DQ420" s="381"/>
    </row>
    <row r="421" spans="30:121" ht="22.5" customHeight="1" x14ac:dyDescent="0.3">
      <c r="AD421"/>
      <c r="BF421"/>
      <c r="BG421"/>
      <c r="BH421"/>
      <c r="BI421"/>
      <c r="BJ421"/>
      <c r="BK421"/>
      <c r="BL421"/>
      <c r="BM421"/>
      <c r="BN421"/>
      <c r="BP421" s="28">
        <f t="shared" si="832"/>
        <v>17</v>
      </c>
      <c r="BQ421" s="28">
        <f t="shared" si="832"/>
        <v>0</v>
      </c>
      <c r="BR421" s="28" t="str">
        <f t="shared" si="832"/>
        <v>zápas</v>
      </c>
      <c r="BS421" s="28">
        <f t="shared" si="832"/>
        <v>1</v>
      </c>
      <c r="BT421" s="28">
        <f t="shared" si="832"/>
        <v>0</v>
      </c>
      <c r="BU421" s="28" t="str">
        <f t="shared" si="832"/>
        <v>Veltruby "B"</v>
      </c>
      <c r="BV421" s="28">
        <f t="shared" si="832"/>
        <v>0</v>
      </c>
      <c r="BW421" s="28" t="str">
        <f t="shared" si="832"/>
        <v>Čer. Pečky "A"</v>
      </c>
      <c r="BY421" s="378"/>
      <c r="BZ421" s="382"/>
      <c r="CA421" s="382"/>
      <c r="CB421" s="382"/>
      <c r="CC421" s="382"/>
      <c r="CD421" s="379"/>
      <c r="CE421" s="379"/>
      <c r="CF421" s="379"/>
      <c r="CG421" s="379"/>
      <c r="CH421" s="379"/>
      <c r="CI421" s="379"/>
      <c r="CJ421" s="379"/>
      <c r="CK421" s="379"/>
      <c r="CL421" s="379"/>
      <c r="CM421" s="379"/>
      <c r="CN421" s="379"/>
      <c r="CO421" s="379"/>
      <c r="CP421" s="379"/>
      <c r="CQ421" s="379"/>
      <c r="CR421" s="379"/>
      <c r="CS421" s="507"/>
      <c r="CT421" s="507"/>
      <c r="CU421" s="519"/>
      <c r="CV421" s="519"/>
      <c r="CW421" s="519"/>
      <c r="CX421" s="379"/>
      <c r="CY421" s="379"/>
      <c r="CZ421" s="379"/>
      <c r="DA421" s="379"/>
      <c r="DB421" s="379"/>
      <c r="DC421" s="379"/>
      <c r="DD421" s="379"/>
      <c r="DE421" s="379"/>
      <c r="DF421" s="379"/>
      <c r="DG421" s="379"/>
      <c r="DH421" s="379"/>
      <c r="DI421" s="379"/>
      <c r="DJ421" s="379"/>
      <c r="DK421" s="380"/>
      <c r="DL421" s="541"/>
      <c r="DM421" s="541"/>
      <c r="DN421" s="541"/>
      <c r="DO421" s="542"/>
      <c r="DP421" s="542"/>
      <c r="DQ421" s="381"/>
    </row>
    <row r="422" spans="30:121" ht="22.5" customHeight="1" x14ac:dyDescent="0.3">
      <c r="AD422"/>
      <c r="BF422"/>
      <c r="BG422"/>
      <c r="BH422"/>
      <c r="BI422"/>
      <c r="BJ422"/>
      <c r="BK422"/>
      <c r="BL422"/>
      <c r="BM422"/>
      <c r="BN422"/>
      <c r="BP422" s="28"/>
      <c r="BQ422" s="28"/>
      <c r="BR422" s="28"/>
      <c r="BS422" s="28"/>
      <c r="BT422" s="28"/>
      <c r="BU422" s="28"/>
      <c r="BV422" s="28"/>
      <c r="BW422" s="28"/>
      <c r="BY422" s="378"/>
      <c r="BZ422" s="383"/>
      <c r="CA422" s="383"/>
      <c r="CB422" s="383"/>
      <c r="CC422" s="383"/>
      <c r="CD422" s="516" t="s">
        <v>52</v>
      </c>
      <c r="CE422" s="516"/>
      <c r="CF422" s="516" t="str">
        <f t="shared" ref="CF422" si="836">BU420</f>
        <v>vítěz N2</v>
      </c>
      <c r="CG422" s="516" t="s">
        <v>53</v>
      </c>
      <c r="CH422" s="516" t="str">
        <f>IF(BU1087="","",LOOKUP(CF422,$B$2:$B$51,$C$2:$C$50))</f>
        <v/>
      </c>
      <c r="CI422" s="516"/>
      <c r="CJ422" s="437"/>
      <c r="CK422" s="437"/>
      <c r="CL422" s="437"/>
      <c r="CM422" s="437"/>
      <c r="CN422" s="437"/>
      <c r="CO422" s="437"/>
      <c r="CP422" s="437"/>
      <c r="CQ422" s="437"/>
      <c r="CR422" s="437"/>
      <c r="CS422" s="437"/>
      <c r="CT422" s="437"/>
      <c r="CU422" s="383"/>
      <c r="CV422" s="383"/>
      <c r="CW422" s="383"/>
      <c r="CX422" s="383"/>
      <c r="CY422" s="383"/>
      <c r="CZ422" s="516" t="s">
        <v>52</v>
      </c>
      <c r="DA422" s="516"/>
      <c r="DB422" s="516" t="str">
        <f t="shared" ref="DB422" si="837">BW420</f>
        <v>vítěz N4</v>
      </c>
      <c r="DC422" s="516" t="s">
        <v>53</v>
      </c>
      <c r="DD422" s="516" t="str">
        <f>IF(BW1087="","",LOOKUP(DB422,$B$2:$B$51,$C$2:$C$50))</f>
        <v/>
      </c>
      <c r="DE422" s="516"/>
      <c r="DF422" s="437"/>
      <c r="DG422" s="437"/>
      <c r="DH422" s="437"/>
      <c r="DI422" s="437"/>
      <c r="DJ422" s="437"/>
      <c r="DK422" s="437"/>
      <c r="DL422" s="437"/>
      <c r="DM422" s="437"/>
      <c r="DN422" s="437"/>
      <c r="DO422" s="437"/>
      <c r="DP422" s="437"/>
      <c r="DQ422" s="381"/>
    </row>
    <row r="423" spans="30:121" ht="22.5" customHeight="1" x14ac:dyDescent="0.3">
      <c r="AD423"/>
      <c r="BF423"/>
      <c r="BG423"/>
      <c r="BH423"/>
      <c r="BI423"/>
      <c r="BJ423"/>
      <c r="BK423"/>
      <c r="BL423"/>
      <c r="BM423"/>
      <c r="BN423"/>
      <c r="BP423" s="28"/>
      <c r="BQ423" s="28"/>
      <c r="BR423" s="28"/>
      <c r="BS423" s="28"/>
      <c r="BT423" s="28"/>
      <c r="BU423" s="28"/>
      <c r="BV423" s="28"/>
      <c r="BW423" s="28"/>
      <c r="BY423" s="378"/>
      <c r="BZ423" s="383"/>
      <c r="CA423" s="383"/>
      <c r="CB423" s="383"/>
      <c r="CC423" s="383"/>
      <c r="CD423" s="383"/>
      <c r="CE423" s="383"/>
      <c r="CF423" s="383"/>
      <c r="CG423" s="383"/>
      <c r="CH423" s="383"/>
      <c r="CI423" s="383"/>
      <c r="CJ423" s="383"/>
      <c r="CK423" s="383"/>
      <c r="CL423" s="383"/>
      <c r="CM423" s="383"/>
      <c r="CN423" s="383"/>
      <c r="CO423" s="383"/>
      <c r="CP423" s="383"/>
      <c r="CQ423" s="383"/>
      <c r="CR423" s="383"/>
      <c r="CS423" s="383"/>
      <c r="CT423" s="383"/>
      <c r="CU423" s="383"/>
      <c r="CV423" s="383"/>
      <c r="CW423" s="383"/>
      <c r="CX423" s="383"/>
      <c r="CY423" s="383"/>
      <c r="CZ423" s="383"/>
      <c r="DA423" s="383"/>
      <c r="DB423" s="383"/>
      <c r="DC423" s="383"/>
      <c r="DD423" s="383"/>
      <c r="DE423" s="383"/>
      <c r="DF423" s="383"/>
      <c r="DG423" s="383"/>
      <c r="DH423" s="383"/>
      <c r="DI423" s="383"/>
      <c r="DJ423" s="383"/>
      <c r="DK423" s="384"/>
      <c r="DL423" s="384"/>
      <c r="DM423" s="384"/>
      <c r="DN423" s="384"/>
      <c r="DO423" s="384"/>
      <c r="DP423" s="384"/>
      <c r="DQ423" s="381"/>
    </row>
    <row r="424" spans="30:121" ht="22.5" customHeight="1" x14ac:dyDescent="0.3">
      <c r="AD424"/>
      <c r="BF424"/>
      <c r="BG424"/>
      <c r="BH424"/>
      <c r="BI424"/>
      <c r="BJ424"/>
      <c r="BK424"/>
      <c r="BL424"/>
      <c r="BM424"/>
      <c r="BN424"/>
      <c r="BP424" s="28"/>
      <c r="BQ424" s="28"/>
      <c r="BR424" s="28"/>
      <c r="BS424" s="28"/>
      <c r="BT424" s="28"/>
      <c r="BU424" s="28"/>
      <c r="BV424" s="28"/>
      <c r="BW424" s="28"/>
      <c r="BY424" s="378"/>
      <c r="BZ424" s="385" t="s">
        <v>56</v>
      </c>
      <c r="CA424" s="523" t="str">
        <f t="shared" ref="CA424" si="838">CF422</f>
        <v>vítěz N2</v>
      </c>
      <c r="CB424" s="523"/>
      <c r="CC424" s="508"/>
      <c r="CD424" s="508"/>
      <c r="CE424" s="508"/>
      <c r="CF424" s="508"/>
      <c r="CG424" s="508"/>
      <c r="CH424" s="508"/>
      <c r="CI424" s="508"/>
      <c r="CJ424" s="508"/>
      <c r="CK424" s="509"/>
      <c r="CL424" s="386" t="s">
        <v>47</v>
      </c>
      <c r="CM424" s="387">
        <v>1</v>
      </c>
      <c r="CN424" s="387">
        <v>2</v>
      </c>
      <c r="CO424" s="387">
        <v>3</v>
      </c>
      <c r="CP424" s="387">
        <v>4</v>
      </c>
      <c r="CQ424" s="387">
        <v>5</v>
      </c>
      <c r="CR424" s="387">
        <v>6</v>
      </c>
      <c r="CS424" s="387">
        <v>7</v>
      </c>
      <c r="CT424" s="387">
        <v>8</v>
      </c>
      <c r="CU424" s="387">
        <v>9</v>
      </c>
      <c r="CV424" s="387">
        <v>10</v>
      </c>
      <c r="CW424" s="387">
        <v>11</v>
      </c>
      <c r="CX424" s="387">
        <v>12</v>
      </c>
      <c r="CY424" s="387">
        <v>13</v>
      </c>
      <c r="CZ424" s="387">
        <v>14</v>
      </c>
      <c r="DA424" s="387">
        <v>15</v>
      </c>
      <c r="DB424" s="387">
        <v>16</v>
      </c>
      <c r="DC424" s="387">
        <v>17</v>
      </c>
      <c r="DD424" s="387">
        <v>18</v>
      </c>
      <c r="DE424" s="387">
        <v>19</v>
      </c>
      <c r="DF424" s="387">
        <v>20</v>
      </c>
      <c r="DG424" s="387">
        <v>21</v>
      </c>
      <c r="DH424" s="387">
        <v>22</v>
      </c>
      <c r="DI424" s="387">
        <v>23</v>
      </c>
      <c r="DJ424" s="387">
        <v>24</v>
      </c>
      <c r="DK424" s="387">
        <v>25</v>
      </c>
      <c r="DL424" s="387">
        <v>26</v>
      </c>
      <c r="DM424" s="387">
        <v>27</v>
      </c>
      <c r="DN424" s="387">
        <v>28</v>
      </c>
      <c r="DO424" s="387">
        <v>29</v>
      </c>
      <c r="DP424" s="387">
        <v>30</v>
      </c>
      <c r="DQ424" s="381"/>
    </row>
    <row r="425" spans="30:121" ht="22.5" customHeight="1" x14ac:dyDescent="0.3">
      <c r="AD425"/>
      <c r="BF425"/>
      <c r="BG425"/>
      <c r="BH425"/>
      <c r="BI425"/>
      <c r="BJ425"/>
      <c r="BK425"/>
      <c r="BL425"/>
      <c r="BM425"/>
      <c r="BN425"/>
      <c r="BP425" s="28"/>
      <c r="BQ425" s="28"/>
      <c r="BR425" s="28"/>
      <c r="BS425" s="28"/>
      <c r="BT425" s="28"/>
      <c r="BU425" s="28"/>
      <c r="BV425" s="28"/>
      <c r="BW425" s="28"/>
      <c r="BY425" s="378"/>
      <c r="BZ425" s="388"/>
      <c r="CA425" s="389"/>
      <c r="CB425" s="493"/>
      <c r="CC425" s="390"/>
      <c r="CD425" s="390"/>
      <c r="CE425" s="390"/>
      <c r="CF425" s="390"/>
      <c r="CG425" s="390"/>
      <c r="CH425" s="390"/>
      <c r="CI425" s="390"/>
      <c r="CJ425" s="390"/>
      <c r="CK425" s="390"/>
      <c r="CL425" s="390"/>
      <c r="CM425" s="390"/>
      <c r="CN425" s="390"/>
      <c r="CO425" s="390"/>
      <c r="CP425" s="390"/>
      <c r="CQ425" s="390"/>
      <c r="CR425" s="390"/>
      <c r="CS425" s="390"/>
      <c r="CT425" s="390"/>
      <c r="CU425" s="390"/>
      <c r="CV425" s="390"/>
      <c r="CW425" s="390"/>
      <c r="CX425" s="390"/>
      <c r="CY425" s="390"/>
      <c r="CZ425" s="390"/>
      <c r="DA425" s="390"/>
      <c r="DB425" s="390"/>
      <c r="DC425" s="390"/>
      <c r="DD425" s="390"/>
      <c r="DE425" s="390"/>
      <c r="DF425" s="390"/>
      <c r="DG425" s="390"/>
      <c r="DH425" s="390"/>
      <c r="DI425" s="390"/>
      <c r="DJ425" s="390"/>
      <c r="DK425" s="391"/>
      <c r="DL425" s="391"/>
      <c r="DM425" s="391"/>
      <c r="DN425" s="391"/>
      <c r="DO425" s="391"/>
      <c r="DP425" s="391"/>
      <c r="DQ425" s="381"/>
    </row>
    <row r="426" spans="30:121" ht="22.5" customHeight="1" x14ac:dyDescent="0.3">
      <c r="AD426"/>
      <c r="BF426"/>
      <c r="BG426"/>
      <c r="BH426"/>
      <c r="BI426"/>
      <c r="BJ426"/>
      <c r="BK426"/>
      <c r="BL426"/>
      <c r="BM426"/>
      <c r="BN426"/>
      <c r="BP426" s="28"/>
      <c r="BQ426" s="28"/>
      <c r="BR426" s="28"/>
      <c r="BS426" s="28"/>
      <c r="BT426" s="28"/>
      <c r="BU426" s="28"/>
      <c r="BV426" s="28"/>
      <c r="BW426" s="28"/>
      <c r="BY426" s="378"/>
      <c r="BZ426" s="392" t="s">
        <v>56</v>
      </c>
      <c r="CA426" s="510" t="str">
        <f t="shared" ref="CA426" si="839">DB422</f>
        <v>vítěz N4</v>
      </c>
      <c r="CB426" s="510"/>
      <c r="CC426" s="511"/>
      <c r="CD426" s="511"/>
      <c r="CE426" s="511"/>
      <c r="CF426" s="511"/>
      <c r="CG426" s="511"/>
      <c r="CH426" s="511"/>
      <c r="CI426" s="511"/>
      <c r="CJ426" s="511"/>
      <c r="CK426" s="512"/>
      <c r="CL426" s="386" t="s">
        <v>47</v>
      </c>
      <c r="CM426" s="387">
        <v>1</v>
      </c>
      <c r="CN426" s="387">
        <v>2</v>
      </c>
      <c r="CO426" s="387">
        <v>3</v>
      </c>
      <c r="CP426" s="387">
        <v>4</v>
      </c>
      <c r="CQ426" s="387">
        <v>5</v>
      </c>
      <c r="CR426" s="387">
        <v>6</v>
      </c>
      <c r="CS426" s="387">
        <v>7</v>
      </c>
      <c r="CT426" s="387">
        <v>8</v>
      </c>
      <c r="CU426" s="387">
        <v>9</v>
      </c>
      <c r="CV426" s="387">
        <v>10</v>
      </c>
      <c r="CW426" s="387">
        <v>11</v>
      </c>
      <c r="CX426" s="387">
        <v>12</v>
      </c>
      <c r="CY426" s="387">
        <v>13</v>
      </c>
      <c r="CZ426" s="387">
        <v>14</v>
      </c>
      <c r="DA426" s="387">
        <v>15</v>
      </c>
      <c r="DB426" s="387">
        <v>16</v>
      </c>
      <c r="DC426" s="387">
        <v>17</v>
      </c>
      <c r="DD426" s="387">
        <v>18</v>
      </c>
      <c r="DE426" s="387">
        <v>19</v>
      </c>
      <c r="DF426" s="387">
        <v>20</v>
      </c>
      <c r="DG426" s="387">
        <v>21</v>
      </c>
      <c r="DH426" s="387">
        <v>22</v>
      </c>
      <c r="DI426" s="387">
        <v>23</v>
      </c>
      <c r="DJ426" s="387">
        <v>24</v>
      </c>
      <c r="DK426" s="387">
        <v>25</v>
      </c>
      <c r="DL426" s="387">
        <v>26</v>
      </c>
      <c r="DM426" s="387">
        <v>27</v>
      </c>
      <c r="DN426" s="387">
        <v>28</v>
      </c>
      <c r="DO426" s="387">
        <v>29</v>
      </c>
      <c r="DP426" s="387">
        <v>30</v>
      </c>
      <c r="DQ426" s="381"/>
    </row>
    <row r="427" spans="30:121" ht="22.5" customHeight="1" thickBot="1" x14ac:dyDescent="0.35">
      <c r="AD427"/>
      <c r="BF427"/>
      <c r="BG427"/>
      <c r="BH427"/>
      <c r="BI427"/>
      <c r="BJ427"/>
      <c r="BK427"/>
      <c r="BL427"/>
      <c r="BM427"/>
      <c r="BN427"/>
      <c r="BP427" s="28"/>
      <c r="BQ427" s="28"/>
      <c r="BR427" s="28"/>
      <c r="BS427" s="28"/>
      <c r="BT427" s="28"/>
      <c r="BU427" s="28"/>
      <c r="BV427" s="28"/>
      <c r="BW427" s="28"/>
      <c r="BY427" s="393"/>
      <c r="BZ427" s="394"/>
      <c r="CA427" s="394"/>
      <c r="CB427" s="394"/>
      <c r="CC427" s="394"/>
      <c r="CD427" s="394"/>
      <c r="CE427" s="394"/>
      <c r="CF427" s="394"/>
      <c r="CG427" s="394"/>
      <c r="CH427" s="394"/>
      <c r="CI427" s="394"/>
      <c r="CJ427" s="394"/>
      <c r="CK427" s="394"/>
      <c r="CL427" s="394"/>
      <c r="CM427" s="394"/>
      <c r="CN427" s="394"/>
      <c r="CO427" s="394"/>
      <c r="CP427" s="394"/>
      <c r="CQ427" s="394"/>
      <c r="CR427" s="394"/>
      <c r="CS427" s="394"/>
      <c r="CT427" s="394"/>
      <c r="CU427" s="394"/>
      <c r="CV427" s="394"/>
      <c r="CW427" s="394"/>
      <c r="CX427" s="394"/>
      <c r="CY427" s="394"/>
      <c r="CZ427" s="394"/>
      <c r="DA427" s="394"/>
      <c r="DB427" s="394"/>
      <c r="DC427" s="394"/>
      <c r="DD427" s="394"/>
      <c r="DE427" s="394"/>
      <c r="DF427" s="394"/>
      <c r="DG427" s="394"/>
      <c r="DH427" s="394"/>
      <c r="DI427" s="394"/>
      <c r="DJ427" s="394"/>
      <c r="DK427" s="394"/>
      <c r="DL427" s="394"/>
      <c r="DM427" s="394"/>
      <c r="DN427" s="394"/>
      <c r="DO427" s="394"/>
      <c r="DP427" s="394"/>
      <c r="DQ427" s="395"/>
    </row>
    <row r="428" spans="30:121" ht="22.5" customHeight="1" thickTop="1" x14ac:dyDescent="0.3">
      <c r="AD428"/>
      <c r="BF428"/>
      <c r="BG428"/>
      <c r="BH428"/>
      <c r="BI428"/>
      <c r="BJ428"/>
      <c r="BK428"/>
      <c r="BL428"/>
      <c r="BM428"/>
      <c r="BN428"/>
      <c r="BP428" s="28"/>
      <c r="BQ428" s="28"/>
      <c r="BR428" s="28"/>
      <c r="BS428" s="28"/>
      <c r="BT428" s="28"/>
      <c r="BU428" s="28"/>
      <c r="BV428" s="28"/>
      <c r="BW428" s="28"/>
      <c r="BY428" s="517">
        <f t="shared" ref="BY428" si="840">BQ429</f>
        <v>0.51666666666666661</v>
      </c>
      <c r="BZ428" s="518"/>
      <c r="CA428" s="518"/>
      <c r="CB428" s="375"/>
      <c r="CC428" s="513" t="str">
        <f t="shared" ref="CC428" si="841">BP429</f>
        <v>kolo</v>
      </c>
      <c r="CD428" s="513"/>
      <c r="CE428" s="515"/>
      <c r="CF428" s="515"/>
      <c r="CG428" s="515"/>
      <c r="CH428" s="515"/>
      <c r="CI428" s="515"/>
      <c r="CJ428" s="515"/>
      <c r="CK428" s="376"/>
      <c r="CL428" s="375"/>
      <c r="CM428" s="375"/>
      <c r="CN428" s="375"/>
      <c r="CO428" s="375"/>
      <c r="CP428" s="375"/>
      <c r="CQ428" s="375"/>
      <c r="CR428" s="375"/>
      <c r="CS428" s="375"/>
      <c r="CT428" s="375"/>
      <c r="CU428" s="375"/>
      <c r="CV428" s="375"/>
      <c r="CW428" s="375"/>
      <c r="CX428" s="375"/>
      <c r="CY428" s="375"/>
      <c r="CZ428" s="375"/>
      <c r="DA428" s="375"/>
      <c r="DB428" s="375"/>
      <c r="DC428" s="375"/>
      <c r="DD428" s="375"/>
      <c r="DE428" s="375"/>
      <c r="DF428" s="375"/>
      <c r="DG428" s="375"/>
      <c r="DH428" s="375"/>
      <c r="DI428" s="375"/>
      <c r="DJ428" s="375"/>
      <c r="DK428" s="375"/>
      <c r="DL428" s="375"/>
      <c r="DM428" s="375"/>
      <c r="DN428" s="375"/>
      <c r="DO428" s="375"/>
      <c r="DP428" s="375"/>
      <c r="DQ428" s="377"/>
    </row>
    <row r="429" spans="30:121" ht="22.5" customHeight="1" x14ac:dyDescent="0.3">
      <c r="AD429"/>
      <c r="BF429"/>
      <c r="BG429"/>
      <c r="BH429"/>
      <c r="BI429"/>
      <c r="BJ429"/>
      <c r="BK429"/>
      <c r="BL429"/>
      <c r="BM429"/>
      <c r="BN429"/>
      <c r="BP429" s="28" t="str">
        <f t="shared" ref="BP429:BW430" si="842">E103</f>
        <v>kolo</v>
      </c>
      <c r="BQ429" s="28">
        <f t="shared" si="842"/>
        <v>0.51666666666666661</v>
      </c>
      <c r="BR429" s="28">
        <f t="shared" si="842"/>
        <v>100</v>
      </c>
      <c r="BS429" s="28" t="str">
        <f t="shared" si="842"/>
        <v>HŘIŠTĚ</v>
      </c>
      <c r="BT429" s="28" t="str">
        <f t="shared" si="842"/>
        <v>F7</v>
      </c>
      <c r="BU429" s="28" t="str">
        <f t="shared" si="842"/>
        <v>poražený U1</v>
      </c>
      <c r="BV429" s="28" t="str">
        <f t="shared" si="842"/>
        <v>:</v>
      </c>
      <c r="BW429" s="28" t="str">
        <f t="shared" si="842"/>
        <v>poražený U2</v>
      </c>
      <c r="BY429" s="378"/>
      <c r="BZ429" s="506">
        <f t="shared" ref="BZ429" si="843">BP430</f>
        <v>18</v>
      </c>
      <c r="CA429" s="506"/>
      <c r="CB429" s="506"/>
      <c r="CC429" s="514"/>
      <c r="CD429" s="514"/>
      <c r="CE429" s="379"/>
      <c r="CF429" s="379"/>
      <c r="CG429" s="379"/>
      <c r="CH429" s="379"/>
      <c r="CI429" s="379"/>
      <c r="CJ429" s="379"/>
      <c r="CK429" s="379"/>
      <c r="CL429" s="379"/>
      <c r="CM429" s="379"/>
      <c r="CN429" s="379"/>
      <c r="CO429" s="379"/>
      <c r="CP429" s="379"/>
      <c r="CQ429" s="379"/>
      <c r="CR429" s="379"/>
      <c r="CS429" s="507">
        <f t="shared" ref="CS429" si="844">BR429</f>
        <v>100</v>
      </c>
      <c r="CT429" s="507"/>
      <c r="CU429" s="519" t="s">
        <v>48</v>
      </c>
      <c r="CV429" s="519"/>
      <c r="CW429" s="519"/>
      <c r="CX429" s="379"/>
      <c r="CY429" s="379"/>
      <c r="CZ429" s="379"/>
      <c r="DA429" s="379"/>
      <c r="DB429" s="379"/>
      <c r="DC429" s="379"/>
      <c r="DD429" s="379"/>
      <c r="DE429" s="379"/>
      <c r="DF429" s="379"/>
      <c r="DG429" s="379"/>
      <c r="DH429" s="379"/>
      <c r="DI429" s="379"/>
      <c r="DJ429" s="379"/>
      <c r="DK429" s="380"/>
      <c r="DL429" s="541" t="s">
        <v>49</v>
      </c>
      <c r="DM429" s="541"/>
      <c r="DN429" s="541"/>
      <c r="DO429" s="542">
        <f t="shared" ref="DO429" si="845">BS430</f>
        <v>4</v>
      </c>
      <c r="DP429" s="542"/>
      <c r="DQ429" s="381"/>
    </row>
    <row r="430" spans="30:121" ht="22.5" customHeight="1" x14ac:dyDescent="0.3">
      <c r="AD430"/>
      <c r="BF430"/>
      <c r="BG430"/>
      <c r="BH430"/>
      <c r="BI430"/>
      <c r="BJ430"/>
      <c r="BK430"/>
      <c r="BL430"/>
      <c r="BM430"/>
      <c r="BN430"/>
      <c r="BP430" s="28">
        <f t="shared" si="842"/>
        <v>18</v>
      </c>
      <c r="BQ430" s="28">
        <f t="shared" si="842"/>
        <v>0</v>
      </c>
      <c r="BR430" s="28" t="str">
        <f t="shared" si="842"/>
        <v>zápas</v>
      </c>
      <c r="BS430" s="28">
        <f t="shared" si="842"/>
        <v>4</v>
      </c>
      <c r="BT430" s="28">
        <f t="shared" si="842"/>
        <v>0</v>
      </c>
      <c r="BU430" s="28" t="str">
        <f t="shared" si="842"/>
        <v>Prokopa Vel. "A"</v>
      </c>
      <c r="BV430" s="28">
        <f t="shared" si="842"/>
        <v>0</v>
      </c>
      <c r="BW430" s="28" t="str">
        <f t="shared" si="842"/>
        <v>Masarykova "A"</v>
      </c>
      <c r="BY430" s="378"/>
      <c r="BZ430" s="382"/>
      <c r="CA430" s="382"/>
      <c r="CB430" s="382"/>
      <c r="CC430" s="382"/>
      <c r="CD430" s="379"/>
      <c r="CE430" s="379"/>
      <c r="CF430" s="379"/>
      <c r="CG430" s="379"/>
      <c r="CH430" s="379"/>
      <c r="CI430" s="379"/>
      <c r="CJ430" s="379"/>
      <c r="CK430" s="379"/>
      <c r="CL430" s="379"/>
      <c r="CM430" s="379"/>
      <c r="CN430" s="379"/>
      <c r="CO430" s="379"/>
      <c r="CP430" s="379"/>
      <c r="CQ430" s="379"/>
      <c r="CR430" s="379"/>
      <c r="CS430" s="507"/>
      <c r="CT430" s="507"/>
      <c r="CU430" s="519"/>
      <c r="CV430" s="519"/>
      <c r="CW430" s="519"/>
      <c r="CX430" s="379"/>
      <c r="CY430" s="379"/>
      <c r="CZ430" s="379"/>
      <c r="DA430" s="379"/>
      <c r="DB430" s="379"/>
      <c r="DC430" s="379"/>
      <c r="DD430" s="379"/>
      <c r="DE430" s="379"/>
      <c r="DF430" s="379"/>
      <c r="DG430" s="379"/>
      <c r="DH430" s="379"/>
      <c r="DI430" s="379"/>
      <c r="DJ430" s="379"/>
      <c r="DK430" s="380"/>
      <c r="DL430" s="541"/>
      <c r="DM430" s="541"/>
      <c r="DN430" s="541"/>
      <c r="DO430" s="542"/>
      <c r="DP430" s="542"/>
      <c r="DQ430" s="381"/>
    </row>
    <row r="431" spans="30:121" ht="22.5" customHeight="1" x14ac:dyDescent="0.3">
      <c r="AD431"/>
      <c r="BF431"/>
      <c r="BG431"/>
      <c r="BH431"/>
      <c r="BI431"/>
      <c r="BJ431"/>
      <c r="BK431"/>
      <c r="BL431"/>
      <c r="BM431"/>
      <c r="BN431"/>
      <c r="BP431" s="28"/>
      <c r="BQ431" s="28"/>
      <c r="BR431" s="28"/>
      <c r="BS431" s="28"/>
      <c r="BT431" s="28"/>
      <c r="BU431" s="28"/>
      <c r="BV431" s="28"/>
      <c r="BW431" s="28"/>
      <c r="BY431" s="378"/>
      <c r="BZ431" s="383"/>
      <c r="CA431" s="383"/>
      <c r="CB431" s="383"/>
      <c r="CC431" s="383"/>
      <c r="CD431" s="516" t="s">
        <v>52</v>
      </c>
      <c r="CE431" s="516"/>
      <c r="CF431" s="516" t="str">
        <f t="shared" ref="CF431" si="846">BU429</f>
        <v>poražený U1</v>
      </c>
      <c r="CG431" s="516" t="s">
        <v>53</v>
      </c>
      <c r="CH431" s="516" t="str">
        <f>IF(BU1096="","",LOOKUP(CF431,$B$2:$B$51,$C$2:$C$50))</f>
        <v/>
      </c>
      <c r="CI431" s="516"/>
      <c r="CJ431" s="437"/>
      <c r="CK431" s="437"/>
      <c r="CL431" s="437"/>
      <c r="CM431" s="437"/>
      <c r="CN431" s="437"/>
      <c r="CO431" s="437"/>
      <c r="CP431" s="437"/>
      <c r="CQ431" s="437"/>
      <c r="CR431" s="437"/>
      <c r="CS431" s="437"/>
      <c r="CT431" s="437"/>
      <c r="CU431" s="383"/>
      <c r="CV431" s="383"/>
      <c r="CW431" s="383"/>
      <c r="CX431" s="383"/>
      <c r="CY431" s="383"/>
      <c r="CZ431" s="516" t="s">
        <v>52</v>
      </c>
      <c r="DA431" s="516"/>
      <c r="DB431" s="516" t="str">
        <f t="shared" ref="DB431" si="847">BW429</f>
        <v>poražený U2</v>
      </c>
      <c r="DC431" s="516" t="s">
        <v>53</v>
      </c>
      <c r="DD431" s="516" t="str">
        <f>IF(BW1096="","",LOOKUP(DB431,$B$2:$B$51,$C$2:$C$50))</f>
        <v/>
      </c>
      <c r="DE431" s="516"/>
      <c r="DF431" s="437"/>
      <c r="DG431" s="437"/>
      <c r="DH431" s="437"/>
      <c r="DI431" s="437"/>
      <c r="DJ431" s="437"/>
      <c r="DK431" s="437"/>
      <c r="DL431" s="437"/>
      <c r="DM431" s="437"/>
      <c r="DN431" s="437"/>
      <c r="DO431" s="437"/>
      <c r="DP431" s="437"/>
      <c r="DQ431" s="381"/>
    </row>
    <row r="432" spans="30:121" ht="22.5" customHeight="1" x14ac:dyDescent="0.3">
      <c r="AD432"/>
      <c r="BF432"/>
      <c r="BG432"/>
      <c r="BH432"/>
      <c r="BI432"/>
      <c r="BJ432"/>
      <c r="BK432"/>
      <c r="BL432"/>
      <c r="BM432"/>
      <c r="BN432"/>
      <c r="BP432" s="28"/>
      <c r="BQ432" s="28"/>
      <c r="BR432" s="28"/>
      <c r="BS432" s="28"/>
      <c r="BT432" s="28"/>
      <c r="BU432" s="28"/>
      <c r="BV432" s="28"/>
      <c r="BW432" s="28"/>
      <c r="BY432" s="378"/>
      <c r="BZ432" s="383"/>
      <c r="CA432" s="383"/>
      <c r="CB432" s="383"/>
      <c r="CC432" s="383"/>
      <c r="CD432" s="383"/>
      <c r="CE432" s="383"/>
      <c r="CF432" s="383"/>
      <c r="CG432" s="383"/>
      <c r="CH432" s="383"/>
      <c r="CI432" s="383"/>
      <c r="CJ432" s="383"/>
      <c r="CK432" s="383"/>
      <c r="CL432" s="383"/>
      <c r="CM432" s="383"/>
      <c r="CN432" s="383"/>
      <c r="CO432" s="383"/>
      <c r="CP432" s="383"/>
      <c r="CQ432" s="383"/>
      <c r="CR432" s="383"/>
      <c r="CS432" s="383"/>
      <c r="CT432" s="383"/>
      <c r="CU432" s="383"/>
      <c r="CV432" s="383"/>
      <c r="CW432" s="383"/>
      <c r="CX432" s="383"/>
      <c r="CY432" s="383"/>
      <c r="CZ432" s="383"/>
      <c r="DA432" s="383"/>
      <c r="DB432" s="383"/>
      <c r="DC432" s="383"/>
      <c r="DD432" s="383"/>
      <c r="DE432" s="383"/>
      <c r="DF432" s="383"/>
      <c r="DG432" s="383"/>
      <c r="DH432" s="383"/>
      <c r="DI432" s="383"/>
      <c r="DJ432" s="383"/>
      <c r="DK432" s="384"/>
      <c r="DL432" s="384"/>
      <c r="DM432" s="384"/>
      <c r="DN432" s="384"/>
      <c r="DO432" s="384"/>
      <c r="DP432" s="384"/>
      <c r="DQ432" s="381"/>
    </row>
    <row r="433" spans="30:121" ht="22.5" customHeight="1" x14ac:dyDescent="0.3">
      <c r="AD433"/>
      <c r="BF433"/>
      <c r="BG433"/>
      <c r="BH433"/>
      <c r="BI433"/>
      <c r="BJ433"/>
      <c r="BK433"/>
      <c r="BL433"/>
      <c r="BM433"/>
      <c r="BN433"/>
      <c r="BP433" s="28"/>
      <c r="BQ433" s="28"/>
      <c r="BR433" s="28"/>
      <c r="BS433" s="28"/>
      <c r="BT433" s="28"/>
      <c r="BU433" s="28"/>
      <c r="BV433" s="28"/>
      <c r="BW433" s="28"/>
      <c r="BY433" s="378"/>
      <c r="BZ433" s="385" t="s">
        <v>56</v>
      </c>
      <c r="CA433" s="523" t="str">
        <f t="shared" ref="CA433" si="848">CF431</f>
        <v>poražený U1</v>
      </c>
      <c r="CB433" s="523"/>
      <c r="CC433" s="508"/>
      <c r="CD433" s="508"/>
      <c r="CE433" s="508"/>
      <c r="CF433" s="508"/>
      <c r="CG433" s="508"/>
      <c r="CH433" s="508"/>
      <c r="CI433" s="508"/>
      <c r="CJ433" s="508"/>
      <c r="CK433" s="509"/>
      <c r="CL433" s="386" t="s">
        <v>47</v>
      </c>
      <c r="CM433" s="387">
        <v>1</v>
      </c>
      <c r="CN433" s="387">
        <v>2</v>
      </c>
      <c r="CO433" s="387">
        <v>3</v>
      </c>
      <c r="CP433" s="387">
        <v>4</v>
      </c>
      <c r="CQ433" s="387">
        <v>5</v>
      </c>
      <c r="CR433" s="387">
        <v>6</v>
      </c>
      <c r="CS433" s="387">
        <v>7</v>
      </c>
      <c r="CT433" s="387">
        <v>8</v>
      </c>
      <c r="CU433" s="387">
        <v>9</v>
      </c>
      <c r="CV433" s="387">
        <v>10</v>
      </c>
      <c r="CW433" s="387">
        <v>11</v>
      </c>
      <c r="CX433" s="387">
        <v>12</v>
      </c>
      <c r="CY433" s="387">
        <v>13</v>
      </c>
      <c r="CZ433" s="387">
        <v>14</v>
      </c>
      <c r="DA433" s="387">
        <v>15</v>
      </c>
      <c r="DB433" s="387">
        <v>16</v>
      </c>
      <c r="DC433" s="387">
        <v>17</v>
      </c>
      <c r="DD433" s="387">
        <v>18</v>
      </c>
      <c r="DE433" s="387">
        <v>19</v>
      </c>
      <c r="DF433" s="387">
        <v>20</v>
      </c>
      <c r="DG433" s="387">
        <v>21</v>
      </c>
      <c r="DH433" s="387">
        <v>22</v>
      </c>
      <c r="DI433" s="387">
        <v>23</v>
      </c>
      <c r="DJ433" s="387">
        <v>24</v>
      </c>
      <c r="DK433" s="387">
        <v>25</v>
      </c>
      <c r="DL433" s="387">
        <v>26</v>
      </c>
      <c r="DM433" s="387">
        <v>27</v>
      </c>
      <c r="DN433" s="387">
        <v>28</v>
      </c>
      <c r="DO433" s="387">
        <v>29</v>
      </c>
      <c r="DP433" s="387">
        <v>30</v>
      </c>
      <c r="DQ433" s="381"/>
    </row>
    <row r="434" spans="30:121" ht="22.5" customHeight="1" x14ac:dyDescent="0.3">
      <c r="AD434"/>
      <c r="BF434"/>
      <c r="BG434"/>
      <c r="BH434"/>
      <c r="BI434"/>
      <c r="BJ434"/>
      <c r="BK434"/>
      <c r="BL434"/>
      <c r="BM434"/>
      <c r="BN434"/>
      <c r="BP434" s="28"/>
      <c r="BQ434" s="28"/>
      <c r="BR434" s="28"/>
      <c r="BS434" s="28"/>
      <c r="BT434" s="28"/>
      <c r="BU434" s="28"/>
      <c r="BV434" s="28"/>
      <c r="BW434" s="28"/>
      <c r="BY434" s="378"/>
      <c r="BZ434" s="388"/>
      <c r="CA434" s="389"/>
      <c r="CB434" s="493"/>
      <c r="CC434" s="390"/>
      <c r="CD434" s="390"/>
      <c r="CE434" s="390"/>
      <c r="CF434" s="390"/>
      <c r="CG434" s="390"/>
      <c r="CH434" s="390"/>
      <c r="CI434" s="390"/>
      <c r="CJ434" s="390"/>
      <c r="CK434" s="390"/>
      <c r="CL434" s="390"/>
      <c r="CM434" s="390"/>
      <c r="CN434" s="390"/>
      <c r="CO434" s="390"/>
      <c r="CP434" s="390"/>
      <c r="CQ434" s="390"/>
      <c r="CR434" s="390"/>
      <c r="CS434" s="390"/>
      <c r="CT434" s="390"/>
      <c r="CU434" s="390"/>
      <c r="CV434" s="390"/>
      <c r="CW434" s="390"/>
      <c r="CX434" s="390"/>
      <c r="CY434" s="390"/>
      <c r="CZ434" s="390"/>
      <c r="DA434" s="390"/>
      <c r="DB434" s="390"/>
      <c r="DC434" s="390"/>
      <c r="DD434" s="390"/>
      <c r="DE434" s="390"/>
      <c r="DF434" s="390"/>
      <c r="DG434" s="390"/>
      <c r="DH434" s="390"/>
      <c r="DI434" s="390"/>
      <c r="DJ434" s="390"/>
      <c r="DK434" s="391"/>
      <c r="DL434" s="391"/>
      <c r="DM434" s="391"/>
      <c r="DN434" s="391"/>
      <c r="DO434" s="391"/>
      <c r="DP434" s="391"/>
      <c r="DQ434" s="381"/>
    </row>
    <row r="435" spans="30:121" ht="22.5" customHeight="1" x14ac:dyDescent="0.3">
      <c r="AD435"/>
      <c r="BF435"/>
      <c r="BG435"/>
      <c r="BH435"/>
      <c r="BI435"/>
      <c r="BJ435"/>
      <c r="BK435"/>
      <c r="BL435"/>
      <c r="BM435"/>
      <c r="BN435"/>
      <c r="BP435" s="28"/>
      <c r="BQ435" s="28"/>
      <c r="BR435" s="28"/>
      <c r="BS435" s="28"/>
      <c r="BT435" s="28"/>
      <c r="BU435" s="28"/>
      <c r="BV435" s="28"/>
      <c r="BW435" s="28"/>
      <c r="BY435" s="378"/>
      <c r="BZ435" s="392" t="s">
        <v>56</v>
      </c>
      <c r="CA435" s="510" t="str">
        <f t="shared" ref="CA435" si="849">DB431</f>
        <v>poražený U2</v>
      </c>
      <c r="CB435" s="510"/>
      <c r="CC435" s="511"/>
      <c r="CD435" s="511"/>
      <c r="CE435" s="511"/>
      <c r="CF435" s="511"/>
      <c r="CG435" s="511"/>
      <c r="CH435" s="511"/>
      <c r="CI435" s="511"/>
      <c r="CJ435" s="511"/>
      <c r="CK435" s="512"/>
      <c r="CL435" s="386" t="s">
        <v>47</v>
      </c>
      <c r="CM435" s="387">
        <v>1</v>
      </c>
      <c r="CN435" s="387">
        <v>2</v>
      </c>
      <c r="CO435" s="387">
        <v>3</v>
      </c>
      <c r="CP435" s="387">
        <v>4</v>
      </c>
      <c r="CQ435" s="387">
        <v>5</v>
      </c>
      <c r="CR435" s="387">
        <v>6</v>
      </c>
      <c r="CS435" s="387">
        <v>7</v>
      </c>
      <c r="CT435" s="387">
        <v>8</v>
      </c>
      <c r="CU435" s="387">
        <v>9</v>
      </c>
      <c r="CV435" s="387">
        <v>10</v>
      </c>
      <c r="CW435" s="387">
        <v>11</v>
      </c>
      <c r="CX435" s="387">
        <v>12</v>
      </c>
      <c r="CY435" s="387">
        <v>13</v>
      </c>
      <c r="CZ435" s="387">
        <v>14</v>
      </c>
      <c r="DA435" s="387">
        <v>15</v>
      </c>
      <c r="DB435" s="387">
        <v>16</v>
      </c>
      <c r="DC435" s="387">
        <v>17</v>
      </c>
      <c r="DD435" s="387">
        <v>18</v>
      </c>
      <c r="DE435" s="387">
        <v>19</v>
      </c>
      <c r="DF435" s="387">
        <v>20</v>
      </c>
      <c r="DG435" s="387">
        <v>21</v>
      </c>
      <c r="DH435" s="387">
        <v>22</v>
      </c>
      <c r="DI435" s="387">
        <v>23</v>
      </c>
      <c r="DJ435" s="387">
        <v>24</v>
      </c>
      <c r="DK435" s="387">
        <v>25</v>
      </c>
      <c r="DL435" s="387">
        <v>26</v>
      </c>
      <c r="DM435" s="387">
        <v>27</v>
      </c>
      <c r="DN435" s="387">
        <v>28</v>
      </c>
      <c r="DO435" s="387">
        <v>29</v>
      </c>
      <c r="DP435" s="387">
        <v>30</v>
      </c>
      <c r="DQ435" s="381"/>
    </row>
    <row r="436" spans="30:121" ht="22.5" customHeight="1" thickBot="1" x14ac:dyDescent="0.35">
      <c r="AD436"/>
      <c r="BF436"/>
      <c r="BG436"/>
      <c r="BH436"/>
      <c r="BI436"/>
      <c r="BJ436"/>
      <c r="BK436"/>
      <c r="BL436"/>
      <c r="BM436"/>
      <c r="BN436"/>
      <c r="BP436" s="28"/>
      <c r="BQ436" s="28"/>
      <c r="BR436" s="28"/>
      <c r="BS436" s="28"/>
      <c r="BT436" s="28"/>
      <c r="BU436" s="28"/>
      <c r="BV436" s="28"/>
      <c r="BW436" s="28"/>
      <c r="BY436" s="393"/>
      <c r="BZ436" s="394"/>
      <c r="CA436" s="394"/>
      <c r="CB436" s="394"/>
      <c r="CC436" s="394"/>
      <c r="CD436" s="394"/>
      <c r="CE436" s="394"/>
      <c r="CF436" s="394"/>
      <c r="CG436" s="394"/>
      <c r="CH436" s="394"/>
      <c r="CI436" s="394"/>
      <c r="CJ436" s="394"/>
      <c r="CK436" s="394"/>
      <c r="CL436" s="394"/>
      <c r="CM436" s="394"/>
      <c r="CN436" s="394"/>
      <c r="CO436" s="394"/>
      <c r="CP436" s="394"/>
      <c r="CQ436" s="394"/>
      <c r="CR436" s="394"/>
      <c r="CS436" s="394"/>
      <c r="CT436" s="394"/>
      <c r="CU436" s="394"/>
      <c r="CV436" s="394"/>
      <c r="CW436" s="394"/>
      <c r="CX436" s="394"/>
      <c r="CY436" s="394"/>
      <c r="CZ436" s="394"/>
      <c r="DA436" s="394"/>
      <c r="DB436" s="394"/>
      <c r="DC436" s="394"/>
      <c r="DD436" s="394"/>
      <c r="DE436" s="394"/>
      <c r="DF436" s="394"/>
      <c r="DG436" s="394"/>
      <c r="DH436" s="394"/>
      <c r="DI436" s="394"/>
      <c r="DJ436" s="394"/>
      <c r="DK436" s="394"/>
      <c r="DL436" s="394"/>
      <c r="DM436" s="394"/>
      <c r="DN436" s="394"/>
      <c r="DO436" s="394"/>
      <c r="DP436" s="394"/>
      <c r="DQ436" s="395"/>
    </row>
    <row r="437" spans="30:121" ht="22.5" customHeight="1" thickTop="1" x14ac:dyDescent="0.3">
      <c r="AD437"/>
      <c r="BF437"/>
      <c r="BG437"/>
      <c r="BH437"/>
      <c r="BI437"/>
      <c r="BJ437"/>
      <c r="BK437"/>
      <c r="BL437"/>
      <c r="BM437"/>
      <c r="BN437"/>
      <c r="BP437" s="28"/>
      <c r="BQ437" s="28"/>
      <c r="BR437" s="28"/>
      <c r="BS437" s="28"/>
      <c r="BT437" s="28"/>
      <c r="BU437" s="28"/>
      <c r="BV437" s="28"/>
      <c r="BW437" s="28"/>
      <c r="BY437" s="517">
        <f t="shared" ref="BY437" si="850">BQ438</f>
        <v>0.51666666666666661</v>
      </c>
      <c r="BZ437" s="518"/>
      <c r="CA437" s="518"/>
      <c r="CB437" s="375"/>
      <c r="CC437" s="513" t="str">
        <f t="shared" ref="CC437" si="851">BP438</f>
        <v>kolo</v>
      </c>
      <c r="CD437" s="513"/>
      <c r="CE437" s="515"/>
      <c r="CF437" s="515"/>
      <c r="CG437" s="515"/>
      <c r="CH437" s="515"/>
      <c r="CI437" s="515"/>
      <c r="CJ437" s="515"/>
      <c r="CK437" s="376"/>
      <c r="CL437" s="375"/>
      <c r="CM437" s="375"/>
      <c r="CN437" s="375"/>
      <c r="CO437" s="375"/>
      <c r="CP437" s="375"/>
      <c r="CQ437" s="375"/>
      <c r="CR437" s="375"/>
      <c r="CS437" s="375"/>
      <c r="CT437" s="375"/>
      <c r="CU437" s="375"/>
      <c r="CV437" s="375"/>
      <c r="CW437" s="375"/>
      <c r="CX437" s="375"/>
      <c r="CY437" s="375"/>
      <c r="CZ437" s="375"/>
      <c r="DA437" s="375"/>
      <c r="DB437" s="375"/>
      <c r="DC437" s="375"/>
      <c r="DD437" s="375"/>
      <c r="DE437" s="375"/>
      <c r="DF437" s="375"/>
      <c r="DG437" s="375"/>
      <c r="DH437" s="375"/>
      <c r="DI437" s="375"/>
      <c r="DJ437" s="375"/>
      <c r="DK437" s="375"/>
      <c r="DL437" s="375"/>
      <c r="DM437" s="375"/>
      <c r="DN437" s="375"/>
      <c r="DO437" s="375"/>
      <c r="DP437" s="375"/>
      <c r="DQ437" s="377"/>
    </row>
    <row r="438" spans="30:121" ht="22.5" customHeight="1" x14ac:dyDescent="0.3">
      <c r="AD438"/>
      <c r="BF438"/>
      <c r="BG438"/>
      <c r="BH438"/>
      <c r="BI438"/>
      <c r="BJ438"/>
      <c r="BK438"/>
      <c r="BL438"/>
      <c r="BM438"/>
      <c r="BN438"/>
      <c r="BP438" s="28" t="str">
        <f t="shared" ref="BP438:BW439" si="852">E105</f>
        <v>kolo</v>
      </c>
      <c r="BQ438" s="28">
        <f t="shared" si="852"/>
        <v>0.51666666666666661</v>
      </c>
      <c r="BR438" s="28">
        <f t="shared" si="852"/>
        <v>101</v>
      </c>
      <c r="BS438" s="28" t="str">
        <f t="shared" si="852"/>
        <v>HŘIŠTĚ</v>
      </c>
      <c r="BT438" s="28" t="str">
        <f t="shared" si="852"/>
        <v>F5</v>
      </c>
      <c r="BU438" s="28" t="str">
        <f t="shared" si="852"/>
        <v>vítěz U1</v>
      </c>
      <c r="BV438" s="28" t="str">
        <f t="shared" si="852"/>
        <v>:</v>
      </c>
      <c r="BW438" s="28" t="str">
        <f t="shared" si="852"/>
        <v>vítěz U2</v>
      </c>
      <c r="BY438" s="378"/>
      <c r="BZ438" s="506">
        <f t="shared" ref="BZ438" si="853">BP439</f>
        <v>18</v>
      </c>
      <c r="CA438" s="506"/>
      <c r="CB438" s="506"/>
      <c r="CC438" s="514"/>
      <c r="CD438" s="514"/>
      <c r="CE438" s="379"/>
      <c r="CF438" s="379"/>
      <c r="CG438" s="379"/>
      <c r="CH438" s="379"/>
      <c r="CI438" s="379"/>
      <c r="CJ438" s="379"/>
      <c r="CK438" s="379"/>
      <c r="CL438" s="379"/>
      <c r="CM438" s="379"/>
      <c r="CN438" s="379"/>
      <c r="CO438" s="379"/>
      <c r="CP438" s="379"/>
      <c r="CQ438" s="379"/>
      <c r="CR438" s="379"/>
      <c r="CS438" s="507">
        <f t="shared" ref="CS438" si="854">BR438</f>
        <v>101</v>
      </c>
      <c r="CT438" s="507"/>
      <c r="CU438" s="519" t="s">
        <v>48</v>
      </c>
      <c r="CV438" s="519"/>
      <c r="CW438" s="519"/>
      <c r="CX438" s="379"/>
      <c r="CY438" s="379"/>
      <c r="CZ438" s="379"/>
      <c r="DA438" s="379"/>
      <c r="DB438" s="379"/>
      <c r="DC438" s="379"/>
      <c r="DD438" s="379"/>
      <c r="DE438" s="379"/>
      <c r="DF438" s="379"/>
      <c r="DG438" s="379"/>
      <c r="DH438" s="379"/>
      <c r="DI438" s="379"/>
      <c r="DJ438" s="379"/>
      <c r="DK438" s="380"/>
      <c r="DL438" s="541" t="s">
        <v>49</v>
      </c>
      <c r="DM438" s="541"/>
      <c r="DN438" s="541"/>
      <c r="DO438" s="542">
        <f t="shared" ref="DO438" si="855">BS439</f>
        <v>3</v>
      </c>
      <c r="DP438" s="542"/>
      <c r="DQ438" s="381"/>
    </row>
    <row r="439" spans="30:121" ht="22.5" customHeight="1" x14ac:dyDescent="0.3">
      <c r="AD439"/>
      <c r="BF439"/>
      <c r="BG439"/>
      <c r="BH439"/>
      <c r="BI439"/>
      <c r="BJ439"/>
      <c r="BK439"/>
      <c r="BL439"/>
      <c r="BM439"/>
      <c r="BN439"/>
      <c r="BP439" s="28">
        <f t="shared" si="852"/>
        <v>18</v>
      </c>
      <c r="BQ439" s="28">
        <f t="shared" si="852"/>
        <v>0</v>
      </c>
      <c r="BR439" s="28" t="str">
        <f t="shared" si="852"/>
        <v>zápas</v>
      </c>
      <c r="BS439" s="28">
        <f t="shared" si="852"/>
        <v>3</v>
      </c>
      <c r="BT439" s="28">
        <f t="shared" si="852"/>
        <v>0</v>
      </c>
      <c r="BU439" s="28" t="str">
        <f t="shared" si="852"/>
        <v>Bezručova "A"</v>
      </c>
      <c r="BV439" s="28">
        <f t="shared" si="852"/>
        <v>0</v>
      </c>
      <c r="BW439" s="28" t="str">
        <f t="shared" si="852"/>
        <v>Ovčárecká "A"</v>
      </c>
      <c r="BY439" s="378"/>
      <c r="BZ439" s="382"/>
      <c r="CA439" s="382"/>
      <c r="CB439" s="382"/>
      <c r="CC439" s="382"/>
      <c r="CD439" s="379"/>
      <c r="CE439" s="379"/>
      <c r="CF439" s="379"/>
      <c r="CG439" s="379"/>
      <c r="CH439" s="379"/>
      <c r="CI439" s="379"/>
      <c r="CJ439" s="379"/>
      <c r="CK439" s="379"/>
      <c r="CL439" s="379"/>
      <c r="CM439" s="379"/>
      <c r="CN439" s="379"/>
      <c r="CO439" s="379"/>
      <c r="CP439" s="379"/>
      <c r="CQ439" s="379"/>
      <c r="CR439" s="379"/>
      <c r="CS439" s="507"/>
      <c r="CT439" s="507"/>
      <c r="CU439" s="519"/>
      <c r="CV439" s="519"/>
      <c r="CW439" s="519"/>
      <c r="CX439" s="379"/>
      <c r="CY439" s="379"/>
      <c r="CZ439" s="379"/>
      <c r="DA439" s="379"/>
      <c r="DB439" s="379"/>
      <c r="DC439" s="379"/>
      <c r="DD439" s="379"/>
      <c r="DE439" s="379"/>
      <c r="DF439" s="379"/>
      <c r="DG439" s="379"/>
      <c r="DH439" s="379"/>
      <c r="DI439" s="379"/>
      <c r="DJ439" s="379"/>
      <c r="DK439" s="380"/>
      <c r="DL439" s="541"/>
      <c r="DM439" s="541"/>
      <c r="DN439" s="541"/>
      <c r="DO439" s="542"/>
      <c r="DP439" s="542"/>
      <c r="DQ439" s="381"/>
    </row>
    <row r="440" spans="30:121" ht="22.5" customHeight="1" x14ac:dyDescent="0.3">
      <c r="AD440"/>
      <c r="BF440"/>
      <c r="BG440"/>
      <c r="BH440"/>
      <c r="BI440"/>
      <c r="BJ440"/>
      <c r="BK440"/>
      <c r="BL440"/>
      <c r="BM440"/>
      <c r="BN440"/>
      <c r="BP440" s="28"/>
      <c r="BQ440" s="28"/>
      <c r="BR440" s="28"/>
      <c r="BS440" s="28"/>
      <c r="BT440" s="28"/>
      <c r="BU440" s="28"/>
      <c r="BV440" s="28"/>
      <c r="BW440" s="28"/>
      <c r="BY440" s="378"/>
      <c r="BZ440" s="383"/>
      <c r="CA440" s="383"/>
      <c r="CB440" s="383"/>
      <c r="CC440" s="383"/>
      <c r="CD440" s="516" t="s">
        <v>52</v>
      </c>
      <c r="CE440" s="516"/>
      <c r="CF440" s="516" t="str">
        <f t="shared" ref="CF440" si="856">BU438</f>
        <v>vítěz U1</v>
      </c>
      <c r="CG440" s="516" t="s">
        <v>53</v>
      </c>
      <c r="CH440" s="516" t="str">
        <f>IF(BU1105="","",LOOKUP(CF440,$B$2:$B$51,$C$2:$C$50))</f>
        <v/>
      </c>
      <c r="CI440" s="516"/>
      <c r="CJ440" s="437"/>
      <c r="CK440" s="437"/>
      <c r="CL440" s="437"/>
      <c r="CM440" s="437"/>
      <c r="CN440" s="437"/>
      <c r="CO440" s="437"/>
      <c r="CP440" s="437"/>
      <c r="CQ440" s="437"/>
      <c r="CR440" s="437"/>
      <c r="CS440" s="437"/>
      <c r="CT440" s="437"/>
      <c r="CU440" s="383"/>
      <c r="CV440" s="383"/>
      <c r="CW440" s="383"/>
      <c r="CX440" s="383"/>
      <c r="CY440" s="383"/>
      <c r="CZ440" s="516" t="s">
        <v>52</v>
      </c>
      <c r="DA440" s="516"/>
      <c r="DB440" s="516" t="str">
        <f t="shared" ref="DB440" si="857">BW438</f>
        <v>vítěz U2</v>
      </c>
      <c r="DC440" s="516" t="s">
        <v>53</v>
      </c>
      <c r="DD440" s="516" t="str">
        <f>IF(BW1105="","",LOOKUP(DB440,$B$2:$B$51,$C$2:$C$50))</f>
        <v/>
      </c>
      <c r="DE440" s="516"/>
      <c r="DF440" s="437"/>
      <c r="DG440" s="437"/>
      <c r="DH440" s="437"/>
      <c r="DI440" s="437"/>
      <c r="DJ440" s="437"/>
      <c r="DK440" s="437"/>
      <c r="DL440" s="437"/>
      <c r="DM440" s="437"/>
      <c r="DN440" s="437"/>
      <c r="DO440" s="437"/>
      <c r="DP440" s="437"/>
      <c r="DQ440" s="381"/>
    </row>
    <row r="441" spans="30:121" ht="22.5" customHeight="1" x14ac:dyDescent="0.3">
      <c r="AD441"/>
      <c r="BF441"/>
      <c r="BG441"/>
      <c r="BH441"/>
      <c r="BI441"/>
      <c r="BJ441"/>
      <c r="BK441"/>
      <c r="BL441"/>
      <c r="BM441"/>
      <c r="BN441"/>
      <c r="BP441" s="28"/>
      <c r="BQ441" s="28"/>
      <c r="BR441" s="28"/>
      <c r="BS441" s="28"/>
      <c r="BT441" s="28"/>
      <c r="BU441" s="28"/>
      <c r="BV441" s="28"/>
      <c r="BW441" s="28"/>
      <c r="BY441" s="378"/>
      <c r="BZ441" s="383"/>
      <c r="CA441" s="383"/>
      <c r="CB441" s="383"/>
      <c r="CC441" s="383"/>
      <c r="CD441" s="383"/>
      <c r="CE441" s="383"/>
      <c r="CF441" s="383"/>
      <c r="CG441" s="383"/>
      <c r="CH441" s="383"/>
      <c r="CI441" s="383"/>
      <c r="CJ441" s="383"/>
      <c r="CK441" s="383"/>
      <c r="CL441" s="383"/>
      <c r="CM441" s="383"/>
      <c r="CN441" s="383"/>
      <c r="CO441" s="383"/>
      <c r="CP441" s="383"/>
      <c r="CQ441" s="383"/>
      <c r="CR441" s="383"/>
      <c r="CS441" s="383"/>
      <c r="CT441" s="383"/>
      <c r="CU441" s="383"/>
      <c r="CV441" s="383"/>
      <c r="CW441" s="383"/>
      <c r="CX441" s="383"/>
      <c r="CY441" s="383"/>
      <c r="CZ441" s="383"/>
      <c r="DA441" s="383"/>
      <c r="DB441" s="383"/>
      <c r="DC441" s="383"/>
      <c r="DD441" s="383"/>
      <c r="DE441" s="383"/>
      <c r="DF441" s="383"/>
      <c r="DG441" s="383"/>
      <c r="DH441" s="383"/>
      <c r="DI441" s="383"/>
      <c r="DJ441" s="383"/>
      <c r="DK441" s="384"/>
      <c r="DL441" s="384"/>
      <c r="DM441" s="384"/>
      <c r="DN441" s="384"/>
      <c r="DO441" s="384"/>
      <c r="DP441" s="384"/>
      <c r="DQ441" s="381"/>
    </row>
    <row r="442" spans="30:121" ht="22.5" customHeight="1" x14ac:dyDescent="0.3">
      <c r="AD442"/>
      <c r="BF442"/>
      <c r="BG442"/>
      <c r="BH442"/>
      <c r="BI442"/>
      <c r="BJ442"/>
      <c r="BK442"/>
      <c r="BL442"/>
      <c r="BM442"/>
      <c r="BN442"/>
      <c r="BP442" s="28"/>
      <c r="BQ442" s="28"/>
      <c r="BR442" s="28"/>
      <c r="BS442" s="28"/>
      <c r="BT442" s="28"/>
      <c r="BU442" s="28"/>
      <c r="BV442" s="28"/>
      <c r="BW442" s="28"/>
      <c r="BY442" s="378"/>
      <c r="BZ442" s="385" t="s">
        <v>56</v>
      </c>
      <c r="CA442" s="523" t="str">
        <f t="shared" ref="CA442" si="858">CF440</f>
        <v>vítěz U1</v>
      </c>
      <c r="CB442" s="523"/>
      <c r="CC442" s="508"/>
      <c r="CD442" s="508"/>
      <c r="CE442" s="508"/>
      <c r="CF442" s="508"/>
      <c r="CG442" s="508"/>
      <c r="CH442" s="508"/>
      <c r="CI442" s="508"/>
      <c r="CJ442" s="508"/>
      <c r="CK442" s="509"/>
      <c r="CL442" s="386" t="s">
        <v>47</v>
      </c>
      <c r="CM442" s="387">
        <v>1</v>
      </c>
      <c r="CN442" s="387">
        <v>2</v>
      </c>
      <c r="CO442" s="387">
        <v>3</v>
      </c>
      <c r="CP442" s="387">
        <v>4</v>
      </c>
      <c r="CQ442" s="387">
        <v>5</v>
      </c>
      <c r="CR442" s="387">
        <v>6</v>
      </c>
      <c r="CS442" s="387">
        <v>7</v>
      </c>
      <c r="CT442" s="387">
        <v>8</v>
      </c>
      <c r="CU442" s="387">
        <v>9</v>
      </c>
      <c r="CV442" s="387">
        <v>10</v>
      </c>
      <c r="CW442" s="387">
        <v>11</v>
      </c>
      <c r="CX442" s="387">
        <v>12</v>
      </c>
      <c r="CY442" s="387">
        <v>13</v>
      </c>
      <c r="CZ442" s="387">
        <v>14</v>
      </c>
      <c r="DA442" s="387">
        <v>15</v>
      </c>
      <c r="DB442" s="387">
        <v>16</v>
      </c>
      <c r="DC442" s="387">
        <v>17</v>
      </c>
      <c r="DD442" s="387">
        <v>18</v>
      </c>
      <c r="DE442" s="387">
        <v>19</v>
      </c>
      <c r="DF442" s="387">
        <v>20</v>
      </c>
      <c r="DG442" s="387">
        <v>21</v>
      </c>
      <c r="DH442" s="387">
        <v>22</v>
      </c>
      <c r="DI442" s="387">
        <v>23</v>
      </c>
      <c r="DJ442" s="387">
        <v>24</v>
      </c>
      <c r="DK442" s="387">
        <v>25</v>
      </c>
      <c r="DL442" s="387">
        <v>26</v>
      </c>
      <c r="DM442" s="387">
        <v>27</v>
      </c>
      <c r="DN442" s="387">
        <v>28</v>
      </c>
      <c r="DO442" s="387">
        <v>29</v>
      </c>
      <c r="DP442" s="387">
        <v>30</v>
      </c>
      <c r="DQ442" s="381"/>
    </row>
    <row r="443" spans="30:121" ht="22.5" customHeight="1" x14ac:dyDescent="0.3">
      <c r="AD443"/>
      <c r="BF443"/>
      <c r="BG443"/>
      <c r="BH443"/>
      <c r="BI443"/>
      <c r="BJ443"/>
      <c r="BK443"/>
      <c r="BL443"/>
      <c r="BM443"/>
      <c r="BN443"/>
      <c r="BP443" s="28"/>
      <c r="BQ443" s="28"/>
      <c r="BR443" s="28"/>
      <c r="BS443" s="28"/>
      <c r="BT443" s="28"/>
      <c r="BU443" s="28"/>
      <c r="BV443" s="28"/>
      <c r="BW443" s="28"/>
      <c r="BY443" s="378"/>
      <c r="BZ443" s="388"/>
      <c r="CA443" s="389"/>
      <c r="CB443" s="493"/>
      <c r="CC443" s="390"/>
      <c r="CD443" s="390"/>
      <c r="CE443" s="390"/>
      <c r="CF443" s="390"/>
      <c r="CG443" s="390"/>
      <c r="CH443" s="390"/>
      <c r="CI443" s="390"/>
      <c r="CJ443" s="390"/>
      <c r="CK443" s="390"/>
      <c r="CL443" s="390"/>
      <c r="CM443" s="390"/>
      <c r="CN443" s="390"/>
      <c r="CO443" s="390"/>
      <c r="CP443" s="390"/>
      <c r="CQ443" s="390"/>
      <c r="CR443" s="390"/>
      <c r="CS443" s="390"/>
      <c r="CT443" s="390"/>
      <c r="CU443" s="390"/>
      <c r="CV443" s="390"/>
      <c r="CW443" s="390"/>
      <c r="CX443" s="390"/>
      <c r="CY443" s="390"/>
      <c r="CZ443" s="390"/>
      <c r="DA443" s="390"/>
      <c r="DB443" s="390"/>
      <c r="DC443" s="390"/>
      <c r="DD443" s="390"/>
      <c r="DE443" s="390"/>
      <c r="DF443" s="390"/>
      <c r="DG443" s="390"/>
      <c r="DH443" s="390"/>
      <c r="DI443" s="390"/>
      <c r="DJ443" s="390"/>
      <c r="DK443" s="391"/>
      <c r="DL443" s="391"/>
      <c r="DM443" s="391"/>
      <c r="DN443" s="391"/>
      <c r="DO443" s="391"/>
      <c r="DP443" s="391"/>
      <c r="DQ443" s="381"/>
    </row>
    <row r="444" spans="30:121" ht="22.5" customHeight="1" x14ac:dyDescent="0.3">
      <c r="AD444"/>
      <c r="BF444"/>
      <c r="BG444"/>
      <c r="BH444"/>
      <c r="BI444"/>
      <c r="BJ444"/>
      <c r="BK444"/>
      <c r="BL444"/>
      <c r="BM444"/>
      <c r="BN444"/>
      <c r="BP444" s="28"/>
      <c r="BQ444" s="28"/>
      <c r="BR444" s="28"/>
      <c r="BS444" s="28"/>
      <c r="BT444" s="28"/>
      <c r="BU444" s="28"/>
      <c r="BV444" s="28"/>
      <c r="BW444" s="28"/>
      <c r="BY444" s="378"/>
      <c r="BZ444" s="392" t="s">
        <v>56</v>
      </c>
      <c r="CA444" s="510" t="str">
        <f t="shared" ref="CA444" si="859">DB440</f>
        <v>vítěz U2</v>
      </c>
      <c r="CB444" s="510"/>
      <c r="CC444" s="511"/>
      <c r="CD444" s="511"/>
      <c r="CE444" s="511"/>
      <c r="CF444" s="511"/>
      <c r="CG444" s="511"/>
      <c r="CH444" s="511"/>
      <c r="CI444" s="511"/>
      <c r="CJ444" s="511"/>
      <c r="CK444" s="512"/>
      <c r="CL444" s="386" t="s">
        <v>47</v>
      </c>
      <c r="CM444" s="387">
        <v>1</v>
      </c>
      <c r="CN444" s="387">
        <v>2</v>
      </c>
      <c r="CO444" s="387">
        <v>3</v>
      </c>
      <c r="CP444" s="387">
        <v>4</v>
      </c>
      <c r="CQ444" s="387">
        <v>5</v>
      </c>
      <c r="CR444" s="387">
        <v>6</v>
      </c>
      <c r="CS444" s="387">
        <v>7</v>
      </c>
      <c r="CT444" s="387">
        <v>8</v>
      </c>
      <c r="CU444" s="387">
        <v>9</v>
      </c>
      <c r="CV444" s="387">
        <v>10</v>
      </c>
      <c r="CW444" s="387">
        <v>11</v>
      </c>
      <c r="CX444" s="387">
        <v>12</v>
      </c>
      <c r="CY444" s="387">
        <v>13</v>
      </c>
      <c r="CZ444" s="387">
        <v>14</v>
      </c>
      <c r="DA444" s="387">
        <v>15</v>
      </c>
      <c r="DB444" s="387">
        <v>16</v>
      </c>
      <c r="DC444" s="387">
        <v>17</v>
      </c>
      <c r="DD444" s="387">
        <v>18</v>
      </c>
      <c r="DE444" s="387">
        <v>19</v>
      </c>
      <c r="DF444" s="387">
        <v>20</v>
      </c>
      <c r="DG444" s="387">
        <v>21</v>
      </c>
      <c r="DH444" s="387">
        <v>22</v>
      </c>
      <c r="DI444" s="387">
        <v>23</v>
      </c>
      <c r="DJ444" s="387">
        <v>24</v>
      </c>
      <c r="DK444" s="387">
        <v>25</v>
      </c>
      <c r="DL444" s="387">
        <v>26</v>
      </c>
      <c r="DM444" s="387">
        <v>27</v>
      </c>
      <c r="DN444" s="387">
        <v>28</v>
      </c>
      <c r="DO444" s="387">
        <v>29</v>
      </c>
      <c r="DP444" s="387">
        <v>30</v>
      </c>
      <c r="DQ444" s="381"/>
    </row>
    <row r="445" spans="30:121" ht="22.5" customHeight="1" thickBot="1" x14ac:dyDescent="0.35">
      <c r="AD445"/>
      <c r="BF445"/>
      <c r="BG445"/>
      <c r="BH445"/>
      <c r="BI445"/>
      <c r="BJ445"/>
      <c r="BK445"/>
      <c r="BL445"/>
      <c r="BM445"/>
      <c r="BN445"/>
      <c r="BP445" s="28"/>
      <c r="BQ445" s="28"/>
      <c r="BR445" s="28"/>
      <c r="BS445" s="28"/>
      <c r="BT445" s="28"/>
      <c r="BU445" s="28"/>
      <c r="BV445" s="28"/>
      <c r="BW445" s="28"/>
      <c r="BY445" s="393"/>
      <c r="BZ445" s="394"/>
      <c r="CA445" s="394"/>
      <c r="CB445" s="394"/>
      <c r="CC445" s="394"/>
      <c r="CD445" s="394"/>
      <c r="CE445" s="394"/>
      <c r="CF445" s="394"/>
      <c r="CG445" s="394"/>
      <c r="CH445" s="394"/>
      <c r="CI445" s="394"/>
      <c r="CJ445" s="394"/>
      <c r="CK445" s="394"/>
      <c r="CL445" s="394"/>
      <c r="CM445" s="394"/>
      <c r="CN445" s="394"/>
      <c r="CO445" s="394"/>
      <c r="CP445" s="394"/>
      <c r="CQ445" s="394"/>
      <c r="CR445" s="394"/>
      <c r="CS445" s="394"/>
      <c r="CT445" s="394"/>
      <c r="CU445" s="394"/>
      <c r="CV445" s="394"/>
      <c r="CW445" s="394"/>
      <c r="CX445" s="394"/>
      <c r="CY445" s="394"/>
      <c r="CZ445" s="394"/>
      <c r="DA445" s="394"/>
      <c r="DB445" s="394"/>
      <c r="DC445" s="394"/>
      <c r="DD445" s="394"/>
      <c r="DE445" s="394"/>
      <c r="DF445" s="394"/>
      <c r="DG445" s="394"/>
      <c r="DH445" s="394"/>
      <c r="DI445" s="394"/>
      <c r="DJ445" s="394"/>
      <c r="DK445" s="394"/>
      <c r="DL445" s="394"/>
      <c r="DM445" s="394"/>
      <c r="DN445" s="394"/>
      <c r="DO445" s="394"/>
      <c r="DP445" s="394"/>
      <c r="DQ445" s="395"/>
    </row>
    <row r="446" spans="30:121" ht="22.5" customHeight="1" thickTop="1" x14ac:dyDescent="0.3">
      <c r="AD446"/>
      <c r="BF446"/>
      <c r="BG446"/>
      <c r="BH446"/>
      <c r="BI446"/>
      <c r="BJ446"/>
      <c r="BK446"/>
      <c r="BL446"/>
      <c r="BM446"/>
      <c r="BN446"/>
      <c r="BP446" s="28"/>
      <c r="BQ446" s="28"/>
      <c r="BR446" s="28"/>
      <c r="BS446" s="28"/>
      <c r="BT446" s="28"/>
      <c r="BU446" s="28"/>
      <c r="BV446" s="28"/>
      <c r="BW446" s="28"/>
      <c r="BY446" s="517">
        <f t="shared" ref="BY446" si="860">BQ447</f>
        <v>0.51666666666666661</v>
      </c>
      <c r="BZ446" s="518"/>
      <c r="CA446" s="518"/>
      <c r="CB446" s="375"/>
      <c r="CC446" s="513" t="str">
        <f t="shared" ref="CC446" si="861">BP447</f>
        <v>kolo</v>
      </c>
      <c r="CD446" s="513"/>
      <c r="CE446" s="515"/>
      <c r="CF446" s="515"/>
      <c r="CG446" s="515"/>
      <c r="CH446" s="515"/>
      <c r="CI446" s="515"/>
      <c r="CJ446" s="515"/>
      <c r="CK446" s="376"/>
      <c r="CL446" s="375"/>
      <c r="CM446" s="375"/>
      <c r="CN446" s="375"/>
      <c r="CO446" s="375"/>
      <c r="CP446" s="375"/>
      <c r="CQ446" s="375"/>
      <c r="CR446" s="375"/>
      <c r="CS446" s="375"/>
      <c r="CT446" s="375"/>
      <c r="CU446" s="375"/>
      <c r="CV446" s="375"/>
      <c r="CW446" s="375"/>
      <c r="CX446" s="375"/>
      <c r="CY446" s="375"/>
      <c r="CZ446" s="375"/>
      <c r="DA446" s="375"/>
      <c r="DB446" s="375"/>
      <c r="DC446" s="375"/>
      <c r="DD446" s="375"/>
      <c r="DE446" s="375"/>
      <c r="DF446" s="375"/>
      <c r="DG446" s="375"/>
      <c r="DH446" s="375"/>
      <c r="DI446" s="375"/>
      <c r="DJ446" s="375"/>
      <c r="DK446" s="375"/>
      <c r="DL446" s="375"/>
      <c r="DM446" s="375"/>
      <c r="DN446" s="375"/>
      <c r="DO446" s="375"/>
      <c r="DP446" s="375"/>
      <c r="DQ446" s="377"/>
    </row>
    <row r="447" spans="30:121" ht="22.5" customHeight="1" x14ac:dyDescent="0.3">
      <c r="AD447"/>
      <c r="BF447"/>
      <c r="BG447"/>
      <c r="BH447"/>
      <c r="BI447"/>
      <c r="BJ447"/>
      <c r="BK447"/>
      <c r="BL447"/>
      <c r="BM447"/>
      <c r="BN447"/>
      <c r="BP447" s="28" t="str">
        <f t="shared" ref="BP447:BW448" si="862">E107</f>
        <v>kolo</v>
      </c>
      <c r="BQ447" s="28">
        <f t="shared" si="862"/>
        <v>0.51666666666666661</v>
      </c>
      <c r="BR447" s="28">
        <f t="shared" si="862"/>
        <v>102</v>
      </c>
      <c r="BS447" s="28" t="str">
        <f t="shared" si="862"/>
        <v>HŘIŠTĚ</v>
      </c>
      <c r="BT447" s="28" t="str">
        <f t="shared" si="862"/>
        <v>F3</v>
      </c>
      <c r="BU447" s="28" t="str">
        <f t="shared" si="862"/>
        <v>poražený S1</v>
      </c>
      <c r="BV447" s="28" t="str">
        <f t="shared" si="862"/>
        <v>:</v>
      </c>
      <c r="BW447" s="28" t="str">
        <f t="shared" si="862"/>
        <v>poražený S2</v>
      </c>
      <c r="BY447" s="378"/>
      <c r="BZ447" s="506">
        <f t="shared" ref="BZ447" si="863">BP448</f>
        <v>18</v>
      </c>
      <c r="CA447" s="506"/>
      <c r="CB447" s="506"/>
      <c r="CC447" s="514"/>
      <c r="CD447" s="514"/>
      <c r="CE447" s="379"/>
      <c r="CF447" s="379"/>
      <c r="CG447" s="379"/>
      <c r="CH447" s="379"/>
      <c r="CI447" s="379"/>
      <c r="CJ447" s="379"/>
      <c r="CK447" s="379"/>
      <c r="CL447" s="379"/>
      <c r="CM447" s="379"/>
      <c r="CN447" s="379"/>
      <c r="CO447" s="379"/>
      <c r="CP447" s="379"/>
      <c r="CQ447" s="379"/>
      <c r="CR447" s="379"/>
      <c r="CS447" s="507">
        <f t="shared" ref="CS447" si="864">BR447</f>
        <v>102</v>
      </c>
      <c r="CT447" s="507"/>
      <c r="CU447" s="519" t="s">
        <v>48</v>
      </c>
      <c r="CV447" s="519"/>
      <c r="CW447" s="519"/>
      <c r="CX447" s="379"/>
      <c r="CY447" s="379"/>
      <c r="CZ447" s="379"/>
      <c r="DA447" s="379"/>
      <c r="DB447" s="379"/>
      <c r="DC447" s="379"/>
      <c r="DD447" s="379"/>
      <c r="DE447" s="379"/>
      <c r="DF447" s="379"/>
      <c r="DG447" s="379"/>
      <c r="DH447" s="379"/>
      <c r="DI447" s="379"/>
      <c r="DJ447" s="379"/>
      <c r="DK447" s="380"/>
      <c r="DL447" s="541" t="s">
        <v>49</v>
      </c>
      <c r="DM447" s="541"/>
      <c r="DN447" s="541"/>
      <c r="DO447" s="542">
        <f t="shared" ref="DO447" si="865">BS448</f>
        <v>2</v>
      </c>
      <c r="DP447" s="542"/>
      <c r="DQ447" s="381"/>
    </row>
    <row r="448" spans="30:121" ht="22.5" customHeight="1" x14ac:dyDescent="0.3">
      <c r="AD448"/>
      <c r="BF448"/>
      <c r="BG448"/>
      <c r="BH448"/>
      <c r="BI448"/>
      <c r="BJ448"/>
      <c r="BK448"/>
      <c r="BL448"/>
      <c r="BM448"/>
      <c r="BN448"/>
      <c r="BP448" s="28">
        <f t="shared" si="862"/>
        <v>18</v>
      </c>
      <c r="BQ448" s="28">
        <f t="shared" si="862"/>
        <v>0</v>
      </c>
      <c r="BR448" s="28" t="str">
        <f t="shared" si="862"/>
        <v>zápas</v>
      </c>
      <c r="BS448" s="28">
        <f t="shared" si="862"/>
        <v>2</v>
      </c>
      <c r="BT448" s="28">
        <f t="shared" si="862"/>
        <v>0</v>
      </c>
      <c r="BU448" s="28" t="str">
        <f t="shared" si="862"/>
        <v>Mnichovická "A"</v>
      </c>
      <c r="BV448" s="28">
        <f t="shared" si="862"/>
        <v>0</v>
      </c>
      <c r="BW448" s="28" t="str">
        <f t="shared" si="862"/>
        <v>Veltruby "B"</v>
      </c>
      <c r="BY448" s="378"/>
      <c r="BZ448" s="382"/>
      <c r="CA448" s="382"/>
      <c r="CB448" s="382"/>
      <c r="CC448" s="382"/>
      <c r="CD448" s="379"/>
      <c r="CE448" s="379"/>
      <c r="CF448" s="379"/>
      <c r="CG448" s="379"/>
      <c r="CH448" s="379"/>
      <c r="CI448" s="379"/>
      <c r="CJ448" s="379"/>
      <c r="CK448" s="379"/>
      <c r="CL448" s="379"/>
      <c r="CM448" s="379"/>
      <c r="CN448" s="379"/>
      <c r="CO448" s="379"/>
      <c r="CP448" s="379"/>
      <c r="CQ448" s="379"/>
      <c r="CR448" s="379"/>
      <c r="CS448" s="507"/>
      <c r="CT448" s="507"/>
      <c r="CU448" s="519"/>
      <c r="CV448" s="519"/>
      <c r="CW448" s="519"/>
      <c r="CX448" s="379"/>
      <c r="CY448" s="379"/>
      <c r="CZ448" s="379"/>
      <c r="DA448" s="379"/>
      <c r="DB448" s="379"/>
      <c r="DC448" s="379"/>
      <c r="DD448" s="379"/>
      <c r="DE448" s="379"/>
      <c r="DF448" s="379"/>
      <c r="DG448" s="379"/>
      <c r="DH448" s="379"/>
      <c r="DI448" s="379"/>
      <c r="DJ448" s="379"/>
      <c r="DK448" s="380"/>
      <c r="DL448" s="541"/>
      <c r="DM448" s="541"/>
      <c r="DN448" s="541"/>
      <c r="DO448" s="542"/>
      <c r="DP448" s="542"/>
      <c r="DQ448" s="381"/>
    </row>
    <row r="449" spans="30:121" ht="22.5" customHeight="1" x14ac:dyDescent="0.3">
      <c r="AD449"/>
      <c r="BF449"/>
      <c r="BG449"/>
      <c r="BH449"/>
      <c r="BI449"/>
      <c r="BJ449"/>
      <c r="BK449"/>
      <c r="BL449"/>
      <c r="BM449"/>
      <c r="BN449"/>
      <c r="BP449" s="28"/>
      <c r="BQ449" s="28"/>
      <c r="BR449" s="28"/>
      <c r="BS449" s="28"/>
      <c r="BT449" s="28"/>
      <c r="BU449" s="28"/>
      <c r="BV449" s="28"/>
      <c r="BW449" s="28"/>
      <c r="BY449" s="378"/>
      <c r="BZ449" s="383"/>
      <c r="CA449" s="383"/>
      <c r="CB449" s="383"/>
      <c r="CC449" s="383"/>
      <c r="CD449" s="516" t="s">
        <v>52</v>
      </c>
      <c r="CE449" s="516"/>
      <c r="CF449" s="516" t="str">
        <f t="shared" ref="CF449" si="866">BU447</f>
        <v>poražený S1</v>
      </c>
      <c r="CG449" s="516" t="s">
        <v>53</v>
      </c>
      <c r="CH449" s="516" t="str">
        <f>IF(BU1114="","",LOOKUP(CF449,$B$2:$B$51,$C$2:$C$50))</f>
        <v/>
      </c>
      <c r="CI449" s="516"/>
      <c r="CJ449" s="437"/>
      <c r="CK449" s="437"/>
      <c r="CL449" s="437"/>
      <c r="CM449" s="437"/>
      <c r="CN449" s="437"/>
      <c r="CO449" s="437"/>
      <c r="CP449" s="437"/>
      <c r="CQ449" s="437"/>
      <c r="CR449" s="437"/>
      <c r="CS449" s="437"/>
      <c r="CT449" s="437"/>
      <c r="CU449" s="383"/>
      <c r="CV449" s="383"/>
      <c r="CW449" s="383"/>
      <c r="CX449" s="383"/>
      <c r="CY449" s="383"/>
      <c r="CZ449" s="516" t="s">
        <v>52</v>
      </c>
      <c r="DA449" s="516"/>
      <c r="DB449" s="516" t="str">
        <f t="shared" ref="DB449" si="867">BW447</f>
        <v>poražený S2</v>
      </c>
      <c r="DC449" s="516" t="s">
        <v>53</v>
      </c>
      <c r="DD449" s="516" t="str">
        <f>IF(BW1114="","",LOOKUP(DB449,$B$2:$B$51,$C$2:$C$50))</f>
        <v/>
      </c>
      <c r="DE449" s="516"/>
      <c r="DF449" s="437"/>
      <c r="DG449" s="437"/>
      <c r="DH449" s="437"/>
      <c r="DI449" s="437"/>
      <c r="DJ449" s="437"/>
      <c r="DK449" s="437"/>
      <c r="DL449" s="437"/>
      <c r="DM449" s="437"/>
      <c r="DN449" s="437"/>
      <c r="DO449" s="437"/>
      <c r="DP449" s="437"/>
      <c r="DQ449" s="381"/>
    </row>
    <row r="450" spans="30:121" ht="22.5" customHeight="1" x14ac:dyDescent="0.3">
      <c r="AD450"/>
      <c r="BF450"/>
      <c r="BG450"/>
      <c r="BH450"/>
      <c r="BI450"/>
      <c r="BJ450"/>
      <c r="BK450"/>
      <c r="BL450"/>
      <c r="BM450"/>
      <c r="BN450"/>
      <c r="BP450" s="28"/>
      <c r="BQ450" s="28"/>
      <c r="BR450" s="28"/>
      <c r="BS450" s="28"/>
      <c r="BT450" s="28"/>
      <c r="BU450" s="28"/>
      <c r="BV450" s="28"/>
      <c r="BW450" s="28"/>
      <c r="BY450" s="378"/>
      <c r="BZ450" s="383"/>
      <c r="CA450" s="383"/>
      <c r="CB450" s="383"/>
      <c r="CC450" s="383"/>
      <c r="CD450" s="383"/>
      <c r="CE450" s="383"/>
      <c r="CF450" s="383"/>
      <c r="CG450" s="383"/>
      <c r="CH450" s="383"/>
      <c r="CI450" s="383"/>
      <c r="CJ450" s="383"/>
      <c r="CK450" s="383"/>
      <c r="CL450" s="383"/>
      <c r="CM450" s="383"/>
      <c r="CN450" s="383"/>
      <c r="CO450" s="383"/>
      <c r="CP450" s="383"/>
      <c r="CQ450" s="383"/>
      <c r="CR450" s="383"/>
      <c r="CS450" s="383"/>
      <c r="CT450" s="383"/>
      <c r="CU450" s="383"/>
      <c r="CV450" s="383"/>
      <c r="CW450" s="383"/>
      <c r="CX450" s="383"/>
      <c r="CY450" s="383"/>
      <c r="CZ450" s="383"/>
      <c r="DA450" s="383"/>
      <c r="DB450" s="383"/>
      <c r="DC450" s="383"/>
      <c r="DD450" s="383"/>
      <c r="DE450" s="383"/>
      <c r="DF450" s="383"/>
      <c r="DG450" s="383"/>
      <c r="DH450" s="383"/>
      <c r="DI450" s="383"/>
      <c r="DJ450" s="383"/>
      <c r="DK450" s="384"/>
      <c r="DL450" s="384"/>
      <c r="DM450" s="384"/>
      <c r="DN450" s="384"/>
      <c r="DO450" s="384"/>
      <c r="DP450" s="384"/>
      <c r="DQ450" s="381"/>
    </row>
    <row r="451" spans="30:121" ht="22.5" customHeight="1" x14ac:dyDescent="0.3">
      <c r="AD451"/>
      <c r="BF451"/>
      <c r="BG451"/>
      <c r="BH451"/>
      <c r="BI451"/>
      <c r="BJ451"/>
      <c r="BK451"/>
      <c r="BL451"/>
      <c r="BM451"/>
      <c r="BN451"/>
      <c r="BP451" s="28"/>
      <c r="BQ451" s="28"/>
      <c r="BR451" s="28"/>
      <c r="BS451" s="28"/>
      <c r="BT451" s="28"/>
      <c r="BU451" s="28"/>
      <c r="BV451" s="28"/>
      <c r="BW451" s="28"/>
      <c r="BY451" s="378"/>
      <c r="BZ451" s="385" t="s">
        <v>56</v>
      </c>
      <c r="CA451" s="523" t="str">
        <f t="shared" ref="CA451" si="868">CF449</f>
        <v>poražený S1</v>
      </c>
      <c r="CB451" s="523"/>
      <c r="CC451" s="508"/>
      <c r="CD451" s="508"/>
      <c r="CE451" s="508"/>
      <c r="CF451" s="508"/>
      <c r="CG451" s="508"/>
      <c r="CH451" s="508"/>
      <c r="CI451" s="508"/>
      <c r="CJ451" s="508"/>
      <c r="CK451" s="509"/>
      <c r="CL451" s="386" t="s">
        <v>47</v>
      </c>
      <c r="CM451" s="387">
        <v>1</v>
      </c>
      <c r="CN451" s="387">
        <v>2</v>
      </c>
      <c r="CO451" s="387">
        <v>3</v>
      </c>
      <c r="CP451" s="387">
        <v>4</v>
      </c>
      <c r="CQ451" s="387">
        <v>5</v>
      </c>
      <c r="CR451" s="387">
        <v>6</v>
      </c>
      <c r="CS451" s="387">
        <v>7</v>
      </c>
      <c r="CT451" s="387">
        <v>8</v>
      </c>
      <c r="CU451" s="387">
        <v>9</v>
      </c>
      <c r="CV451" s="387">
        <v>10</v>
      </c>
      <c r="CW451" s="387">
        <v>11</v>
      </c>
      <c r="CX451" s="387">
        <v>12</v>
      </c>
      <c r="CY451" s="387">
        <v>13</v>
      </c>
      <c r="CZ451" s="387">
        <v>14</v>
      </c>
      <c r="DA451" s="387">
        <v>15</v>
      </c>
      <c r="DB451" s="387">
        <v>16</v>
      </c>
      <c r="DC451" s="387">
        <v>17</v>
      </c>
      <c r="DD451" s="387">
        <v>18</v>
      </c>
      <c r="DE451" s="387">
        <v>19</v>
      </c>
      <c r="DF451" s="387">
        <v>20</v>
      </c>
      <c r="DG451" s="387">
        <v>21</v>
      </c>
      <c r="DH451" s="387">
        <v>22</v>
      </c>
      <c r="DI451" s="387">
        <v>23</v>
      </c>
      <c r="DJ451" s="387">
        <v>24</v>
      </c>
      <c r="DK451" s="387">
        <v>25</v>
      </c>
      <c r="DL451" s="387">
        <v>26</v>
      </c>
      <c r="DM451" s="387">
        <v>27</v>
      </c>
      <c r="DN451" s="387">
        <v>28</v>
      </c>
      <c r="DO451" s="387">
        <v>29</v>
      </c>
      <c r="DP451" s="387">
        <v>30</v>
      </c>
      <c r="DQ451" s="381"/>
    </row>
    <row r="452" spans="30:121" ht="22.5" customHeight="1" x14ac:dyDescent="0.3">
      <c r="AD452"/>
      <c r="BF452"/>
      <c r="BG452"/>
      <c r="BH452"/>
      <c r="BI452"/>
      <c r="BJ452"/>
      <c r="BK452"/>
      <c r="BL452"/>
      <c r="BM452"/>
      <c r="BN452"/>
      <c r="BP452" s="28"/>
      <c r="BQ452" s="28"/>
      <c r="BR452" s="28"/>
      <c r="BS452" s="28"/>
      <c r="BT452" s="28"/>
      <c r="BU452" s="28"/>
      <c r="BV452" s="28"/>
      <c r="BW452" s="28"/>
      <c r="BY452" s="378"/>
      <c r="BZ452" s="388"/>
      <c r="CA452" s="389"/>
      <c r="CB452" s="493"/>
      <c r="CC452" s="390"/>
      <c r="CD452" s="390"/>
      <c r="CE452" s="390"/>
      <c r="CF452" s="390"/>
      <c r="CG452" s="390"/>
      <c r="CH452" s="390"/>
      <c r="CI452" s="390"/>
      <c r="CJ452" s="390"/>
      <c r="CK452" s="390"/>
      <c r="CL452" s="390"/>
      <c r="CM452" s="390"/>
      <c r="CN452" s="390"/>
      <c r="CO452" s="390"/>
      <c r="CP452" s="390"/>
      <c r="CQ452" s="390"/>
      <c r="CR452" s="390"/>
      <c r="CS452" s="390"/>
      <c r="CT452" s="390"/>
      <c r="CU452" s="390"/>
      <c r="CV452" s="390"/>
      <c r="CW452" s="390"/>
      <c r="CX452" s="390"/>
      <c r="CY452" s="390"/>
      <c r="CZ452" s="390"/>
      <c r="DA452" s="390"/>
      <c r="DB452" s="390"/>
      <c r="DC452" s="390"/>
      <c r="DD452" s="390"/>
      <c r="DE452" s="390"/>
      <c r="DF452" s="390"/>
      <c r="DG452" s="390"/>
      <c r="DH452" s="390"/>
      <c r="DI452" s="390"/>
      <c r="DJ452" s="390"/>
      <c r="DK452" s="391"/>
      <c r="DL452" s="391"/>
      <c r="DM452" s="391"/>
      <c r="DN452" s="391"/>
      <c r="DO452" s="391"/>
      <c r="DP452" s="391"/>
      <c r="DQ452" s="381"/>
    </row>
    <row r="453" spans="30:121" ht="22.5" customHeight="1" x14ac:dyDescent="0.3">
      <c r="AD453"/>
      <c r="BF453"/>
      <c r="BG453"/>
      <c r="BH453"/>
      <c r="BI453"/>
      <c r="BJ453"/>
      <c r="BK453"/>
      <c r="BL453"/>
      <c r="BM453"/>
      <c r="BN453"/>
      <c r="BP453" s="28"/>
      <c r="BQ453" s="28"/>
      <c r="BR453" s="28"/>
      <c r="BS453" s="28"/>
      <c r="BT453" s="28"/>
      <c r="BU453" s="28"/>
      <c r="BV453" s="28"/>
      <c r="BW453" s="28"/>
      <c r="BY453" s="378"/>
      <c r="BZ453" s="392" t="s">
        <v>56</v>
      </c>
      <c r="CA453" s="510" t="str">
        <f t="shared" ref="CA453" si="869">DB449</f>
        <v>poražený S2</v>
      </c>
      <c r="CB453" s="510"/>
      <c r="CC453" s="511"/>
      <c r="CD453" s="511"/>
      <c r="CE453" s="511"/>
      <c r="CF453" s="511"/>
      <c r="CG453" s="511"/>
      <c r="CH453" s="511"/>
      <c r="CI453" s="511"/>
      <c r="CJ453" s="511"/>
      <c r="CK453" s="512"/>
      <c r="CL453" s="386" t="s">
        <v>47</v>
      </c>
      <c r="CM453" s="387">
        <v>1</v>
      </c>
      <c r="CN453" s="387">
        <v>2</v>
      </c>
      <c r="CO453" s="387">
        <v>3</v>
      </c>
      <c r="CP453" s="387">
        <v>4</v>
      </c>
      <c r="CQ453" s="387">
        <v>5</v>
      </c>
      <c r="CR453" s="387">
        <v>6</v>
      </c>
      <c r="CS453" s="387">
        <v>7</v>
      </c>
      <c r="CT453" s="387">
        <v>8</v>
      </c>
      <c r="CU453" s="387">
        <v>9</v>
      </c>
      <c r="CV453" s="387">
        <v>10</v>
      </c>
      <c r="CW453" s="387">
        <v>11</v>
      </c>
      <c r="CX453" s="387">
        <v>12</v>
      </c>
      <c r="CY453" s="387">
        <v>13</v>
      </c>
      <c r="CZ453" s="387">
        <v>14</v>
      </c>
      <c r="DA453" s="387">
        <v>15</v>
      </c>
      <c r="DB453" s="387">
        <v>16</v>
      </c>
      <c r="DC453" s="387">
        <v>17</v>
      </c>
      <c r="DD453" s="387">
        <v>18</v>
      </c>
      <c r="DE453" s="387">
        <v>19</v>
      </c>
      <c r="DF453" s="387">
        <v>20</v>
      </c>
      <c r="DG453" s="387">
        <v>21</v>
      </c>
      <c r="DH453" s="387">
        <v>22</v>
      </c>
      <c r="DI453" s="387">
        <v>23</v>
      </c>
      <c r="DJ453" s="387">
        <v>24</v>
      </c>
      <c r="DK453" s="387">
        <v>25</v>
      </c>
      <c r="DL453" s="387">
        <v>26</v>
      </c>
      <c r="DM453" s="387">
        <v>27</v>
      </c>
      <c r="DN453" s="387">
        <v>28</v>
      </c>
      <c r="DO453" s="387">
        <v>29</v>
      </c>
      <c r="DP453" s="387">
        <v>30</v>
      </c>
      <c r="DQ453" s="381"/>
    </row>
    <row r="454" spans="30:121" ht="22.5" customHeight="1" thickBot="1" x14ac:dyDescent="0.35">
      <c r="AD454"/>
      <c r="BF454"/>
      <c r="BG454"/>
      <c r="BH454"/>
      <c r="BI454"/>
      <c r="BJ454"/>
      <c r="BK454"/>
      <c r="BL454"/>
      <c r="BM454"/>
      <c r="BN454"/>
      <c r="BP454" s="28"/>
      <c r="BQ454" s="28"/>
      <c r="BR454" s="28"/>
      <c r="BS454" s="28"/>
      <c r="BT454" s="28"/>
      <c r="BU454" s="28"/>
      <c r="BV454" s="28"/>
      <c r="BW454" s="28"/>
      <c r="BY454" s="393"/>
      <c r="BZ454" s="394"/>
      <c r="CA454" s="394"/>
      <c r="CB454" s="394"/>
      <c r="CC454" s="394"/>
      <c r="CD454" s="394"/>
      <c r="CE454" s="394"/>
      <c r="CF454" s="394"/>
      <c r="CG454" s="394"/>
      <c r="CH454" s="394"/>
      <c r="CI454" s="394"/>
      <c r="CJ454" s="394"/>
      <c r="CK454" s="394"/>
      <c r="CL454" s="394"/>
      <c r="CM454" s="394"/>
      <c r="CN454" s="394"/>
      <c r="CO454" s="394"/>
      <c r="CP454" s="394"/>
      <c r="CQ454" s="394"/>
      <c r="CR454" s="394"/>
      <c r="CS454" s="394"/>
      <c r="CT454" s="394"/>
      <c r="CU454" s="394"/>
      <c r="CV454" s="394"/>
      <c r="CW454" s="394"/>
      <c r="CX454" s="394"/>
      <c r="CY454" s="394"/>
      <c r="CZ454" s="394"/>
      <c r="DA454" s="394"/>
      <c r="DB454" s="394"/>
      <c r="DC454" s="394"/>
      <c r="DD454" s="394"/>
      <c r="DE454" s="394"/>
      <c r="DF454" s="394"/>
      <c r="DG454" s="394"/>
      <c r="DH454" s="394"/>
      <c r="DI454" s="394"/>
      <c r="DJ454" s="394"/>
      <c r="DK454" s="394"/>
      <c r="DL454" s="394"/>
      <c r="DM454" s="394"/>
      <c r="DN454" s="394"/>
      <c r="DO454" s="394"/>
      <c r="DP454" s="394"/>
      <c r="DQ454" s="395"/>
    </row>
    <row r="455" spans="30:121" ht="22.5" customHeight="1" thickTop="1" thickBot="1" x14ac:dyDescent="0.35">
      <c r="AD455"/>
      <c r="BF455"/>
      <c r="BG455"/>
      <c r="BH455"/>
      <c r="BI455"/>
      <c r="BJ455"/>
      <c r="BK455"/>
      <c r="BL455"/>
      <c r="BM455"/>
      <c r="BN455"/>
      <c r="BP455" s="28"/>
      <c r="BQ455" s="28"/>
      <c r="BR455" s="28"/>
      <c r="BS455" s="28"/>
      <c r="BT455" s="28"/>
      <c r="BU455" s="28"/>
      <c r="BV455" s="28"/>
      <c r="BW455" s="28"/>
    </row>
    <row r="456" spans="30:121" ht="22.5" customHeight="1" thickTop="1" x14ac:dyDescent="0.3">
      <c r="AD456"/>
      <c r="BF456"/>
      <c r="BG456"/>
      <c r="BH456"/>
      <c r="BI456"/>
      <c r="BJ456"/>
      <c r="BK456"/>
      <c r="BL456"/>
      <c r="BM456"/>
      <c r="BN456"/>
      <c r="BP456" s="28"/>
      <c r="BQ456" s="28"/>
      <c r="BR456" s="28"/>
      <c r="BS456" s="28"/>
      <c r="BT456" s="28"/>
      <c r="BU456" s="28"/>
      <c r="BV456" s="28"/>
      <c r="BW456" s="28"/>
      <c r="BY456" s="517">
        <f t="shared" ref="BY456" si="870">BQ457</f>
        <v>0.51666666666666661</v>
      </c>
      <c r="BZ456" s="518"/>
      <c r="CA456" s="518"/>
      <c r="CB456" s="375"/>
      <c r="CC456" s="513" t="str">
        <f t="shared" ref="CC456" si="871">BP457</f>
        <v>kolo</v>
      </c>
      <c r="CD456" s="513"/>
      <c r="CE456" s="515"/>
      <c r="CF456" s="515"/>
      <c r="CG456" s="515"/>
      <c r="CH456" s="515"/>
      <c r="CI456" s="515"/>
      <c r="CJ456" s="515"/>
      <c r="CK456" s="376"/>
      <c r="CL456" s="375"/>
      <c r="CM456" s="375"/>
      <c r="CN456" s="375"/>
      <c r="CO456" s="375"/>
      <c r="CP456" s="375"/>
      <c r="CQ456" s="375"/>
      <c r="CR456" s="375"/>
      <c r="CS456" s="375"/>
      <c r="CT456" s="375"/>
      <c r="CU456" s="375"/>
      <c r="CV456" s="375"/>
      <c r="CW456" s="375"/>
      <c r="CX456" s="375"/>
      <c r="CY456" s="375"/>
      <c r="CZ456" s="375"/>
      <c r="DA456" s="375"/>
      <c r="DB456" s="375"/>
      <c r="DC456" s="375"/>
      <c r="DD456" s="375"/>
      <c r="DE456" s="375"/>
      <c r="DF456" s="375"/>
      <c r="DG456" s="375"/>
      <c r="DH456" s="375"/>
      <c r="DI456" s="375"/>
      <c r="DJ456" s="375"/>
      <c r="DK456" s="375"/>
      <c r="DL456" s="375"/>
      <c r="DM456" s="375"/>
      <c r="DN456" s="375"/>
      <c r="DO456" s="375"/>
      <c r="DP456" s="375"/>
      <c r="DQ456" s="377"/>
    </row>
    <row r="457" spans="30:121" ht="22.5" customHeight="1" x14ac:dyDescent="0.3">
      <c r="AD457"/>
      <c r="BF457"/>
      <c r="BG457"/>
      <c r="BH457"/>
      <c r="BI457"/>
      <c r="BJ457"/>
      <c r="BK457"/>
      <c r="BL457"/>
      <c r="BM457"/>
      <c r="BN457"/>
      <c r="BP457" s="28" t="str">
        <f t="shared" ref="BP457:BW458" si="872">E109</f>
        <v>kolo</v>
      </c>
      <c r="BQ457" s="28">
        <f t="shared" si="872"/>
        <v>0.51666666666666661</v>
      </c>
      <c r="BR457" s="28">
        <f t="shared" si="872"/>
        <v>103</v>
      </c>
      <c r="BS457" s="28" t="str">
        <f t="shared" si="872"/>
        <v>HŘIŠTĚ</v>
      </c>
      <c r="BT457" s="28" t="str">
        <f t="shared" si="872"/>
        <v>F1</v>
      </c>
      <c r="BU457" s="28" t="str">
        <f t="shared" si="872"/>
        <v>vítěz S1</v>
      </c>
      <c r="BV457" s="28" t="str">
        <f t="shared" si="872"/>
        <v>:</v>
      </c>
      <c r="BW457" s="28" t="str">
        <f t="shared" si="872"/>
        <v>vítěz S2</v>
      </c>
      <c r="BY457" s="378"/>
      <c r="BZ457" s="506">
        <f t="shared" ref="BZ457" si="873">BP458</f>
        <v>18</v>
      </c>
      <c r="CA457" s="506"/>
      <c r="CB457" s="506"/>
      <c r="CC457" s="514"/>
      <c r="CD457" s="514"/>
      <c r="CE457" s="379"/>
      <c r="CF457" s="379"/>
      <c r="CG457" s="379"/>
      <c r="CH457" s="379"/>
      <c r="CI457" s="379"/>
      <c r="CJ457" s="379"/>
      <c r="CK457" s="379"/>
      <c r="CL457" s="379"/>
      <c r="CM457" s="379"/>
      <c r="CN457" s="379"/>
      <c r="CO457" s="379"/>
      <c r="CP457" s="379"/>
      <c r="CQ457" s="379"/>
      <c r="CR457" s="379"/>
      <c r="CS457" s="507">
        <f t="shared" ref="CS457" si="874">BR457</f>
        <v>103</v>
      </c>
      <c r="CT457" s="507"/>
      <c r="CU457" s="519" t="s">
        <v>48</v>
      </c>
      <c r="CV457" s="519"/>
      <c r="CW457" s="519"/>
      <c r="CX457" s="379"/>
      <c r="CY457" s="379"/>
      <c r="CZ457" s="379"/>
      <c r="DA457" s="379"/>
      <c r="DB457" s="379"/>
      <c r="DC457" s="379"/>
      <c r="DD457" s="379"/>
      <c r="DE457" s="379"/>
      <c r="DF457" s="379"/>
      <c r="DG457" s="379"/>
      <c r="DH457" s="379"/>
      <c r="DI457" s="379"/>
      <c r="DJ457" s="379"/>
      <c r="DK457" s="380"/>
      <c r="DL457" s="541" t="s">
        <v>49</v>
      </c>
      <c r="DM457" s="541"/>
      <c r="DN457" s="541"/>
      <c r="DO457" s="542">
        <f t="shared" ref="DO457" si="875">BS458</f>
        <v>1</v>
      </c>
      <c r="DP457" s="542"/>
      <c r="DQ457" s="381"/>
    </row>
    <row r="458" spans="30:121" ht="22.5" customHeight="1" x14ac:dyDescent="0.3">
      <c r="AD458"/>
      <c r="BF458"/>
      <c r="BG458"/>
      <c r="BH458"/>
      <c r="BI458"/>
      <c r="BJ458"/>
      <c r="BK458"/>
      <c r="BL458"/>
      <c r="BM458"/>
      <c r="BN458"/>
      <c r="BP458" s="28">
        <f t="shared" si="872"/>
        <v>18</v>
      </c>
      <c r="BQ458" s="28">
        <f t="shared" si="872"/>
        <v>0</v>
      </c>
      <c r="BR458" s="28" t="str">
        <f t="shared" si="872"/>
        <v>zápas</v>
      </c>
      <c r="BS458" s="28">
        <f t="shared" si="872"/>
        <v>1</v>
      </c>
      <c r="BT458" s="28">
        <f t="shared" si="872"/>
        <v>0</v>
      </c>
      <c r="BU458" s="28" t="str">
        <f t="shared" si="872"/>
        <v>Lipanská "A"</v>
      </c>
      <c r="BV458" s="28">
        <f t="shared" si="872"/>
        <v>0</v>
      </c>
      <c r="BW458" s="28" t="str">
        <f t="shared" si="872"/>
        <v>Čer. Pečky "A"</v>
      </c>
      <c r="BY458" s="378"/>
      <c r="BZ458" s="382"/>
      <c r="CA458" s="382"/>
      <c r="CB458" s="382"/>
      <c r="CC458" s="382"/>
      <c r="CD458" s="379"/>
      <c r="CE458" s="379"/>
      <c r="CF458" s="379"/>
      <c r="CG458" s="379"/>
      <c r="CH458" s="379"/>
      <c r="CI458" s="379"/>
      <c r="CJ458" s="379"/>
      <c r="CK458" s="379"/>
      <c r="CL458" s="379"/>
      <c r="CM458" s="379"/>
      <c r="CN458" s="379"/>
      <c r="CO458" s="379"/>
      <c r="CP458" s="379"/>
      <c r="CQ458" s="379"/>
      <c r="CR458" s="379"/>
      <c r="CS458" s="507"/>
      <c r="CT458" s="507"/>
      <c r="CU458" s="519"/>
      <c r="CV458" s="519"/>
      <c r="CW458" s="519"/>
      <c r="CX458" s="379"/>
      <c r="CY458" s="379"/>
      <c r="CZ458" s="379"/>
      <c r="DA458" s="379"/>
      <c r="DB458" s="379"/>
      <c r="DC458" s="379"/>
      <c r="DD458" s="379"/>
      <c r="DE458" s="379"/>
      <c r="DF458" s="379"/>
      <c r="DG458" s="379"/>
      <c r="DH458" s="379"/>
      <c r="DI458" s="379"/>
      <c r="DJ458" s="379"/>
      <c r="DK458" s="380"/>
      <c r="DL458" s="541"/>
      <c r="DM458" s="541"/>
      <c r="DN458" s="541"/>
      <c r="DO458" s="542"/>
      <c r="DP458" s="542"/>
      <c r="DQ458" s="381"/>
    </row>
    <row r="459" spans="30:121" ht="22.5" customHeight="1" x14ac:dyDescent="0.3">
      <c r="AD459"/>
      <c r="BF459"/>
      <c r="BG459"/>
      <c r="BH459"/>
      <c r="BI459"/>
      <c r="BJ459"/>
      <c r="BK459"/>
      <c r="BL459"/>
      <c r="BM459"/>
      <c r="BN459"/>
      <c r="BP459" s="28"/>
      <c r="BQ459" s="28"/>
      <c r="BR459" s="28"/>
      <c r="BS459" s="28"/>
      <c r="BT459" s="28"/>
      <c r="BU459" s="28"/>
      <c r="BV459" s="28"/>
      <c r="BW459" s="28"/>
      <c r="BY459" s="378"/>
      <c r="BZ459" s="383"/>
      <c r="CA459" s="383"/>
      <c r="CB459" s="383"/>
      <c r="CC459" s="383"/>
      <c r="CD459" s="516" t="s">
        <v>52</v>
      </c>
      <c r="CE459" s="516"/>
      <c r="CF459" s="516" t="str">
        <f t="shared" ref="CF459" si="876">BU457</f>
        <v>vítěz S1</v>
      </c>
      <c r="CG459" s="516" t="s">
        <v>53</v>
      </c>
      <c r="CH459" s="516" t="str">
        <f>IF(BU1124="","",LOOKUP(CF459,$B$2:$B$51,$C$2:$C$50))</f>
        <v/>
      </c>
      <c r="CI459" s="516"/>
      <c r="CJ459" s="437"/>
      <c r="CK459" s="437"/>
      <c r="CL459" s="437"/>
      <c r="CM459" s="437"/>
      <c r="CN459" s="437"/>
      <c r="CO459" s="437"/>
      <c r="CP459" s="437"/>
      <c r="CQ459" s="437"/>
      <c r="CR459" s="437"/>
      <c r="CS459" s="437"/>
      <c r="CT459" s="437"/>
      <c r="CU459" s="383"/>
      <c r="CV459" s="383"/>
      <c r="CW459" s="383"/>
      <c r="CX459" s="383"/>
      <c r="CY459" s="383"/>
      <c r="CZ459" s="516" t="s">
        <v>52</v>
      </c>
      <c r="DA459" s="516"/>
      <c r="DB459" s="516" t="str">
        <f t="shared" ref="DB459" si="877">BW457</f>
        <v>vítěz S2</v>
      </c>
      <c r="DC459" s="516" t="s">
        <v>53</v>
      </c>
      <c r="DD459" s="516" t="str">
        <f>IF(BW1124="","",LOOKUP(DB459,$B$2:$B$51,$C$2:$C$50))</f>
        <v/>
      </c>
      <c r="DE459" s="516"/>
      <c r="DF459" s="437"/>
      <c r="DG459" s="437"/>
      <c r="DH459" s="437"/>
      <c r="DI459" s="437"/>
      <c r="DJ459" s="437"/>
      <c r="DK459" s="437"/>
      <c r="DL459" s="437"/>
      <c r="DM459" s="437"/>
      <c r="DN459" s="437"/>
      <c r="DO459" s="437"/>
      <c r="DP459" s="437"/>
      <c r="DQ459" s="381"/>
    </row>
    <row r="460" spans="30:121" ht="22.5" customHeight="1" x14ac:dyDescent="0.3">
      <c r="AD460"/>
      <c r="BF460"/>
      <c r="BG460"/>
      <c r="BH460"/>
      <c r="BI460"/>
      <c r="BJ460"/>
      <c r="BK460"/>
      <c r="BL460"/>
      <c r="BM460"/>
      <c r="BN460"/>
      <c r="BP460" s="28"/>
      <c r="BQ460" s="28"/>
      <c r="BR460" s="28"/>
      <c r="BS460" s="28"/>
      <c r="BT460" s="28"/>
      <c r="BU460" s="28"/>
      <c r="BV460" s="28"/>
      <c r="BW460" s="28"/>
      <c r="BY460" s="378"/>
      <c r="BZ460" s="383"/>
      <c r="CA460" s="383"/>
      <c r="CB460" s="383"/>
      <c r="CC460" s="383"/>
      <c r="CD460" s="383"/>
      <c r="CE460" s="383"/>
      <c r="CF460" s="383"/>
      <c r="CG460" s="383"/>
      <c r="CH460" s="383"/>
      <c r="CI460" s="383"/>
      <c r="CJ460" s="383"/>
      <c r="CK460" s="383"/>
      <c r="CL460" s="383"/>
      <c r="CM460" s="383"/>
      <c r="CN460" s="383"/>
      <c r="CO460" s="383"/>
      <c r="CP460" s="383"/>
      <c r="CQ460" s="383"/>
      <c r="CR460" s="383"/>
      <c r="CS460" s="383"/>
      <c r="CT460" s="383"/>
      <c r="CU460" s="383"/>
      <c r="CV460" s="383"/>
      <c r="CW460" s="383"/>
      <c r="CX460" s="383"/>
      <c r="CY460" s="383"/>
      <c r="CZ460" s="383"/>
      <c r="DA460" s="383"/>
      <c r="DB460" s="383"/>
      <c r="DC460" s="383"/>
      <c r="DD460" s="383"/>
      <c r="DE460" s="383"/>
      <c r="DF460" s="383"/>
      <c r="DG460" s="383"/>
      <c r="DH460" s="383"/>
      <c r="DI460" s="383"/>
      <c r="DJ460" s="383"/>
      <c r="DK460" s="384"/>
      <c r="DL460" s="384"/>
      <c r="DM460" s="384"/>
      <c r="DN460" s="384"/>
      <c r="DO460" s="384"/>
      <c r="DP460" s="384"/>
      <c r="DQ460" s="381"/>
    </row>
    <row r="461" spans="30:121" ht="22.5" customHeight="1" x14ac:dyDescent="0.3">
      <c r="AD461"/>
      <c r="BF461"/>
      <c r="BG461"/>
      <c r="BH461"/>
      <c r="BI461"/>
      <c r="BJ461"/>
      <c r="BK461"/>
      <c r="BL461"/>
      <c r="BM461"/>
      <c r="BN461"/>
      <c r="BP461" s="28"/>
      <c r="BQ461" s="28"/>
      <c r="BR461" s="28"/>
      <c r="BS461" s="28"/>
      <c r="BT461" s="28"/>
      <c r="BU461" s="28"/>
      <c r="BV461" s="28"/>
      <c r="BW461" s="28"/>
      <c r="BY461" s="378"/>
      <c r="BZ461" s="385" t="s">
        <v>56</v>
      </c>
      <c r="CA461" s="523" t="str">
        <f t="shared" ref="CA461" si="878">CF459</f>
        <v>vítěz S1</v>
      </c>
      <c r="CB461" s="523"/>
      <c r="CC461" s="508"/>
      <c r="CD461" s="508"/>
      <c r="CE461" s="508"/>
      <c r="CF461" s="508"/>
      <c r="CG461" s="508"/>
      <c r="CH461" s="508"/>
      <c r="CI461" s="508"/>
      <c r="CJ461" s="508"/>
      <c r="CK461" s="509"/>
      <c r="CL461" s="386" t="s">
        <v>47</v>
      </c>
      <c r="CM461" s="387">
        <v>1</v>
      </c>
      <c r="CN461" s="387">
        <v>2</v>
      </c>
      <c r="CO461" s="387">
        <v>3</v>
      </c>
      <c r="CP461" s="387">
        <v>4</v>
      </c>
      <c r="CQ461" s="387">
        <v>5</v>
      </c>
      <c r="CR461" s="387">
        <v>6</v>
      </c>
      <c r="CS461" s="387">
        <v>7</v>
      </c>
      <c r="CT461" s="387">
        <v>8</v>
      </c>
      <c r="CU461" s="387">
        <v>9</v>
      </c>
      <c r="CV461" s="387">
        <v>10</v>
      </c>
      <c r="CW461" s="387">
        <v>11</v>
      </c>
      <c r="CX461" s="387">
        <v>12</v>
      </c>
      <c r="CY461" s="387">
        <v>13</v>
      </c>
      <c r="CZ461" s="387">
        <v>14</v>
      </c>
      <c r="DA461" s="387">
        <v>15</v>
      </c>
      <c r="DB461" s="387">
        <v>16</v>
      </c>
      <c r="DC461" s="387">
        <v>17</v>
      </c>
      <c r="DD461" s="387">
        <v>18</v>
      </c>
      <c r="DE461" s="387">
        <v>19</v>
      </c>
      <c r="DF461" s="387">
        <v>20</v>
      </c>
      <c r="DG461" s="387">
        <v>21</v>
      </c>
      <c r="DH461" s="387">
        <v>22</v>
      </c>
      <c r="DI461" s="387">
        <v>23</v>
      </c>
      <c r="DJ461" s="387">
        <v>24</v>
      </c>
      <c r="DK461" s="387">
        <v>25</v>
      </c>
      <c r="DL461" s="387">
        <v>26</v>
      </c>
      <c r="DM461" s="387">
        <v>27</v>
      </c>
      <c r="DN461" s="387">
        <v>28</v>
      </c>
      <c r="DO461" s="387">
        <v>29</v>
      </c>
      <c r="DP461" s="387">
        <v>30</v>
      </c>
      <c r="DQ461" s="381"/>
    </row>
    <row r="462" spans="30:121" ht="22.5" customHeight="1" x14ac:dyDescent="0.3">
      <c r="AD462"/>
      <c r="BF462"/>
      <c r="BG462"/>
      <c r="BH462"/>
      <c r="BI462"/>
      <c r="BJ462"/>
      <c r="BK462"/>
      <c r="BL462"/>
      <c r="BM462"/>
      <c r="BN462"/>
      <c r="BP462" s="28"/>
      <c r="BQ462" s="28"/>
      <c r="BR462" s="28"/>
      <c r="BS462" s="28"/>
      <c r="BT462" s="28"/>
      <c r="BU462" s="28"/>
      <c r="BV462" s="28"/>
      <c r="BW462" s="28"/>
      <c r="BY462" s="378"/>
      <c r="BZ462" s="388"/>
      <c r="CA462" s="389"/>
      <c r="CB462" s="493"/>
      <c r="CC462" s="390"/>
      <c r="CD462" s="390"/>
      <c r="CE462" s="390"/>
      <c r="CF462" s="390"/>
      <c r="CG462" s="390"/>
      <c r="CH462" s="390"/>
      <c r="CI462" s="390"/>
      <c r="CJ462" s="390"/>
      <c r="CK462" s="390"/>
      <c r="CL462" s="390"/>
      <c r="CM462" s="390"/>
      <c r="CN462" s="390"/>
      <c r="CO462" s="390"/>
      <c r="CP462" s="390"/>
      <c r="CQ462" s="390"/>
      <c r="CR462" s="390"/>
      <c r="CS462" s="390"/>
      <c r="CT462" s="390"/>
      <c r="CU462" s="390"/>
      <c r="CV462" s="390"/>
      <c r="CW462" s="390"/>
      <c r="CX462" s="390"/>
      <c r="CY462" s="390"/>
      <c r="CZ462" s="390"/>
      <c r="DA462" s="390"/>
      <c r="DB462" s="390"/>
      <c r="DC462" s="390"/>
      <c r="DD462" s="390"/>
      <c r="DE462" s="390"/>
      <c r="DF462" s="390"/>
      <c r="DG462" s="390"/>
      <c r="DH462" s="390"/>
      <c r="DI462" s="390"/>
      <c r="DJ462" s="390"/>
      <c r="DK462" s="391"/>
      <c r="DL462" s="391"/>
      <c r="DM462" s="391"/>
      <c r="DN462" s="391"/>
      <c r="DO462" s="391"/>
      <c r="DP462" s="391"/>
      <c r="DQ462" s="381"/>
    </row>
    <row r="463" spans="30:121" ht="22.5" customHeight="1" x14ac:dyDescent="0.3">
      <c r="AD463"/>
      <c r="BF463"/>
      <c r="BG463"/>
      <c r="BH463"/>
      <c r="BI463"/>
      <c r="BJ463"/>
      <c r="BK463"/>
      <c r="BL463"/>
      <c r="BM463"/>
      <c r="BN463"/>
      <c r="BP463" s="28"/>
      <c r="BQ463" s="28"/>
      <c r="BR463" s="28"/>
      <c r="BS463" s="28"/>
      <c r="BT463" s="28"/>
      <c r="BU463" s="28"/>
      <c r="BV463" s="28"/>
      <c r="BW463" s="28"/>
      <c r="BY463" s="378"/>
      <c r="BZ463" s="392" t="s">
        <v>56</v>
      </c>
      <c r="CA463" s="510" t="str">
        <f t="shared" ref="CA463" si="879">DB459</f>
        <v>vítěz S2</v>
      </c>
      <c r="CB463" s="510"/>
      <c r="CC463" s="511"/>
      <c r="CD463" s="511"/>
      <c r="CE463" s="511"/>
      <c r="CF463" s="511"/>
      <c r="CG463" s="511"/>
      <c r="CH463" s="511"/>
      <c r="CI463" s="511"/>
      <c r="CJ463" s="511"/>
      <c r="CK463" s="512"/>
      <c r="CL463" s="386" t="s">
        <v>47</v>
      </c>
      <c r="CM463" s="387">
        <v>1</v>
      </c>
      <c r="CN463" s="387">
        <v>2</v>
      </c>
      <c r="CO463" s="387">
        <v>3</v>
      </c>
      <c r="CP463" s="387">
        <v>4</v>
      </c>
      <c r="CQ463" s="387">
        <v>5</v>
      </c>
      <c r="CR463" s="387">
        <v>6</v>
      </c>
      <c r="CS463" s="387">
        <v>7</v>
      </c>
      <c r="CT463" s="387">
        <v>8</v>
      </c>
      <c r="CU463" s="387">
        <v>9</v>
      </c>
      <c r="CV463" s="387">
        <v>10</v>
      </c>
      <c r="CW463" s="387">
        <v>11</v>
      </c>
      <c r="CX463" s="387">
        <v>12</v>
      </c>
      <c r="CY463" s="387">
        <v>13</v>
      </c>
      <c r="CZ463" s="387">
        <v>14</v>
      </c>
      <c r="DA463" s="387">
        <v>15</v>
      </c>
      <c r="DB463" s="387">
        <v>16</v>
      </c>
      <c r="DC463" s="387">
        <v>17</v>
      </c>
      <c r="DD463" s="387">
        <v>18</v>
      </c>
      <c r="DE463" s="387">
        <v>19</v>
      </c>
      <c r="DF463" s="387">
        <v>20</v>
      </c>
      <c r="DG463" s="387">
        <v>21</v>
      </c>
      <c r="DH463" s="387">
        <v>22</v>
      </c>
      <c r="DI463" s="387">
        <v>23</v>
      </c>
      <c r="DJ463" s="387">
        <v>24</v>
      </c>
      <c r="DK463" s="387">
        <v>25</v>
      </c>
      <c r="DL463" s="387">
        <v>26</v>
      </c>
      <c r="DM463" s="387">
        <v>27</v>
      </c>
      <c r="DN463" s="387">
        <v>28</v>
      </c>
      <c r="DO463" s="387">
        <v>29</v>
      </c>
      <c r="DP463" s="387">
        <v>30</v>
      </c>
      <c r="DQ463" s="381"/>
    </row>
    <row r="464" spans="30:121" ht="22.5" customHeight="1" thickBot="1" x14ac:dyDescent="0.35">
      <c r="AD464"/>
      <c r="BF464"/>
      <c r="BG464"/>
      <c r="BH464"/>
      <c r="BI464"/>
      <c r="BJ464"/>
      <c r="BK464"/>
      <c r="BL464"/>
      <c r="BM464"/>
      <c r="BN464"/>
      <c r="BP464" s="28"/>
      <c r="BQ464" s="28"/>
      <c r="BR464" s="28"/>
      <c r="BS464" s="28"/>
      <c r="BT464" s="28"/>
      <c r="BU464" s="28"/>
      <c r="BV464" s="28"/>
      <c r="BW464" s="28"/>
      <c r="BY464" s="393"/>
      <c r="BZ464" s="394"/>
      <c r="CA464" s="394"/>
      <c r="CB464" s="394"/>
      <c r="CC464" s="394"/>
      <c r="CD464" s="394"/>
      <c r="CE464" s="394"/>
      <c r="CF464" s="394"/>
      <c r="CG464" s="394"/>
      <c r="CH464" s="394"/>
      <c r="CI464" s="394"/>
      <c r="CJ464" s="394"/>
      <c r="CK464" s="394"/>
      <c r="CL464" s="394"/>
      <c r="CM464" s="394"/>
      <c r="CN464" s="394"/>
      <c r="CO464" s="394"/>
      <c r="CP464" s="394"/>
      <c r="CQ464" s="394"/>
      <c r="CR464" s="394"/>
      <c r="CS464" s="394"/>
      <c r="CT464" s="394"/>
      <c r="CU464" s="394"/>
      <c r="CV464" s="394"/>
      <c r="CW464" s="394"/>
      <c r="CX464" s="394"/>
      <c r="CY464" s="394"/>
      <c r="CZ464" s="394"/>
      <c r="DA464" s="394"/>
      <c r="DB464" s="394"/>
      <c r="DC464" s="394"/>
      <c r="DD464" s="394"/>
      <c r="DE464" s="394"/>
      <c r="DF464" s="394"/>
      <c r="DG464" s="394"/>
      <c r="DH464" s="394"/>
      <c r="DI464" s="394"/>
      <c r="DJ464" s="394"/>
      <c r="DK464" s="394"/>
      <c r="DL464" s="394"/>
      <c r="DM464" s="394"/>
      <c r="DN464" s="394"/>
      <c r="DO464" s="394"/>
      <c r="DP464" s="394"/>
      <c r="DQ464" s="395"/>
    </row>
    <row r="465" spans="30:121" ht="22.5" customHeight="1" thickTop="1" x14ac:dyDescent="0.3">
      <c r="AD465"/>
      <c r="BF465"/>
      <c r="BG465"/>
      <c r="BH465"/>
      <c r="BI465"/>
      <c r="BJ465"/>
      <c r="BK465"/>
      <c r="BL465"/>
      <c r="BM465"/>
      <c r="BN465"/>
      <c r="BP465" s="28"/>
      <c r="BQ465" s="28"/>
      <c r="BR465" s="28"/>
      <c r="BS465" s="28"/>
      <c r="BT465" s="28"/>
      <c r="BU465" s="28"/>
      <c r="BV465" s="28"/>
      <c r="BW465" s="28"/>
      <c r="BY465" s="517">
        <f t="shared" ref="BY465" si="880">BQ466</f>
        <v>0.375</v>
      </c>
      <c r="BZ465" s="518"/>
      <c r="CA465" s="518"/>
      <c r="CB465" s="351"/>
      <c r="CC465" s="351"/>
      <c r="CD465" s="351"/>
      <c r="CE465" s="520" t="str">
        <f t="shared" ref="CE465" si="881">BT466</f>
        <v>skupina</v>
      </c>
      <c r="CF465" s="520"/>
      <c r="CG465" s="520"/>
      <c r="CH465" s="520"/>
      <c r="CI465" s="520"/>
      <c r="CJ465" s="352" t="str">
        <f t="shared" ref="CJ465" si="882">BT467</f>
        <v>D</v>
      </c>
      <c r="CK465" s="351"/>
      <c r="CL465" s="351"/>
      <c r="CM465" s="351"/>
      <c r="CN465" s="351"/>
      <c r="CO465" s="351"/>
      <c r="CP465" s="351"/>
      <c r="CQ465" s="351"/>
      <c r="CR465" s="351"/>
      <c r="CS465" s="351"/>
      <c r="CT465" s="351"/>
      <c r="CU465" s="351"/>
      <c r="CV465" s="351"/>
      <c r="CW465" s="351"/>
      <c r="CX465" s="351"/>
      <c r="CY465" s="351"/>
      <c r="CZ465" s="351"/>
      <c r="DA465" s="351"/>
      <c r="DB465" s="351"/>
      <c r="DC465" s="351"/>
      <c r="DD465" s="351"/>
      <c r="DE465" s="351"/>
      <c r="DF465" s="351"/>
      <c r="DG465" s="351"/>
      <c r="DH465" s="351"/>
      <c r="DI465" s="351"/>
      <c r="DJ465" s="351"/>
      <c r="DK465" s="351"/>
      <c r="DL465" s="351"/>
      <c r="DM465" s="351"/>
      <c r="DN465" s="351"/>
      <c r="DO465" s="351"/>
      <c r="DP465" s="351"/>
      <c r="DQ465" s="353"/>
    </row>
    <row r="466" spans="30:121" ht="22.5" customHeight="1" x14ac:dyDescent="0.3">
      <c r="AD466"/>
      <c r="BF466"/>
      <c r="BG466"/>
      <c r="BH466"/>
      <c r="BI466"/>
      <c r="BJ466"/>
      <c r="BK466"/>
      <c r="BL466"/>
      <c r="BM466"/>
      <c r="BN466"/>
      <c r="BP466" s="28" t="str">
        <f t="shared" ref="BP466:BW467" si="883">Q2</f>
        <v>1. KOLO</v>
      </c>
      <c r="BQ466" s="28">
        <f t="shared" si="883"/>
        <v>0.375</v>
      </c>
      <c r="BR466" s="28">
        <f t="shared" si="883"/>
        <v>2</v>
      </c>
      <c r="BS466" s="28" t="str">
        <f t="shared" si="883"/>
        <v>HŘIŠTĚ</v>
      </c>
      <c r="BT466" s="28" t="str">
        <f t="shared" si="883"/>
        <v>skupina</v>
      </c>
      <c r="BU466" s="28">
        <f t="shared" si="883"/>
        <v>12</v>
      </c>
      <c r="BV466" s="28" t="str">
        <f t="shared" si="883"/>
        <v>:</v>
      </c>
      <c r="BW466" s="28">
        <f t="shared" si="883"/>
        <v>21</v>
      </c>
      <c r="BY466" s="354"/>
      <c r="BZ466" s="521" t="str">
        <f t="shared" ref="BZ466" si="884">BP466</f>
        <v>1. KOLO</v>
      </c>
      <c r="CA466" s="521"/>
      <c r="CB466" s="521"/>
      <c r="CC466" s="521"/>
      <c r="CD466" s="355"/>
      <c r="CE466" s="355"/>
      <c r="CF466" s="355"/>
      <c r="CG466" s="355"/>
      <c r="CH466" s="355"/>
      <c r="CI466" s="355"/>
      <c r="CJ466" s="355"/>
      <c r="CK466" s="355"/>
      <c r="CL466" s="355"/>
      <c r="CM466" s="355"/>
      <c r="CN466" s="355"/>
      <c r="CO466" s="355"/>
      <c r="CP466" s="355"/>
      <c r="CQ466" s="355"/>
      <c r="CR466" s="355"/>
      <c r="CS466" s="537">
        <f t="shared" ref="CS466" si="885">BR466</f>
        <v>2</v>
      </c>
      <c r="CT466" s="537"/>
      <c r="CU466" s="538" t="s">
        <v>48</v>
      </c>
      <c r="CV466" s="538"/>
      <c r="CW466" s="538"/>
      <c r="CX466" s="355"/>
      <c r="CY466" s="355"/>
      <c r="CZ466" s="355"/>
      <c r="DA466" s="355"/>
      <c r="DB466" s="355"/>
      <c r="DC466" s="355"/>
      <c r="DD466" s="355"/>
      <c r="DE466" s="355"/>
      <c r="DF466" s="355"/>
      <c r="DG466" s="355"/>
      <c r="DH466" s="355"/>
      <c r="DI466" s="355"/>
      <c r="DJ466" s="355"/>
      <c r="DK466" s="356"/>
      <c r="DL466" s="539" t="s">
        <v>49</v>
      </c>
      <c r="DM466" s="539"/>
      <c r="DN466" s="539"/>
      <c r="DO466" s="540">
        <f t="shared" ref="DO466" si="886">BS467</f>
        <v>2</v>
      </c>
      <c r="DP466" s="540"/>
      <c r="DQ466" s="357"/>
    </row>
    <row r="467" spans="30:121" ht="22.5" customHeight="1" x14ac:dyDescent="0.3">
      <c r="AD467"/>
      <c r="BF467"/>
      <c r="BG467"/>
      <c r="BH467"/>
      <c r="BI467"/>
      <c r="BJ467"/>
      <c r="BK467"/>
      <c r="BL467"/>
      <c r="BM467"/>
      <c r="BN467"/>
      <c r="BP467" s="28">
        <f t="shared" si="883"/>
        <v>0</v>
      </c>
      <c r="BQ467" s="28">
        <f t="shared" si="883"/>
        <v>0</v>
      </c>
      <c r="BR467" s="28" t="str">
        <f t="shared" si="883"/>
        <v>zápas</v>
      </c>
      <c r="BS467" s="28">
        <f t="shared" si="883"/>
        <v>2</v>
      </c>
      <c r="BT467" s="28" t="str">
        <f t="shared" si="883"/>
        <v>D</v>
      </c>
      <c r="BU467" s="28" t="str">
        <f t="shared" ca="1" si="883"/>
        <v>Velim  "A"</v>
      </c>
      <c r="BV467" s="28">
        <f t="shared" si="883"/>
        <v>0</v>
      </c>
      <c r="BW467" s="28" t="str">
        <f t="shared" ca="1" si="883"/>
        <v>Bezručova "B"</v>
      </c>
      <c r="BY467" s="354"/>
      <c r="BZ467" s="521"/>
      <c r="CA467" s="521"/>
      <c r="CB467" s="521"/>
      <c r="CC467" s="521"/>
      <c r="CD467" s="355"/>
      <c r="CE467" s="355"/>
      <c r="CF467" s="355"/>
      <c r="CG467" s="355"/>
      <c r="CH467" s="355"/>
      <c r="CI467" s="355"/>
      <c r="CJ467" s="355"/>
      <c r="CK467" s="355"/>
      <c r="CL467" s="355"/>
      <c r="CM467" s="355"/>
      <c r="CN467" s="355"/>
      <c r="CO467" s="355"/>
      <c r="CP467" s="355"/>
      <c r="CQ467" s="355"/>
      <c r="CR467" s="355"/>
      <c r="CS467" s="537"/>
      <c r="CT467" s="537"/>
      <c r="CU467" s="538"/>
      <c r="CV467" s="538"/>
      <c r="CW467" s="538"/>
      <c r="CX467" s="355"/>
      <c r="CY467" s="355"/>
      <c r="CZ467" s="355"/>
      <c r="DA467" s="355"/>
      <c r="DB467" s="355"/>
      <c r="DC467" s="355"/>
      <c r="DD467" s="355"/>
      <c r="DE467" s="355"/>
      <c r="DF467" s="355"/>
      <c r="DG467" s="355"/>
      <c r="DH467" s="355"/>
      <c r="DI467" s="355"/>
      <c r="DJ467" s="355"/>
      <c r="DK467" s="356"/>
      <c r="DL467" s="539"/>
      <c r="DM467" s="539"/>
      <c r="DN467" s="539"/>
      <c r="DO467" s="540"/>
      <c r="DP467" s="540"/>
      <c r="DQ467" s="357"/>
    </row>
    <row r="468" spans="30:121" ht="22.5" customHeight="1" x14ac:dyDescent="0.3">
      <c r="AD468"/>
      <c r="BF468"/>
      <c r="BG468"/>
      <c r="BH468"/>
      <c r="BI468"/>
      <c r="BJ468"/>
      <c r="BK468"/>
      <c r="BL468"/>
      <c r="BM468"/>
      <c r="BN468"/>
      <c r="BP468" s="28"/>
      <c r="BQ468" s="28"/>
      <c r="BR468" s="28"/>
      <c r="BS468" s="28"/>
      <c r="BT468" s="28"/>
      <c r="BU468" s="28"/>
      <c r="BV468" s="28"/>
      <c r="BW468" s="28"/>
      <c r="BY468" s="354"/>
      <c r="BZ468" s="358"/>
      <c r="CA468" s="358"/>
      <c r="CB468" s="358"/>
      <c r="CC468" s="358"/>
      <c r="CD468" s="536" t="s">
        <v>52</v>
      </c>
      <c r="CE468" s="536"/>
      <c r="CF468" s="359">
        <f t="shared" ref="CF468" si="887">BU466</f>
        <v>12</v>
      </c>
      <c r="CG468" s="360" t="s">
        <v>53</v>
      </c>
      <c r="CH468" s="522" t="str">
        <f t="shared" ref="CH468" ca="1" si="888">IF(BU467="","",LOOKUP(CF468,$B$2:$B$48,$C$2:$C$44))</f>
        <v>Velim  "A"</v>
      </c>
      <c r="CI468" s="522"/>
      <c r="CJ468" s="522"/>
      <c r="CK468" s="522"/>
      <c r="CL468" s="522"/>
      <c r="CM468" s="522"/>
      <c r="CN468" s="522"/>
      <c r="CO468" s="522"/>
      <c r="CP468" s="522"/>
      <c r="CQ468" s="522"/>
      <c r="CR468" s="522"/>
      <c r="CS468" s="522"/>
      <c r="CT468" s="522"/>
      <c r="CU468" s="358"/>
      <c r="CV468" s="358"/>
      <c r="CW468" s="358"/>
      <c r="CX468" s="358"/>
      <c r="CY468" s="358"/>
      <c r="CZ468" s="536" t="s">
        <v>52</v>
      </c>
      <c r="DA468" s="536"/>
      <c r="DB468" s="359">
        <f t="shared" ref="DB468" si="889">BW466</f>
        <v>21</v>
      </c>
      <c r="DC468" s="360" t="s">
        <v>53</v>
      </c>
      <c r="DD468" s="522" t="str">
        <f t="shared" ref="DD468" ca="1" si="890">IF(BW467="","",LOOKUP(DB468,$B$2:$B$48,$C$2:$C$44))</f>
        <v>Bezručova "B"</v>
      </c>
      <c r="DE468" s="522"/>
      <c r="DF468" s="522"/>
      <c r="DG468" s="522"/>
      <c r="DH468" s="522"/>
      <c r="DI468" s="522"/>
      <c r="DJ468" s="522"/>
      <c r="DK468" s="522"/>
      <c r="DL468" s="522"/>
      <c r="DM468" s="522"/>
      <c r="DN468" s="522"/>
      <c r="DO468" s="522"/>
      <c r="DP468" s="522"/>
      <c r="DQ468" s="357"/>
    </row>
    <row r="469" spans="30:121" ht="22.5" customHeight="1" x14ac:dyDescent="0.3">
      <c r="AD469"/>
      <c r="BF469"/>
      <c r="BG469"/>
      <c r="BH469"/>
      <c r="BI469"/>
      <c r="BJ469"/>
      <c r="BK469"/>
      <c r="BL469"/>
      <c r="BM469"/>
      <c r="BN469"/>
      <c r="BP469" s="28"/>
      <c r="BQ469" s="28"/>
      <c r="BR469" s="28"/>
      <c r="BS469" s="28"/>
      <c r="BT469" s="28"/>
      <c r="BU469" s="28"/>
      <c r="BV469" s="28"/>
      <c r="BW469" s="28"/>
      <c r="BY469" s="354"/>
      <c r="BZ469" s="358"/>
      <c r="CA469" s="358"/>
      <c r="CB469" s="358"/>
      <c r="CC469" s="358"/>
      <c r="CD469" s="358"/>
      <c r="CE469" s="358"/>
      <c r="CF469" s="358"/>
      <c r="CG469" s="358"/>
      <c r="CH469" s="358"/>
      <c r="CI469" s="358"/>
      <c r="CJ469" s="358"/>
      <c r="CK469" s="358"/>
      <c r="CL469" s="358"/>
      <c r="CM469" s="358"/>
      <c r="CN469" s="358"/>
      <c r="CO469" s="358"/>
      <c r="CP469" s="358"/>
      <c r="CQ469" s="358"/>
      <c r="CR469" s="358"/>
      <c r="CS469" s="358"/>
      <c r="CT469" s="358"/>
      <c r="CU469" s="358"/>
      <c r="CV469" s="358"/>
      <c r="CW469" s="358"/>
      <c r="CX469" s="358"/>
      <c r="CY469" s="358"/>
      <c r="CZ469" s="358"/>
      <c r="DA469" s="358"/>
      <c r="DB469" s="358"/>
      <c r="DC469" s="358"/>
      <c r="DD469" s="358"/>
      <c r="DE469" s="358"/>
      <c r="DF469" s="358"/>
      <c r="DG469" s="358"/>
      <c r="DH469" s="358"/>
      <c r="DI469" s="358"/>
      <c r="DJ469" s="358"/>
      <c r="DQ469" s="357"/>
    </row>
    <row r="470" spans="30:121" ht="22.5" customHeight="1" x14ac:dyDescent="0.3">
      <c r="AD470"/>
      <c r="BF470"/>
      <c r="BG470"/>
      <c r="BH470"/>
      <c r="BI470"/>
      <c r="BJ470"/>
      <c r="BK470"/>
      <c r="BL470"/>
      <c r="BM470"/>
      <c r="BN470"/>
      <c r="BP470" s="28"/>
      <c r="BQ470" s="28"/>
      <c r="BR470" s="28"/>
      <c r="BS470" s="28"/>
      <c r="BT470" s="28"/>
      <c r="BU470" s="28"/>
      <c r="BV470" s="28"/>
      <c r="BW470" s="28"/>
      <c r="BY470" s="354"/>
      <c r="BZ470" s="396" t="s">
        <v>56</v>
      </c>
      <c r="CA470" s="397">
        <f t="shared" ref="CA470" si="891">CF468</f>
        <v>12</v>
      </c>
      <c r="CB470" s="362" t="s">
        <v>47</v>
      </c>
      <c r="CC470" s="363">
        <v>1</v>
      </c>
      <c r="CD470" s="363">
        <v>2</v>
      </c>
      <c r="CE470" s="363">
        <v>3</v>
      </c>
      <c r="CF470" s="363">
        <v>4</v>
      </c>
      <c r="CG470" s="363">
        <v>5</v>
      </c>
      <c r="CH470" s="363">
        <v>6</v>
      </c>
      <c r="CI470" s="363">
        <v>7</v>
      </c>
      <c r="CJ470" s="363">
        <v>8</v>
      </c>
      <c r="CK470" s="363">
        <v>9</v>
      </c>
      <c r="CL470" s="363">
        <v>10</v>
      </c>
      <c r="CM470" s="363">
        <v>11</v>
      </c>
      <c r="CN470" s="363">
        <v>12</v>
      </c>
      <c r="CO470" s="363">
        <v>13</v>
      </c>
      <c r="CP470" s="363">
        <v>14</v>
      </c>
      <c r="CQ470" s="363">
        <v>15</v>
      </c>
      <c r="CR470" s="363">
        <v>16</v>
      </c>
      <c r="CS470" s="363">
        <v>17</v>
      </c>
      <c r="CT470" s="363">
        <v>18</v>
      </c>
      <c r="CU470" s="363">
        <v>19</v>
      </c>
      <c r="CV470" s="363">
        <v>20</v>
      </c>
      <c r="CW470" s="363">
        <v>21</v>
      </c>
      <c r="CX470" s="363">
        <v>22</v>
      </c>
      <c r="CY470" s="363">
        <v>23</v>
      </c>
      <c r="CZ470" s="363">
        <v>24</v>
      </c>
      <c r="DA470" s="363">
        <v>25</v>
      </c>
      <c r="DB470" s="363">
        <v>26</v>
      </c>
      <c r="DC470" s="363">
        <v>27</v>
      </c>
      <c r="DD470" s="363">
        <v>28</v>
      </c>
      <c r="DE470" s="363">
        <v>29</v>
      </c>
      <c r="DF470" s="363">
        <v>30</v>
      </c>
      <c r="DG470" s="363">
        <v>31</v>
      </c>
      <c r="DH470" s="363">
        <v>32</v>
      </c>
      <c r="DI470" s="363">
        <v>33</v>
      </c>
      <c r="DJ470" s="363">
        <v>34</v>
      </c>
      <c r="DK470" s="364">
        <v>35</v>
      </c>
      <c r="DL470" s="364">
        <v>36</v>
      </c>
      <c r="DM470" s="364">
        <v>37</v>
      </c>
      <c r="DN470" s="364">
        <v>38</v>
      </c>
      <c r="DO470" s="364">
        <v>39</v>
      </c>
      <c r="DP470" s="364">
        <v>40</v>
      </c>
      <c r="DQ470" s="357"/>
    </row>
    <row r="471" spans="30:121" ht="22.5" customHeight="1" x14ac:dyDescent="0.3">
      <c r="AD471"/>
      <c r="BF471"/>
      <c r="BG471"/>
      <c r="BH471"/>
      <c r="BI471"/>
      <c r="BJ471"/>
      <c r="BK471"/>
      <c r="BL471"/>
      <c r="BM471"/>
      <c r="BN471"/>
      <c r="BP471" s="28"/>
      <c r="BQ471" s="28"/>
      <c r="BR471" s="28"/>
      <c r="BS471" s="28"/>
      <c r="BT471" s="28"/>
      <c r="BU471" s="28"/>
      <c r="BV471" s="28"/>
      <c r="BW471" s="28"/>
      <c r="BY471" s="354"/>
      <c r="BZ471" s="365"/>
      <c r="CA471" s="366"/>
      <c r="CB471" s="367"/>
      <c r="CC471" s="368"/>
      <c r="CD471" s="368"/>
      <c r="CE471" s="368"/>
      <c r="CF471" s="368"/>
      <c r="CG471" s="368"/>
      <c r="CH471" s="368"/>
      <c r="CI471" s="368"/>
      <c r="CJ471" s="368"/>
      <c r="CK471" s="368"/>
      <c r="CL471" s="368"/>
      <c r="CM471" s="368"/>
      <c r="CN471" s="368"/>
      <c r="CO471" s="368"/>
      <c r="CP471" s="368"/>
      <c r="CQ471" s="368"/>
      <c r="CR471" s="368"/>
      <c r="CS471" s="368"/>
      <c r="CT471" s="368"/>
      <c r="CU471" s="368"/>
      <c r="CV471" s="368"/>
      <c r="CW471" s="368"/>
      <c r="CX471" s="368"/>
      <c r="CY471" s="368"/>
      <c r="CZ471" s="368"/>
      <c r="DA471" s="368"/>
      <c r="DB471" s="368"/>
      <c r="DC471" s="368"/>
      <c r="DD471" s="368"/>
      <c r="DE471" s="368"/>
      <c r="DF471" s="368"/>
      <c r="DG471" s="368"/>
      <c r="DH471" s="368"/>
      <c r="DI471" s="368"/>
      <c r="DJ471" s="368"/>
      <c r="DK471" s="369"/>
      <c r="DL471" s="369"/>
      <c r="DM471" s="369"/>
      <c r="DN471" s="369"/>
      <c r="DO471" s="369"/>
      <c r="DP471" s="369"/>
      <c r="DQ471" s="357"/>
    </row>
    <row r="472" spans="30:121" ht="22.5" customHeight="1" x14ac:dyDescent="0.3">
      <c r="AD472"/>
      <c r="BF472"/>
      <c r="BG472"/>
      <c r="BH472"/>
      <c r="BI472"/>
      <c r="BJ472"/>
      <c r="BK472"/>
      <c r="BL472"/>
      <c r="BM472"/>
      <c r="BN472"/>
      <c r="BP472" s="28"/>
      <c r="BQ472" s="28"/>
      <c r="BR472" s="28"/>
      <c r="BS472" s="28"/>
      <c r="BT472" s="28"/>
      <c r="BU472" s="28"/>
      <c r="BV472" s="28"/>
      <c r="BW472" s="28"/>
      <c r="BY472" s="354"/>
      <c r="BZ472" s="398" t="s">
        <v>56</v>
      </c>
      <c r="CA472" s="399">
        <f t="shared" ref="CA472" si="892">DB468</f>
        <v>21</v>
      </c>
      <c r="CB472" s="370" t="s">
        <v>47</v>
      </c>
      <c r="CC472" s="363">
        <v>1</v>
      </c>
      <c r="CD472" s="363">
        <v>2</v>
      </c>
      <c r="CE472" s="363">
        <v>3</v>
      </c>
      <c r="CF472" s="363">
        <v>4</v>
      </c>
      <c r="CG472" s="363">
        <v>5</v>
      </c>
      <c r="CH472" s="363">
        <v>6</v>
      </c>
      <c r="CI472" s="363">
        <v>7</v>
      </c>
      <c r="CJ472" s="363">
        <v>8</v>
      </c>
      <c r="CK472" s="363">
        <v>9</v>
      </c>
      <c r="CL472" s="363">
        <v>10</v>
      </c>
      <c r="CM472" s="363">
        <v>11</v>
      </c>
      <c r="CN472" s="363">
        <v>12</v>
      </c>
      <c r="CO472" s="363">
        <v>13</v>
      </c>
      <c r="CP472" s="363">
        <v>14</v>
      </c>
      <c r="CQ472" s="363">
        <v>15</v>
      </c>
      <c r="CR472" s="363">
        <v>16</v>
      </c>
      <c r="CS472" s="363">
        <v>17</v>
      </c>
      <c r="CT472" s="363">
        <v>18</v>
      </c>
      <c r="CU472" s="363">
        <v>19</v>
      </c>
      <c r="CV472" s="363">
        <v>20</v>
      </c>
      <c r="CW472" s="363">
        <v>21</v>
      </c>
      <c r="CX472" s="363">
        <v>22</v>
      </c>
      <c r="CY472" s="363">
        <v>23</v>
      </c>
      <c r="CZ472" s="363">
        <v>24</v>
      </c>
      <c r="DA472" s="363">
        <v>25</v>
      </c>
      <c r="DB472" s="363">
        <v>26</v>
      </c>
      <c r="DC472" s="363">
        <v>27</v>
      </c>
      <c r="DD472" s="363">
        <v>28</v>
      </c>
      <c r="DE472" s="363">
        <v>29</v>
      </c>
      <c r="DF472" s="363">
        <v>30</v>
      </c>
      <c r="DG472" s="363">
        <v>31</v>
      </c>
      <c r="DH472" s="363">
        <v>32</v>
      </c>
      <c r="DI472" s="363">
        <v>33</v>
      </c>
      <c r="DJ472" s="363">
        <v>34</v>
      </c>
      <c r="DK472" s="364">
        <v>35</v>
      </c>
      <c r="DL472" s="364">
        <v>36</v>
      </c>
      <c r="DM472" s="364">
        <v>37</v>
      </c>
      <c r="DN472" s="364">
        <v>38</v>
      </c>
      <c r="DO472" s="364">
        <v>39</v>
      </c>
      <c r="DP472" s="364">
        <v>40</v>
      </c>
      <c r="DQ472" s="357"/>
    </row>
    <row r="473" spans="30:121" ht="22.5" customHeight="1" thickBot="1" x14ac:dyDescent="0.35">
      <c r="AD473"/>
      <c r="BF473"/>
      <c r="BG473"/>
      <c r="BH473"/>
      <c r="BI473"/>
      <c r="BJ473"/>
      <c r="BK473"/>
      <c r="BL473"/>
      <c r="BM473"/>
      <c r="BN473"/>
      <c r="BP473" s="28"/>
      <c r="BQ473" s="28"/>
      <c r="BR473" s="28"/>
      <c r="BS473" s="28"/>
      <c r="BT473" s="28"/>
      <c r="BU473" s="28"/>
      <c r="BV473" s="28"/>
      <c r="BW473" s="28"/>
      <c r="BY473" s="371"/>
      <c r="BZ473" s="372"/>
      <c r="CA473" s="372"/>
      <c r="CB473" s="372"/>
      <c r="CC473" s="372"/>
      <c r="CD473" s="372"/>
      <c r="CE473" s="372"/>
      <c r="CF473" s="372"/>
      <c r="CG473" s="372"/>
      <c r="CH473" s="372"/>
      <c r="CI473" s="372"/>
      <c r="CJ473" s="372"/>
      <c r="CK473" s="372"/>
      <c r="CL473" s="372"/>
      <c r="CM473" s="372"/>
      <c r="CN473" s="372"/>
      <c r="CO473" s="372"/>
      <c r="CP473" s="372"/>
      <c r="CQ473" s="372"/>
      <c r="CR473" s="372"/>
      <c r="CS473" s="372"/>
      <c r="CT473" s="372"/>
      <c r="CU473" s="372"/>
      <c r="CV473" s="372"/>
      <c r="CW473" s="372"/>
      <c r="CX473" s="372"/>
      <c r="CY473" s="372"/>
      <c r="CZ473" s="372"/>
      <c r="DA473" s="372"/>
      <c r="DB473" s="372"/>
      <c r="DC473" s="372"/>
      <c r="DD473" s="372"/>
      <c r="DE473" s="372"/>
      <c r="DF473" s="372"/>
      <c r="DG473" s="372"/>
      <c r="DH473" s="372"/>
      <c r="DI473" s="372"/>
      <c r="DJ473" s="372"/>
      <c r="DK473" s="372"/>
      <c r="DL473" s="372"/>
      <c r="DM473" s="372"/>
      <c r="DN473" s="372"/>
      <c r="DO473" s="372"/>
      <c r="DP473" s="372"/>
      <c r="DQ473" s="373"/>
    </row>
    <row r="474" spans="30:121" ht="22.5" customHeight="1" thickTop="1" x14ac:dyDescent="0.3">
      <c r="AD474"/>
      <c r="BF474"/>
      <c r="BG474"/>
      <c r="BH474"/>
      <c r="BI474"/>
      <c r="BJ474"/>
      <c r="BK474"/>
      <c r="BL474"/>
      <c r="BM474"/>
      <c r="BN474"/>
      <c r="BP474" s="28"/>
      <c r="BQ474" s="28"/>
      <c r="BR474" s="28"/>
      <c r="BS474" s="28"/>
      <c r="BT474" s="28"/>
      <c r="BU474" s="28"/>
      <c r="BV474" s="28"/>
      <c r="BW474" s="28"/>
      <c r="BY474" s="517">
        <f t="shared" ref="BY474" si="893">BQ475</f>
        <v>0.38333333333333336</v>
      </c>
      <c r="BZ474" s="518"/>
      <c r="CA474" s="518"/>
      <c r="CB474" s="351"/>
      <c r="CC474" s="351"/>
      <c r="CD474" s="351"/>
      <c r="CE474" s="520" t="str">
        <f t="shared" ref="CE474" si="894">BT475</f>
        <v>skupina</v>
      </c>
      <c r="CF474" s="520"/>
      <c r="CG474" s="520"/>
      <c r="CH474" s="520"/>
      <c r="CI474" s="520"/>
      <c r="CJ474" s="352" t="str">
        <f t="shared" ref="CJ474" si="895">BT476</f>
        <v>D</v>
      </c>
      <c r="CK474" s="351"/>
      <c r="CL474" s="351"/>
      <c r="CM474" s="351"/>
      <c r="CN474" s="351"/>
      <c r="CO474" s="351"/>
      <c r="CP474" s="351"/>
      <c r="CQ474" s="351"/>
      <c r="CR474" s="351"/>
      <c r="CS474" s="351"/>
      <c r="CT474" s="351"/>
      <c r="CU474" s="351"/>
      <c r="CV474" s="351"/>
      <c r="CW474" s="351"/>
      <c r="CX474" s="351"/>
      <c r="CY474" s="351"/>
      <c r="CZ474" s="351"/>
      <c r="DA474" s="351"/>
      <c r="DB474" s="351"/>
      <c r="DC474" s="351"/>
      <c r="DD474" s="351"/>
      <c r="DE474" s="351"/>
      <c r="DF474" s="351"/>
      <c r="DG474" s="351"/>
      <c r="DH474" s="351"/>
      <c r="DI474" s="351"/>
      <c r="DJ474" s="351"/>
      <c r="DK474" s="351"/>
      <c r="DL474" s="351"/>
      <c r="DM474" s="351"/>
      <c r="DN474" s="351"/>
      <c r="DO474" s="351"/>
      <c r="DP474" s="351"/>
      <c r="DQ474" s="353"/>
    </row>
    <row r="475" spans="30:121" ht="22.5" customHeight="1" x14ac:dyDescent="0.3">
      <c r="AD475"/>
      <c r="BF475"/>
      <c r="BG475"/>
      <c r="BH475"/>
      <c r="BI475"/>
      <c r="BJ475"/>
      <c r="BK475"/>
      <c r="BL475"/>
      <c r="BM475"/>
      <c r="BN475"/>
      <c r="BP475" s="28" t="str">
        <f t="shared" ref="BP475:BW476" si="896">Q4</f>
        <v>2. KOLO</v>
      </c>
      <c r="BQ475" s="28">
        <f t="shared" si="896"/>
        <v>0.38333333333333336</v>
      </c>
      <c r="BR475" s="28">
        <f t="shared" si="896"/>
        <v>8</v>
      </c>
      <c r="BS475" s="28" t="str">
        <f t="shared" si="896"/>
        <v>HŘIŠTĚ</v>
      </c>
      <c r="BT475" s="28" t="str">
        <f t="shared" si="896"/>
        <v>skupina</v>
      </c>
      <c r="BU475" s="28">
        <f t="shared" si="896"/>
        <v>14</v>
      </c>
      <c r="BV475" s="28" t="str">
        <f t="shared" si="896"/>
        <v>:</v>
      </c>
      <c r="BW475" s="28">
        <f t="shared" si="896"/>
        <v>28</v>
      </c>
      <c r="BY475" s="354"/>
      <c r="BZ475" s="521" t="str">
        <f t="shared" ref="BZ475" si="897">BP475</f>
        <v>2. KOLO</v>
      </c>
      <c r="CA475" s="521"/>
      <c r="CB475" s="521"/>
      <c r="CC475" s="521"/>
      <c r="CD475" s="355"/>
      <c r="CE475" s="355"/>
      <c r="CF475" s="355"/>
      <c r="CG475" s="355"/>
      <c r="CH475" s="355"/>
      <c r="CI475" s="355"/>
      <c r="CJ475" s="355"/>
      <c r="CK475" s="355"/>
      <c r="CL475" s="355"/>
      <c r="CM475" s="355"/>
      <c r="CN475" s="355"/>
      <c r="CO475" s="355"/>
      <c r="CP475" s="355"/>
      <c r="CQ475" s="355"/>
      <c r="CR475" s="355"/>
      <c r="CS475" s="537">
        <f t="shared" ref="CS475" si="898">BR475</f>
        <v>8</v>
      </c>
      <c r="CT475" s="537"/>
      <c r="CU475" s="538" t="s">
        <v>48</v>
      </c>
      <c r="CV475" s="538"/>
      <c r="CW475" s="538"/>
      <c r="CX475" s="355"/>
      <c r="CY475" s="355"/>
      <c r="CZ475" s="355"/>
      <c r="DA475" s="355"/>
      <c r="DB475" s="355"/>
      <c r="DC475" s="355"/>
      <c r="DD475" s="355"/>
      <c r="DE475" s="355"/>
      <c r="DF475" s="355"/>
      <c r="DG475" s="355"/>
      <c r="DH475" s="355"/>
      <c r="DI475" s="355"/>
      <c r="DJ475" s="355"/>
      <c r="DK475" s="356"/>
      <c r="DL475" s="539" t="s">
        <v>49</v>
      </c>
      <c r="DM475" s="539"/>
      <c r="DN475" s="539"/>
      <c r="DO475" s="540">
        <f t="shared" ref="DO475" si="899">BS476</f>
        <v>2</v>
      </c>
      <c r="DP475" s="540"/>
      <c r="DQ475" s="357"/>
    </row>
    <row r="476" spans="30:121" ht="22.5" customHeight="1" x14ac:dyDescent="0.3">
      <c r="AD476"/>
      <c r="BF476"/>
      <c r="BG476"/>
      <c r="BH476"/>
      <c r="BI476"/>
      <c r="BJ476"/>
      <c r="BK476"/>
      <c r="BL476"/>
      <c r="BM476"/>
      <c r="BN476"/>
      <c r="BP476" s="28">
        <f t="shared" si="896"/>
        <v>0</v>
      </c>
      <c r="BQ476" s="28">
        <f t="shared" si="896"/>
        <v>0</v>
      </c>
      <c r="BR476" s="28" t="str">
        <f t="shared" si="896"/>
        <v>zápas</v>
      </c>
      <c r="BS476" s="28">
        <f t="shared" si="896"/>
        <v>2</v>
      </c>
      <c r="BT476" s="28" t="str">
        <f t="shared" si="896"/>
        <v>D</v>
      </c>
      <c r="BU476" s="28" t="str">
        <f t="shared" ca="1" si="896"/>
        <v>Býchory "A"</v>
      </c>
      <c r="BV476" s="28">
        <f t="shared" si="896"/>
        <v>0</v>
      </c>
      <c r="BW476" s="28" t="str">
        <f t="shared" ca="1" si="896"/>
        <v>Velký Osek "B"</v>
      </c>
      <c r="BY476" s="354"/>
      <c r="BZ476" s="521"/>
      <c r="CA476" s="521"/>
      <c r="CB476" s="521"/>
      <c r="CC476" s="521"/>
      <c r="CD476" s="355"/>
      <c r="CE476" s="355"/>
      <c r="CF476" s="355"/>
      <c r="CG476" s="355"/>
      <c r="CH476" s="355"/>
      <c r="CI476" s="355"/>
      <c r="CJ476" s="355"/>
      <c r="CK476" s="355"/>
      <c r="CL476" s="355"/>
      <c r="CM476" s="355"/>
      <c r="CN476" s="355"/>
      <c r="CO476" s="355"/>
      <c r="CP476" s="355"/>
      <c r="CQ476" s="355"/>
      <c r="CR476" s="355"/>
      <c r="CS476" s="537"/>
      <c r="CT476" s="537"/>
      <c r="CU476" s="538"/>
      <c r="CV476" s="538"/>
      <c r="CW476" s="538"/>
      <c r="CX476" s="355"/>
      <c r="CY476" s="355"/>
      <c r="CZ476" s="355"/>
      <c r="DA476" s="355"/>
      <c r="DB476" s="355"/>
      <c r="DC476" s="355"/>
      <c r="DD476" s="355"/>
      <c r="DE476" s="355"/>
      <c r="DF476" s="355"/>
      <c r="DG476" s="355"/>
      <c r="DH476" s="355"/>
      <c r="DI476" s="355"/>
      <c r="DJ476" s="355"/>
      <c r="DK476" s="356"/>
      <c r="DL476" s="539"/>
      <c r="DM476" s="539"/>
      <c r="DN476" s="539"/>
      <c r="DO476" s="540"/>
      <c r="DP476" s="540"/>
      <c r="DQ476" s="357"/>
    </row>
    <row r="477" spans="30:121" ht="22.5" customHeight="1" x14ac:dyDescent="0.3">
      <c r="AD477"/>
      <c r="BF477"/>
      <c r="BG477"/>
      <c r="BH477"/>
      <c r="BI477"/>
      <c r="BJ477"/>
      <c r="BK477"/>
      <c r="BL477"/>
      <c r="BM477"/>
      <c r="BN477"/>
      <c r="BP477" s="28"/>
      <c r="BQ477" s="28"/>
      <c r="BR477" s="28"/>
      <c r="BS477" s="28"/>
      <c r="BT477" s="28"/>
      <c r="BU477" s="28"/>
      <c r="BV477" s="28"/>
      <c r="BW477" s="28"/>
      <c r="BY477" s="354"/>
      <c r="BZ477" s="358"/>
      <c r="CA477" s="358"/>
      <c r="CB477" s="358"/>
      <c r="CC477" s="358"/>
      <c r="CD477" s="536" t="s">
        <v>52</v>
      </c>
      <c r="CE477" s="536"/>
      <c r="CF477" s="359">
        <f t="shared" ref="CF477" si="900">BU475</f>
        <v>14</v>
      </c>
      <c r="CG477" s="360" t="s">
        <v>53</v>
      </c>
      <c r="CH477" s="522" t="str">
        <f t="shared" ref="CH477" ca="1" si="901">IF(BU476="","",LOOKUP(CF477,$B$2:$B$48,$C$2:$C$44))</f>
        <v>Býchory "A"</v>
      </c>
      <c r="CI477" s="522"/>
      <c r="CJ477" s="522"/>
      <c r="CK477" s="522"/>
      <c r="CL477" s="522"/>
      <c r="CM477" s="522"/>
      <c r="CN477" s="522"/>
      <c r="CO477" s="522"/>
      <c r="CP477" s="522"/>
      <c r="CQ477" s="522"/>
      <c r="CR477" s="522"/>
      <c r="CS477" s="522"/>
      <c r="CT477" s="522"/>
      <c r="CU477" s="358"/>
      <c r="CV477" s="358"/>
      <c r="CW477" s="358"/>
      <c r="CX477" s="358"/>
      <c r="CY477" s="358"/>
      <c r="CZ477" s="536" t="s">
        <v>52</v>
      </c>
      <c r="DA477" s="536"/>
      <c r="DB477" s="359">
        <f t="shared" ref="DB477" si="902">BW475</f>
        <v>28</v>
      </c>
      <c r="DC477" s="360" t="s">
        <v>53</v>
      </c>
      <c r="DD477" s="522" t="str">
        <f t="shared" ref="DD477" ca="1" si="903">IF(BW476="","",LOOKUP(DB477,$B$2:$B$48,$C$2:$C$44))</f>
        <v>Velký Osek "B"</v>
      </c>
      <c r="DE477" s="522"/>
      <c r="DF477" s="522"/>
      <c r="DG477" s="522"/>
      <c r="DH477" s="522"/>
      <c r="DI477" s="522"/>
      <c r="DJ477" s="522"/>
      <c r="DK477" s="522"/>
      <c r="DL477" s="522"/>
      <c r="DM477" s="522"/>
      <c r="DN477" s="522"/>
      <c r="DO477" s="522"/>
      <c r="DP477" s="522"/>
      <c r="DQ477" s="357"/>
    </row>
    <row r="478" spans="30:121" ht="22.5" customHeight="1" x14ac:dyDescent="0.3">
      <c r="AD478"/>
      <c r="BF478"/>
      <c r="BG478"/>
      <c r="BH478"/>
      <c r="BI478"/>
      <c r="BJ478"/>
      <c r="BK478"/>
      <c r="BL478"/>
      <c r="BM478"/>
      <c r="BN478"/>
      <c r="BP478" s="28"/>
      <c r="BQ478" s="28"/>
      <c r="BR478" s="28"/>
      <c r="BS478" s="28"/>
      <c r="BT478" s="28"/>
      <c r="BU478" s="28"/>
      <c r="BV478" s="28"/>
      <c r="BW478" s="28"/>
      <c r="BY478" s="354"/>
      <c r="BZ478" s="358"/>
      <c r="CA478" s="358"/>
      <c r="CB478" s="358"/>
      <c r="CC478" s="358"/>
      <c r="CD478" s="358"/>
      <c r="CE478" s="358"/>
      <c r="CF478" s="358"/>
      <c r="CG478" s="358"/>
      <c r="CH478" s="358"/>
      <c r="CI478" s="358"/>
      <c r="CJ478" s="358"/>
      <c r="CK478" s="358"/>
      <c r="CL478" s="358"/>
      <c r="CM478" s="358"/>
      <c r="CN478" s="358"/>
      <c r="CO478" s="358"/>
      <c r="CP478" s="358"/>
      <c r="CQ478" s="358"/>
      <c r="CR478" s="358"/>
      <c r="CS478" s="358"/>
      <c r="CT478" s="358"/>
      <c r="CU478" s="358"/>
      <c r="CV478" s="358"/>
      <c r="CW478" s="358"/>
      <c r="CX478" s="358"/>
      <c r="CY478" s="358"/>
      <c r="CZ478" s="358"/>
      <c r="DA478" s="358"/>
      <c r="DB478" s="358"/>
      <c r="DC478" s="358"/>
      <c r="DD478" s="358"/>
      <c r="DE478" s="358"/>
      <c r="DF478" s="358"/>
      <c r="DG478" s="358"/>
      <c r="DH478" s="358"/>
      <c r="DI478" s="358"/>
      <c r="DJ478" s="358"/>
      <c r="DQ478" s="357"/>
    </row>
    <row r="479" spans="30:121" ht="22.5" customHeight="1" x14ac:dyDescent="0.3">
      <c r="AD479"/>
      <c r="BF479"/>
      <c r="BG479"/>
      <c r="BH479"/>
      <c r="BI479"/>
      <c r="BJ479"/>
      <c r="BK479"/>
      <c r="BL479"/>
      <c r="BM479"/>
      <c r="BN479"/>
      <c r="BP479" s="28"/>
      <c r="BQ479" s="28"/>
      <c r="BR479" s="28"/>
      <c r="BS479" s="28"/>
      <c r="BT479" s="28"/>
      <c r="BU479" s="28"/>
      <c r="BV479" s="28"/>
      <c r="BW479" s="28"/>
      <c r="BY479" s="354"/>
      <c r="BZ479" s="396" t="s">
        <v>56</v>
      </c>
      <c r="CA479" s="397">
        <f t="shared" ref="CA479" si="904">CF477</f>
        <v>14</v>
      </c>
      <c r="CB479" s="362" t="s">
        <v>47</v>
      </c>
      <c r="CC479" s="363">
        <v>1</v>
      </c>
      <c r="CD479" s="363">
        <v>2</v>
      </c>
      <c r="CE479" s="363">
        <v>3</v>
      </c>
      <c r="CF479" s="363">
        <v>4</v>
      </c>
      <c r="CG479" s="363">
        <v>5</v>
      </c>
      <c r="CH479" s="363">
        <v>6</v>
      </c>
      <c r="CI479" s="363">
        <v>7</v>
      </c>
      <c r="CJ479" s="363">
        <v>8</v>
      </c>
      <c r="CK479" s="363">
        <v>9</v>
      </c>
      <c r="CL479" s="363">
        <v>10</v>
      </c>
      <c r="CM479" s="363">
        <v>11</v>
      </c>
      <c r="CN479" s="363">
        <v>12</v>
      </c>
      <c r="CO479" s="363">
        <v>13</v>
      </c>
      <c r="CP479" s="363">
        <v>14</v>
      </c>
      <c r="CQ479" s="363">
        <v>15</v>
      </c>
      <c r="CR479" s="363">
        <v>16</v>
      </c>
      <c r="CS479" s="363">
        <v>17</v>
      </c>
      <c r="CT479" s="363">
        <v>18</v>
      </c>
      <c r="CU479" s="363">
        <v>19</v>
      </c>
      <c r="CV479" s="363">
        <v>20</v>
      </c>
      <c r="CW479" s="363">
        <v>21</v>
      </c>
      <c r="CX479" s="363">
        <v>22</v>
      </c>
      <c r="CY479" s="363">
        <v>23</v>
      </c>
      <c r="CZ479" s="363">
        <v>24</v>
      </c>
      <c r="DA479" s="363">
        <v>25</v>
      </c>
      <c r="DB479" s="363">
        <v>26</v>
      </c>
      <c r="DC479" s="363">
        <v>27</v>
      </c>
      <c r="DD479" s="363">
        <v>28</v>
      </c>
      <c r="DE479" s="363">
        <v>29</v>
      </c>
      <c r="DF479" s="363">
        <v>30</v>
      </c>
      <c r="DG479" s="363">
        <v>31</v>
      </c>
      <c r="DH479" s="363">
        <v>32</v>
      </c>
      <c r="DI479" s="363">
        <v>33</v>
      </c>
      <c r="DJ479" s="363">
        <v>34</v>
      </c>
      <c r="DK479" s="364">
        <v>35</v>
      </c>
      <c r="DL479" s="364">
        <v>36</v>
      </c>
      <c r="DM479" s="364">
        <v>37</v>
      </c>
      <c r="DN479" s="364">
        <v>38</v>
      </c>
      <c r="DO479" s="364">
        <v>39</v>
      </c>
      <c r="DP479" s="364">
        <v>40</v>
      </c>
      <c r="DQ479" s="357"/>
    </row>
    <row r="480" spans="30:121" ht="22.5" customHeight="1" x14ac:dyDescent="0.3">
      <c r="AD480"/>
      <c r="BF480"/>
      <c r="BG480"/>
      <c r="BH480"/>
      <c r="BI480"/>
      <c r="BJ480"/>
      <c r="BK480"/>
      <c r="BL480"/>
      <c r="BM480"/>
      <c r="BN480"/>
      <c r="BP480" s="28"/>
      <c r="BQ480" s="28"/>
      <c r="BR480" s="28"/>
      <c r="BS480" s="28"/>
      <c r="BT480" s="28"/>
      <c r="BU480" s="28"/>
      <c r="BV480" s="28"/>
      <c r="BW480" s="28"/>
      <c r="BY480" s="354"/>
      <c r="BZ480" s="365"/>
      <c r="CA480" s="366"/>
      <c r="CB480" s="367"/>
      <c r="CC480" s="368"/>
      <c r="CD480" s="368"/>
      <c r="CE480" s="368"/>
      <c r="CF480" s="368"/>
      <c r="CG480" s="368"/>
      <c r="CH480" s="368"/>
      <c r="CI480" s="368"/>
      <c r="CJ480" s="368"/>
      <c r="CK480" s="368"/>
      <c r="CL480" s="368"/>
      <c r="CM480" s="368"/>
      <c r="CN480" s="368"/>
      <c r="CO480" s="368"/>
      <c r="CP480" s="368"/>
      <c r="CQ480" s="368"/>
      <c r="CR480" s="368"/>
      <c r="CS480" s="368"/>
      <c r="CT480" s="368"/>
      <c r="CU480" s="368"/>
      <c r="CV480" s="368"/>
      <c r="CW480" s="368"/>
      <c r="CX480" s="368"/>
      <c r="CY480" s="368"/>
      <c r="CZ480" s="368"/>
      <c r="DA480" s="368"/>
      <c r="DB480" s="368"/>
      <c r="DC480" s="368"/>
      <c r="DD480" s="368"/>
      <c r="DE480" s="368"/>
      <c r="DF480" s="368"/>
      <c r="DG480" s="368"/>
      <c r="DH480" s="368"/>
      <c r="DI480" s="368"/>
      <c r="DJ480" s="368"/>
      <c r="DK480" s="369"/>
      <c r="DL480" s="369"/>
      <c r="DM480" s="369"/>
      <c r="DN480" s="369"/>
      <c r="DO480" s="369"/>
      <c r="DP480" s="369"/>
      <c r="DQ480" s="357"/>
    </row>
    <row r="481" spans="30:121" ht="22.5" customHeight="1" x14ac:dyDescent="0.3">
      <c r="AD481"/>
      <c r="BF481"/>
      <c r="BG481"/>
      <c r="BH481"/>
      <c r="BI481"/>
      <c r="BJ481"/>
      <c r="BK481"/>
      <c r="BL481"/>
      <c r="BM481"/>
      <c r="BN481"/>
      <c r="BP481" s="28"/>
      <c r="BQ481" s="28"/>
      <c r="BR481" s="28"/>
      <c r="BS481" s="28"/>
      <c r="BT481" s="28"/>
      <c r="BU481" s="28"/>
      <c r="BV481" s="28"/>
      <c r="BW481" s="28"/>
      <c r="BY481" s="354"/>
      <c r="BZ481" s="398" t="s">
        <v>56</v>
      </c>
      <c r="CA481" s="399">
        <f t="shared" ref="CA481" si="905">DB477</f>
        <v>28</v>
      </c>
      <c r="CB481" s="370" t="s">
        <v>47</v>
      </c>
      <c r="CC481" s="363">
        <v>1</v>
      </c>
      <c r="CD481" s="363">
        <v>2</v>
      </c>
      <c r="CE481" s="363">
        <v>3</v>
      </c>
      <c r="CF481" s="363">
        <v>4</v>
      </c>
      <c r="CG481" s="363">
        <v>5</v>
      </c>
      <c r="CH481" s="363">
        <v>6</v>
      </c>
      <c r="CI481" s="363">
        <v>7</v>
      </c>
      <c r="CJ481" s="363">
        <v>8</v>
      </c>
      <c r="CK481" s="363">
        <v>9</v>
      </c>
      <c r="CL481" s="363">
        <v>10</v>
      </c>
      <c r="CM481" s="363">
        <v>11</v>
      </c>
      <c r="CN481" s="363">
        <v>12</v>
      </c>
      <c r="CO481" s="363">
        <v>13</v>
      </c>
      <c r="CP481" s="363">
        <v>14</v>
      </c>
      <c r="CQ481" s="363">
        <v>15</v>
      </c>
      <c r="CR481" s="363">
        <v>16</v>
      </c>
      <c r="CS481" s="363">
        <v>17</v>
      </c>
      <c r="CT481" s="363">
        <v>18</v>
      </c>
      <c r="CU481" s="363">
        <v>19</v>
      </c>
      <c r="CV481" s="363">
        <v>20</v>
      </c>
      <c r="CW481" s="363">
        <v>21</v>
      </c>
      <c r="CX481" s="363">
        <v>22</v>
      </c>
      <c r="CY481" s="363">
        <v>23</v>
      </c>
      <c r="CZ481" s="363">
        <v>24</v>
      </c>
      <c r="DA481" s="363">
        <v>25</v>
      </c>
      <c r="DB481" s="363">
        <v>26</v>
      </c>
      <c r="DC481" s="363">
        <v>27</v>
      </c>
      <c r="DD481" s="363">
        <v>28</v>
      </c>
      <c r="DE481" s="363">
        <v>29</v>
      </c>
      <c r="DF481" s="363">
        <v>30</v>
      </c>
      <c r="DG481" s="363">
        <v>31</v>
      </c>
      <c r="DH481" s="363">
        <v>32</v>
      </c>
      <c r="DI481" s="363">
        <v>33</v>
      </c>
      <c r="DJ481" s="363">
        <v>34</v>
      </c>
      <c r="DK481" s="364">
        <v>35</v>
      </c>
      <c r="DL481" s="364">
        <v>36</v>
      </c>
      <c r="DM481" s="364">
        <v>37</v>
      </c>
      <c r="DN481" s="364">
        <v>38</v>
      </c>
      <c r="DO481" s="364">
        <v>39</v>
      </c>
      <c r="DP481" s="364">
        <v>40</v>
      </c>
      <c r="DQ481" s="357"/>
    </row>
    <row r="482" spans="30:121" ht="22.5" customHeight="1" thickBot="1" x14ac:dyDescent="0.35">
      <c r="AD482"/>
      <c r="BF482"/>
      <c r="BG482"/>
      <c r="BH482"/>
      <c r="BI482"/>
      <c r="BJ482"/>
      <c r="BK482"/>
      <c r="BL482"/>
      <c r="BM482"/>
      <c r="BN482"/>
      <c r="BP482" s="28"/>
      <c r="BQ482" s="28"/>
      <c r="BR482" s="28"/>
      <c r="BS482" s="28"/>
      <c r="BT482" s="28"/>
      <c r="BU482" s="28"/>
      <c r="BV482" s="28"/>
      <c r="BW482" s="28"/>
      <c r="BY482" s="371"/>
      <c r="BZ482" s="372"/>
      <c r="CA482" s="372"/>
      <c r="CB482" s="372"/>
      <c r="CC482" s="372"/>
      <c r="CD482" s="372"/>
      <c r="CE482" s="372"/>
      <c r="CF482" s="372"/>
      <c r="CG482" s="372"/>
      <c r="CH482" s="372"/>
      <c r="CI482" s="372"/>
      <c r="CJ482" s="372"/>
      <c r="CK482" s="372"/>
      <c r="CL482" s="372"/>
      <c r="CM482" s="372"/>
      <c r="CN482" s="372"/>
      <c r="CO482" s="372"/>
      <c r="CP482" s="372"/>
      <c r="CQ482" s="372"/>
      <c r="CR482" s="372"/>
      <c r="CS482" s="372"/>
      <c r="CT482" s="372"/>
      <c r="CU482" s="372"/>
      <c r="CV482" s="372"/>
      <c r="CW482" s="372"/>
      <c r="CX482" s="372"/>
      <c r="CY482" s="372"/>
      <c r="CZ482" s="372"/>
      <c r="DA482" s="372"/>
      <c r="DB482" s="372"/>
      <c r="DC482" s="372"/>
      <c r="DD482" s="372"/>
      <c r="DE482" s="372"/>
      <c r="DF482" s="372"/>
      <c r="DG482" s="372"/>
      <c r="DH482" s="372"/>
      <c r="DI482" s="372"/>
      <c r="DJ482" s="372"/>
      <c r="DK482" s="372"/>
      <c r="DL482" s="372"/>
      <c r="DM482" s="372"/>
      <c r="DN482" s="372"/>
      <c r="DO482" s="372"/>
      <c r="DP482" s="372"/>
      <c r="DQ482" s="373"/>
    </row>
    <row r="483" spans="30:121" ht="22.5" customHeight="1" thickTop="1" x14ac:dyDescent="0.3">
      <c r="AD483"/>
      <c r="BF483"/>
      <c r="BG483"/>
      <c r="BH483"/>
      <c r="BI483"/>
      <c r="BJ483"/>
      <c r="BK483"/>
      <c r="BL483"/>
      <c r="BM483"/>
      <c r="BN483"/>
      <c r="BP483" s="28"/>
      <c r="BQ483" s="28"/>
      <c r="BR483" s="28"/>
      <c r="BS483" s="28"/>
      <c r="BT483" s="28"/>
      <c r="BU483" s="28"/>
      <c r="BV483" s="28"/>
      <c r="BW483" s="28"/>
      <c r="BY483" s="517">
        <f t="shared" ref="BY483" si="906">BQ484</f>
        <v>0.39166666666666672</v>
      </c>
      <c r="BZ483" s="518"/>
      <c r="CA483" s="518"/>
      <c r="CB483" s="351"/>
      <c r="CC483" s="351"/>
      <c r="CD483" s="351"/>
      <c r="CE483" s="520" t="str">
        <f t="shared" ref="CE483" si="907">BT484</f>
        <v>skupina</v>
      </c>
      <c r="CF483" s="520"/>
      <c r="CG483" s="520"/>
      <c r="CH483" s="520"/>
      <c r="CI483" s="520"/>
      <c r="CJ483" s="352" t="str">
        <f t="shared" ref="CJ483" si="908">BT485</f>
        <v>B</v>
      </c>
      <c r="CK483" s="351"/>
      <c r="CL483" s="351"/>
      <c r="CM483" s="351"/>
      <c r="CN483" s="351"/>
      <c r="CO483" s="351"/>
      <c r="CP483" s="351"/>
      <c r="CQ483" s="351"/>
      <c r="CR483" s="351"/>
      <c r="CS483" s="351"/>
      <c r="CT483" s="351"/>
      <c r="CU483" s="351"/>
      <c r="CV483" s="351"/>
      <c r="CW483" s="351"/>
      <c r="CX483" s="351"/>
      <c r="CY483" s="351"/>
      <c r="CZ483" s="351"/>
      <c r="DA483" s="351"/>
      <c r="DB483" s="351"/>
      <c r="DC483" s="351"/>
      <c r="DD483" s="351"/>
      <c r="DE483" s="351"/>
      <c r="DF483" s="351"/>
      <c r="DG483" s="351"/>
      <c r="DH483" s="351"/>
      <c r="DI483" s="351"/>
      <c r="DJ483" s="351"/>
      <c r="DK483" s="351"/>
      <c r="DL483" s="351"/>
      <c r="DM483" s="351"/>
      <c r="DN483" s="351"/>
      <c r="DO483" s="351"/>
      <c r="DP483" s="351"/>
      <c r="DQ483" s="353"/>
    </row>
    <row r="484" spans="30:121" ht="22.5" customHeight="1" x14ac:dyDescent="0.3">
      <c r="AD484"/>
      <c r="BF484"/>
      <c r="BG484"/>
      <c r="BH484"/>
      <c r="BI484"/>
      <c r="BJ484"/>
      <c r="BK484"/>
      <c r="BL484"/>
      <c r="BM484"/>
      <c r="BN484"/>
      <c r="BP484" s="28" t="str">
        <f t="shared" ref="BP484:BW485" si="909">Q6</f>
        <v>3. KOLO</v>
      </c>
      <c r="BQ484" s="28">
        <f t="shared" si="909"/>
        <v>0.39166666666666672</v>
      </c>
      <c r="BR484" s="28">
        <f t="shared" si="909"/>
        <v>14</v>
      </c>
      <c r="BS484" s="28" t="str">
        <f t="shared" si="909"/>
        <v>HŘIŠTĚ</v>
      </c>
      <c r="BT484" s="28" t="str">
        <f t="shared" si="909"/>
        <v>skupina</v>
      </c>
      <c r="BU484" s="28">
        <f t="shared" si="909"/>
        <v>15</v>
      </c>
      <c r="BV484" s="28" t="str">
        <f t="shared" si="909"/>
        <v>:</v>
      </c>
      <c r="BW484" s="28">
        <f t="shared" si="909"/>
        <v>26</v>
      </c>
      <c r="BY484" s="354"/>
      <c r="BZ484" s="521" t="str">
        <f t="shared" ref="BZ484" si="910">BP484</f>
        <v>3. KOLO</v>
      </c>
      <c r="CA484" s="521"/>
      <c r="CB484" s="521"/>
      <c r="CC484" s="521"/>
      <c r="CD484" s="355"/>
      <c r="CE484" s="355"/>
      <c r="CF484" s="355"/>
      <c r="CG484" s="355"/>
      <c r="CH484" s="355"/>
      <c r="CI484" s="355"/>
      <c r="CJ484" s="355"/>
      <c r="CK484" s="355"/>
      <c r="CL484" s="355"/>
      <c r="CM484" s="355"/>
      <c r="CN484" s="355"/>
      <c r="CO484" s="355"/>
      <c r="CP484" s="355"/>
      <c r="CQ484" s="355"/>
      <c r="CR484" s="355"/>
      <c r="CS484" s="537">
        <f t="shared" ref="CS484" si="911">BR484</f>
        <v>14</v>
      </c>
      <c r="CT484" s="537"/>
      <c r="CU484" s="538" t="s">
        <v>48</v>
      </c>
      <c r="CV484" s="538"/>
      <c r="CW484" s="538"/>
      <c r="CX484" s="355"/>
      <c r="CY484" s="355"/>
      <c r="CZ484" s="355"/>
      <c r="DA484" s="355"/>
      <c r="DB484" s="355"/>
      <c r="DC484" s="355"/>
      <c r="DD484" s="355"/>
      <c r="DE484" s="355"/>
      <c r="DF484" s="355"/>
      <c r="DG484" s="355"/>
      <c r="DH484" s="355"/>
      <c r="DI484" s="355"/>
      <c r="DJ484" s="355"/>
      <c r="DK484" s="356"/>
      <c r="DL484" s="539" t="s">
        <v>49</v>
      </c>
      <c r="DM484" s="539"/>
      <c r="DN484" s="539"/>
      <c r="DO484" s="540">
        <f t="shared" ref="DO484" si="912">BS485</f>
        <v>2</v>
      </c>
      <c r="DP484" s="540"/>
      <c r="DQ484" s="357"/>
    </row>
    <row r="485" spans="30:121" ht="22.5" customHeight="1" x14ac:dyDescent="0.3">
      <c r="AD485"/>
      <c r="BF485"/>
      <c r="BG485"/>
      <c r="BH485"/>
      <c r="BI485"/>
      <c r="BJ485"/>
      <c r="BK485"/>
      <c r="BL485"/>
      <c r="BM485"/>
      <c r="BN485"/>
      <c r="BP485" s="28">
        <f t="shared" si="909"/>
        <v>0</v>
      </c>
      <c r="BQ485" s="28">
        <f t="shared" si="909"/>
        <v>0</v>
      </c>
      <c r="BR485" s="28" t="str">
        <f t="shared" si="909"/>
        <v>zápas</v>
      </c>
      <c r="BS485" s="28">
        <f t="shared" si="909"/>
        <v>2</v>
      </c>
      <c r="BT485" s="28" t="str">
        <f t="shared" si="909"/>
        <v>B</v>
      </c>
      <c r="BU485" s="28" t="str">
        <f t="shared" ca="1" si="909"/>
        <v>Bezručova "A"</v>
      </c>
      <c r="BV485" s="28">
        <f t="shared" si="909"/>
        <v>0</v>
      </c>
      <c r="BW485" s="28" t="str">
        <f t="shared" ca="1" si="909"/>
        <v>Velim "B"</v>
      </c>
      <c r="BY485" s="354"/>
      <c r="BZ485" s="521"/>
      <c r="CA485" s="521"/>
      <c r="CB485" s="521"/>
      <c r="CC485" s="521"/>
      <c r="CD485" s="355"/>
      <c r="CE485" s="355"/>
      <c r="CF485" s="355"/>
      <c r="CG485" s="355"/>
      <c r="CH485" s="355"/>
      <c r="CI485" s="355"/>
      <c r="CJ485" s="355"/>
      <c r="CK485" s="355"/>
      <c r="CL485" s="355"/>
      <c r="CM485" s="355"/>
      <c r="CN485" s="355"/>
      <c r="CO485" s="355"/>
      <c r="CP485" s="355"/>
      <c r="CQ485" s="355"/>
      <c r="CR485" s="355"/>
      <c r="CS485" s="537"/>
      <c r="CT485" s="537"/>
      <c r="CU485" s="538"/>
      <c r="CV485" s="538"/>
      <c r="CW485" s="538"/>
      <c r="CX485" s="355"/>
      <c r="CY485" s="355"/>
      <c r="CZ485" s="355"/>
      <c r="DA485" s="355"/>
      <c r="DB485" s="355"/>
      <c r="DC485" s="355"/>
      <c r="DD485" s="355"/>
      <c r="DE485" s="355"/>
      <c r="DF485" s="355"/>
      <c r="DG485" s="355"/>
      <c r="DH485" s="355"/>
      <c r="DI485" s="355"/>
      <c r="DJ485" s="355"/>
      <c r="DK485" s="356"/>
      <c r="DL485" s="539"/>
      <c r="DM485" s="539"/>
      <c r="DN485" s="539"/>
      <c r="DO485" s="540"/>
      <c r="DP485" s="540"/>
      <c r="DQ485" s="357"/>
    </row>
    <row r="486" spans="30:121" ht="22.5" customHeight="1" x14ac:dyDescent="0.3">
      <c r="AD486"/>
      <c r="BF486"/>
      <c r="BG486"/>
      <c r="BH486"/>
      <c r="BI486"/>
      <c r="BJ486"/>
      <c r="BK486"/>
      <c r="BL486"/>
      <c r="BM486"/>
      <c r="BN486"/>
      <c r="BP486" s="28"/>
      <c r="BQ486" s="28"/>
      <c r="BR486" s="28"/>
      <c r="BS486" s="28"/>
      <c r="BT486" s="28"/>
      <c r="BU486" s="28"/>
      <c r="BV486" s="28"/>
      <c r="BW486" s="28"/>
      <c r="BY486" s="354"/>
      <c r="BZ486" s="358"/>
      <c r="CA486" s="358"/>
      <c r="CB486" s="358"/>
      <c r="CC486" s="358"/>
      <c r="CD486" s="536" t="s">
        <v>52</v>
      </c>
      <c r="CE486" s="536"/>
      <c r="CF486" s="359">
        <f t="shared" ref="CF486" si="913">BU484</f>
        <v>15</v>
      </c>
      <c r="CG486" s="360" t="s">
        <v>53</v>
      </c>
      <c r="CH486" s="522" t="str">
        <f t="shared" ref="CH486" ca="1" si="914">IF(BU485="","",LOOKUP(CF486,$B$2:$B$48,$C$2:$C$44))</f>
        <v>Bezručova "A"</v>
      </c>
      <c r="CI486" s="522"/>
      <c r="CJ486" s="522"/>
      <c r="CK486" s="522"/>
      <c r="CL486" s="522"/>
      <c r="CM486" s="522"/>
      <c r="CN486" s="522"/>
      <c r="CO486" s="522"/>
      <c r="CP486" s="522"/>
      <c r="CQ486" s="522"/>
      <c r="CR486" s="522"/>
      <c r="CS486" s="522"/>
      <c r="CT486" s="522"/>
      <c r="CU486" s="358"/>
      <c r="CV486" s="358"/>
      <c r="CW486" s="358"/>
      <c r="CX486" s="358"/>
      <c r="CY486" s="358"/>
      <c r="CZ486" s="536" t="s">
        <v>52</v>
      </c>
      <c r="DA486" s="536"/>
      <c r="DB486" s="359">
        <f t="shared" ref="DB486" si="915">BW484</f>
        <v>26</v>
      </c>
      <c r="DC486" s="360" t="s">
        <v>53</v>
      </c>
      <c r="DD486" s="522" t="str">
        <f t="shared" ref="DD486" ca="1" si="916">IF(BW485="","",LOOKUP(DB486,$B$2:$B$48,$C$2:$C$44))</f>
        <v>Velim "B"</v>
      </c>
      <c r="DE486" s="522"/>
      <c r="DF486" s="522"/>
      <c r="DG486" s="522"/>
      <c r="DH486" s="522"/>
      <c r="DI486" s="522"/>
      <c r="DJ486" s="522"/>
      <c r="DK486" s="522"/>
      <c r="DL486" s="522"/>
      <c r="DM486" s="522"/>
      <c r="DN486" s="522"/>
      <c r="DO486" s="522"/>
      <c r="DP486" s="522"/>
      <c r="DQ486" s="357"/>
    </row>
    <row r="487" spans="30:121" ht="22.5" customHeight="1" x14ac:dyDescent="0.3">
      <c r="AD487"/>
      <c r="BF487"/>
      <c r="BG487"/>
      <c r="BH487"/>
      <c r="BI487"/>
      <c r="BJ487"/>
      <c r="BK487"/>
      <c r="BL487"/>
      <c r="BM487"/>
      <c r="BN487"/>
      <c r="BP487" s="28"/>
      <c r="BQ487" s="28"/>
      <c r="BR487" s="28"/>
      <c r="BS487" s="28"/>
      <c r="BT487" s="28"/>
      <c r="BU487" s="28"/>
      <c r="BV487" s="28"/>
      <c r="BW487" s="28"/>
      <c r="BY487" s="354"/>
      <c r="BZ487" s="358"/>
      <c r="CA487" s="358"/>
      <c r="CB487" s="358"/>
      <c r="CC487" s="358"/>
      <c r="CD487" s="358"/>
      <c r="CE487" s="358"/>
      <c r="CF487" s="358"/>
      <c r="CG487" s="358"/>
      <c r="CH487" s="358"/>
      <c r="CI487" s="358"/>
      <c r="CJ487" s="358"/>
      <c r="CK487" s="358"/>
      <c r="CL487" s="358"/>
      <c r="CM487" s="358"/>
      <c r="CN487" s="358"/>
      <c r="CO487" s="358"/>
      <c r="CP487" s="358"/>
      <c r="CQ487" s="358"/>
      <c r="CR487" s="358"/>
      <c r="CS487" s="358"/>
      <c r="CT487" s="358"/>
      <c r="CU487" s="358"/>
      <c r="CV487" s="358"/>
      <c r="CW487" s="358"/>
      <c r="CX487" s="358"/>
      <c r="CY487" s="358"/>
      <c r="CZ487" s="358"/>
      <c r="DA487" s="358"/>
      <c r="DB487" s="358"/>
      <c r="DC487" s="358"/>
      <c r="DD487" s="358"/>
      <c r="DE487" s="358"/>
      <c r="DF487" s="358"/>
      <c r="DG487" s="358"/>
      <c r="DH487" s="358"/>
      <c r="DI487" s="358"/>
      <c r="DJ487" s="358"/>
      <c r="DQ487" s="357"/>
    </row>
    <row r="488" spans="30:121" ht="22.5" customHeight="1" x14ac:dyDescent="0.3">
      <c r="AD488"/>
      <c r="BF488"/>
      <c r="BG488"/>
      <c r="BH488"/>
      <c r="BI488"/>
      <c r="BJ488"/>
      <c r="BK488"/>
      <c r="BL488"/>
      <c r="BM488"/>
      <c r="BN488"/>
      <c r="BP488" s="28"/>
      <c r="BQ488" s="28"/>
      <c r="BR488" s="28"/>
      <c r="BS488" s="28"/>
      <c r="BT488" s="28"/>
      <c r="BU488" s="28"/>
      <c r="BV488" s="28"/>
      <c r="BW488" s="28"/>
      <c r="BY488" s="354"/>
      <c r="BZ488" s="396" t="s">
        <v>56</v>
      </c>
      <c r="CA488" s="397">
        <f t="shared" ref="CA488" si="917">CF486</f>
        <v>15</v>
      </c>
      <c r="CB488" s="362" t="s">
        <v>47</v>
      </c>
      <c r="CC488" s="363">
        <v>1</v>
      </c>
      <c r="CD488" s="363">
        <v>2</v>
      </c>
      <c r="CE488" s="363">
        <v>3</v>
      </c>
      <c r="CF488" s="363">
        <v>4</v>
      </c>
      <c r="CG488" s="363">
        <v>5</v>
      </c>
      <c r="CH488" s="363">
        <v>6</v>
      </c>
      <c r="CI488" s="363">
        <v>7</v>
      </c>
      <c r="CJ488" s="363">
        <v>8</v>
      </c>
      <c r="CK488" s="363">
        <v>9</v>
      </c>
      <c r="CL488" s="363">
        <v>10</v>
      </c>
      <c r="CM488" s="363">
        <v>11</v>
      </c>
      <c r="CN488" s="363">
        <v>12</v>
      </c>
      <c r="CO488" s="363">
        <v>13</v>
      </c>
      <c r="CP488" s="363">
        <v>14</v>
      </c>
      <c r="CQ488" s="363">
        <v>15</v>
      </c>
      <c r="CR488" s="363">
        <v>16</v>
      </c>
      <c r="CS488" s="363">
        <v>17</v>
      </c>
      <c r="CT488" s="363">
        <v>18</v>
      </c>
      <c r="CU488" s="363">
        <v>19</v>
      </c>
      <c r="CV488" s="363">
        <v>20</v>
      </c>
      <c r="CW488" s="363">
        <v>21</v>
      </c>
      <c r="CX488" s="363">
        <v>22</v>
      </c>
      <c r="CY488" s="363">
        <v>23</v>
      </c>
      <c r="CZ488" s="363">
        <v>24</v>
      </c>
      <c r="DA488" s="363">
        <v>25</v>
      </c>
      <c r="DB488" s="363">
        <v>26</v>
      </c>
      <c r="DC488" s="363">
        <v>27</v>
      </c>
      <c r="DD488" s="363">
        <v>28</v>
      </c>
      <c r="DE488" s="363">
        <v>29</v>
      </c>
      <c r="DF488" s="363">
        <v>30</v>
      </c>
      <c r="DG488" s="363">
        <v>31</v>
      </c>
      <c r="DH488" s="363">
        <v>32</v>
      </c>
      <c r="DI488" s="363">
        <v>33</v>
      </c>
      <c r="DJ488" s="363">
        <v>34</v>
      </c>
      <c r="DK488" s="364">
        <v>35</v>
      </c>
      <c r="DL488" s="364">
        <v>36</v>
      </c>
      <c r="DM488" s="364">
        <v>37</v>
      </c>
      <c r="DN488" s="364">
        <v>38</v>
      </c>
      <c r="DO488" s="364">
        <v>39</v>
      </c>
      <c r="DP488" s="364">
        <v>40</v>
      </c>
      <c r="DQ488" s="357"/>
    </row>
    <row r="489" spans="30:121" ht="22.5" customHeight="1" x14ac:dyDescent="0.3">
      <c r="AD489"/>
      <c r="BF489"/>
      <c r="BG489"/>
      <c r="BH489"/>
      <c r="BI489"/>
      <c r="BJ489"/>
      <c r="BK489"/>
      <c r="BL489"/>
      <c r="BM489"/>
      <c r="BN489"/>
      <c r="BP489" s="28"/>
      <c r="BQ489" s="28"/>
      <c r="BR489" s="28"/>
      <c r="BS489" s="28"/>
      <c r="BT489" s="28"/>
      <c r="BU489" s="28"/>
      <c r="BV489" s="28"/>
      <c r="BW489" s="28"/>
      <c r="BY489" s="354"/>
      <c r="BZ489" s="365"/>
      <c r="CA489" s="366"/>
      <c r="CB489" s="367"/>
      <c r="CC489" s="368"/>
      <c r="CD489" s="368"/>
      <c r="CE489" s="368"/>
      <c r="CF489" s="368"/>
      <c r="CG489" s="368"/>
      <c r="CH489" s="368"/>
      <c r="CI489" s="368"/>
      <c r="CJ489" s="368"/>
      <c r="CK489" s="368"/>
      <c r="CL489" s="368"/>
      <c r="CM489" s="368"/>
      <c r="CN489" s="368"/>
      <c r="CO489" s="368"/>
      <c r="CP489" s="368"/>
      <c r="CQ489" s="368"/>
      <c r="CR489" s="368"/>
      <c r="CS489" s="368"/>
      <c r="CT489" s="368"/>
      <c r="CU489" s="368"/>
      <c r="CV489" s="368"/>
      <c r="CW489" s="368"/>
      <c r="CX489" s="368"/>
      <c r="CY489" s="368"/>
      <c r="CZ489" s="368"/>
      <c r="DA489" s="368"/>
      <c r="DB489" s="368"/>
      <c r="DC489" s="368"/>
      <c r="DD489" s="368"/>
      <c r="DE489" s="368"/>
      <c r="DF489" s="368"/>
      <c r="DG489" s="368"/>
      <c r="DH489" s="368"/>
      <c r="DI489" s="368"/>
      <c r="DJ489" s="368"/>
      <c r="DK489" s="369"/>
      <c r="DL489" s="369"/>
      <c r="DM489" s="369"/>
      <c r="DN489" s="369"/>
      <c r="DO489" s="369"/>
      <c r="DP489" s="369"/>
      <c r="DQ489" s="357"/>
    </row>
    <row r="490" spans="30:121" ht="22.5" customHeight="1" x14ac:dyDescent="0.3">
      <c r="AD490"/>
      <c r="BF490"/>
      <c r="BG490"/>
      <c r="BH490"/>
      <c r="BI490"/>
      <c r="BJ490"/>
      <c r="BK490"/>
      <c r="BL490"/>
      <c r="BM490"/>
      <c r="BN490"/>
      <c r="BP490" s="28"/>
      <c r="BQ490" s="28"/>
      <c r="BR490" s="28"/>
      <c r="BS490" s="28"/>
      <c r="BT490" s="28"/>
      <c r="BU490" s="28"/>
      <c r="BV490" s="28"/>
      <c r="BW490" s="28"/>
      <c r="BY490" s="354"/>
      <c r="BZ490" s="398" t="s">
        <v>56</v>
      </c>
      <c r="CA490" s="399">
        <f t="shared" ref="CA490" si="918">DB486</f>
        <v>26</v>
      </c>
      <c r="CB490" s="370" t="s">
        <v>47</v>
      </c>
      <c r="CC490" s="363">
        <v>1</v>
      </c>
      <c r="CD490" s="363">
        <v>2</v>
      </c>
      <c r="CE490" s="363">
        <v>3</v>
      </c>
      <c r="CF490" s="363">
        <v>4</v>
      </c>
      <c r="CG490" s="363">
        <v>5</v>
      </c>
      <c r="CH490" s="363">
        <v>6</v>
      </c>
      <c r="CI490" s="363">
        <v>7</v>
      </c>
      <c r="CJ490" s="363">
        <v>8</v>
      </c>
      <c r="CK490" s="363">
        <v>9</v>
      </c>
      <c r="CL490" s="363">
        <v>10</v>
      </c>
      <c r="CM490" s="363">
        <v>11</v>
      </c>
      <c r="CN490" s="363">
        <v>12</v>
      </c>
      <c r="CO490" s="363">
        <v>13</v>
      </c>
      <c r="CP490" s="363">
        <v>14</v>
      </c>
      <c r="CQ490" s="363">
        <v>15</v>
      </c>
      <c r="CR490" s="363">
        <v>16</v>
      </c>
      <c r="CS490" s="363">
        <v>17</v>
      </c>
      <c r="CT490" s="363">
        <v>18</v>
      </c>
      <c r="CU490" s="363">
        <v>19</v>
      </c>
      <c r="CV490" s="363">
        <v>20</v>
      </c>
      <c r="CW490" s="363">
        <v>21</v>
      </c>
      <c r="CX490" s="363">
        <v>22</v>
      </c>
      <c r="CY490" s="363">
        <v>23</v>
      </c>
      <c r="CZ490" s="363">
        <v>24</v>
      </c>
      <c r="DA490" s="363">
        <v>25</v>
      </c>
      <c r="DB490" s="363">
        <v>26</v>
      </c>
      <c r="DC490" s="363">
        <v>27</v>
      </c>
      <c r="DD490" s="363">
        <v>28</v>
      </c>
      <c r="DE490" s="363">
        <v>29</v>
      </c>
      <c r="DF490" s="363">
        <v>30</v>
      </c>
      <c r="DG490" s="363">
        <v>31</v>
      </c>
      <c r="DH490" s="363">
        <v>32</v>
      </c>
      <c r="DI490" s="363">
        <v>33</v>
      </c>
      <c r="DJ490" s="363">
        <v>34</v>
      </c>
      <c r="DK490" s="364">
        <v>35</v>
      </c>
      <c r="DL490" s="364">
        <v>36</v>
      </c>
      <c r="DM490" s="364">
        <v>37</v>
      </c>
      <c r="DN490" s="364">
        <v>38</v>
      </c>
      <c r="DO490" s="364">
        <v>39</v>
      </c>
      <c r="DP490" s="364">
        <v>40</v>
      </c>
      <c r="DQ490" s="357"/>
    </row>
    <row r="491" spans="30:121" ht="22.5" customHeight="1" thickBot="1" x14ac:dyDescent="0.35">
      <c r="AD491"/>
      <c r="BF491"/>
      <c r="BG491"/>
      <c r="BH491"/>
      <c r="BI491"/>
      <c r="BJ491"/>
      <c r="BK491"/>
      <c r="BL491"/>
      <c r="BM491"/>
      <c r="BN491"/>
      <c r="BP491" s="28"/>
      <c r="BQ491" s="28"/>
      <c r="BR491" s="28"/>
      <c r="BS491" s="28"/>
      <c r="BT491" s="28"/>
      <c r="BU491" s="28"/>
      <c r="BV491" s="28"/>
      <c r="BW491" s="28"/>
      <c r="BY491" s="371"/>
      <c r="BZ491" s="372"/>
      <c r="CA491" s="372"/>
      <c r="CB491" s="372"/>
      <c r="CC491" s="372"/>
      <c r="CD491" s="372"/>
      <c r="CE491" s="372"/>
      <c r="CF491" s="372"/>
      <c r="CG491" s="372"/>
      <c r="CH491" s="372"/>
      <c r="CI491" s="372"/>
      <c r="CJ491" s="372"/>
      <c r="CK491" s="372"/>
      <c r="CL491" s="372"/>
      <c r="CM491" s="372"/>
      <c r="CN491" s="372"/>
      <c r="CO491" s="372"/>
      <c r="CP491" s="372"/>
      <c r="CQ491" s="372"/>
      <c r="CR491" s="372"/>
      <c r="CS491" s="372"/>
      <c r="CT491" s="372"/>
      <c r="CU491" s="372"/>
      <c r="CV491" s="372"/>
      <c r="CW491" s="372"/>
      <c r="CX491" s="372"/>
      <c r="CY491" s="372"/>
      <c r="CZ491" s="372"/>
      <c r="DA491" s="372"/>
      <c r="DB491" s="372"/>
      <c r="DC491" s="372"/>
      <c r="DD491" s="372"/>
      <c r="DE491" s="372"/>
      <c r="DF491" s="372"/>
      <c r="DG491" s="372"/>
      <c r="DH491" s="372"/>
      <c r="DI491" s="372"/>
      <c r="DJ491" s="372"/>
      <c r="DK491" s="372"/>
      <c r="DL491" s="372"/>
      <c r="DM491" s="372"/>
      <c r="DN491" s="372"/>
      <c r="DO491" s="372"/>
      <c r="DP491" s="372"/>
      <c r="DQ491" s="373"/>
    </row>
    <row r="492" spans="30:121" ht="22.5" customHeight="1" thickTop="1" x14ac:dyDescent="0.3">
      <c r="AD492"/>
      <c r="BF492"/>
      <c r="BG492"/>
      <c r="BH492"/>
      <c r="BI492"/>
      <c r="BJ492"/>
      <c r="BK492"/>
      <c r="BL492"/>
      <c r="BM492"/>
      <c r="BN492"/>
      <c r="BP492" s="28"/>
      <c r="BQ492" s="28"/>
      <c r="BR492" s="28"/>
      <c r="BS492" s="28"/>
      <c r="BT492" s="28"/>
      <c r="BU492" s="28"/>
      <c r="BV492" s="28"/>
      <c r="BW492" s="28"/>
      <c r="BY492" s="517">
        <f t="shared" ref="BY492" si="919">BQ493</f>
        <v>0.40000000000000008</v>
      </c>
      <c r="BZ492" s="518"/>
      <c r="CA492" s="518"/>
      <c r="CB492" s="351"/>
      <c r="CC492" s="351"/>
      <c r="CD492" s="351"/>
      <c r="CE492" s="520" t="str">
        <f t="shared" ref="CE492" si="920">BT493</f>
        <v>skupina</v>
      </c>
      <c r="CF492" s="520"/>
      <c r="CG492" s="520"/>
      <c r="CH492" s="520"/>
      <c r="CI492" s="520"/>
      <c r="CJ492" s="352" t="str">
        <f t="shared" ref="CJ492" si="921">BT494</f>
        <v>C</v>
      </c>
      <c r="CK492" s="351"/>
      <c r="CL492" s="351"/>
      <c r="CM492" s="351"/>
      <c r="CN492" s="351"/>
      <c r="CO492" s="351"/>
      <c r="CP492" s="351"/>
      <c r="CQ492" s="351"/>
      <c r="CR492" s="351"/>
      <c r="CS492" s="351"/>
      <c r="CT492" s="351"/>
      <c r="CU492" s="351"/>
      <c r="CV492" s="351"/>
      <c r="CW492" s="351"/>
      <c r="CX492" s="351"/>
      <c r="CY492" s="351"/>
      <c r="CZ492" s="351"/>
      <c r="DA492" s="351"/>
      <c r="DB492" s="351"/>
      <c r="DC492" s="351"/>
      <c r="DD492" s="351"/>
      <c r="DE492" s="351"/>
      <c r="DF492" s="351"/>
      <c r="DG492" s="351"/>
      <c r="DH492" s="351"/>
      <c r="DI492" s="351"/>
      <c r="DJ492" s="351"/>
      <c r="DK492" s="351"/>
      <c r="DL492" s="351"/>
      <c r="DM492" s="351"/>
      <c r="DN492" s="351"/>
      <c r="DO492" s="351"/>
      <c r="DP492" s="351"/>
      <c r="DQ492" s="353"/>
    </row>
    <row r="493" spans="30:121" ht="22.5" customHeight="1" x14ac:dyDescent="0.3">
      <c r="AD493"/>
      <c r="BF493"/>
      <c r="BG493"/>
      <c r="BH493"/>
      <c r="BI493"/>
      <c r="BJ493"/>
      <c r="BK493"/>
      <c r="BL493"/>
      <c r="BM493"/>
      <c r="BN493"/>
      <c r="BP493" s="28" t="str">
        <f t="shared" ref="BP493:BW494" si="922">Q8</f>
        <v>4. KOLO</v>
      </c>
      <c r="BQ493" s="28">
        <f t="shared" si="922"/>
        <v>0.40000000000000008</v>
      </c>
      <c r="BR493" s="28">
        <f t="shared" si="922"/>
        <v>20</v>
      </c>
      <c r="BS493" s="28" t="str">
        <f t="shared" si="922"/>
        <v>HŘIŠTĚ</v>
      </c>
      <c r="BT493" s="28" t="str">
        <f t="shared" si="922"/>
        <v>skupina</v>
      </c>
      <c r="BU493" s="28">
        <f t="shared" si="922"/>
        <v>11</v>
      </c>
      <c r="BV493" s="28" t="str">
        <f t="shared" si="922"/>
        <v>:</v>
      </c>
      <c r="BW493" s="28">
        <f t="shared" si="922"/>
        <v>27</v>
      </c>
      <c r="BY493" s="354"/>
      <c r="BZ493" s="521" t="str">
        <f t="shared" ref="BZ493" si="923">BP493</f>
        <v>4. KOLO</v>
      </c>
      <c r="CA493" s="521"/>
      <c r="CB493" s="521"/>
      <c r="CC493" s="521"/>
      <c r="CD493" s="355"/>
      <c r="CE493" s="355"/>
      <c r="CF493" s="355"/>
      <c r="CG493" s="355"/>
      <c r="CH493" s="355"/>
      <c r="CI493" s="355"/>
      <c r="CJ493" s="355"/>
      <c r="CK493" s="355"/>
      <c r="CL493" s="355"/>
      <c r="CM493" s="355"/>
      <c r="CN493" s="355"/>
      <c r="CO493" s="355"/>
      <c r="CP493" s="355"/>
      <c r="CQ493" s="355"/>
      <c r="CR493" s="355"/>
      <c r="CS493" s="537">
        <f t="shared" ref="CS493" si="924">BR493</f>
        <v>20</v>
      </c>
      <c r="CT493" s="537"/>
      <c r="CU493" s="538" t="s">
        <v>48</v>
      </c>
      <c r="CV493" s="538"/>
      <c r="CW493" s="538"/>
      <c r="CX493" s="355"/>
      <c r="CY493" s="355"/>
      <c r="CZ493" s="355"/>
      <c r="DA493" s="355"/>
      <c r="DB493" s="355"/>
      <c r="DC493" s="355"/>
      <c r="DD493" s="355"/>
      <c r="DE493" s="355"/>
      <c r="DF493" s="355"/>
      <c r="DG493" s="355"/>
      <c r="DH493" s="355"/>
      <c r="DI493" s="355"/>
      <c r="DJ493" s="355"/>
      <c r="DK493" s="356"/>
      <c r="DL493" s="539" t="s">
        <v>49</v>
      </c>
      <c r="DM493" s="539"/>
      <c r="DN493" s="539"/>
      <c r="DO493" s="540">
        <f t="shared" ref="DO493" si="925">BS494</f>
        <v>2</v>
      </c>
      <c r="DP493" s="540"/>
      <c r="DQ493" s="357"/>
    </row>
    <row r="494" spans="30:121" ht="22.5" customHeight="1" x14ac:dyDescent="0.3">
      <c r="BF494"/>
      <c r="BG494"/>
      <c r="BH494"/>
      <c r="BI494"/>
      <c r="BJ494"/>
      <c r="BK494"/>
      <c r="BL494"/>
      <c r="BM494"/>
      <c r="BN494"/>
      <c r="BP494" s="28">
        <f t="shared" si="922"/>
        <v>0</v>
      </c>
      <c r="BQ494" s="28">
        <f t="shared" si="922"/>
        <v>0</v>
      </c>
      <c r="BR494" s="28" t="str">
        <f t="shared" si="922"/>
        <v>zápas</v>
      </c>
      <c r="BS494" s="28">
        <f t="shared" si="922"/>
        <v>2</v>
      </c>
      <c r="BT494" s="28" t="str">
        <f t="shared" si="922"/>
        <v>C</v>
      </c>
      <c r="BU494" s="28" t="str">
        <f t="shared" ca="1" si="922"/>
        <v>Masarykova "A"</v>
      </c>
      <c r="BV494" s="28">
        <f t="shared" si="922"/>
        <v>0</v>
      </c>
      <c r="BW494" s="28" t="str">
        <f t="shared" ca="1" si="922"/>
        <v>Týnec n.L. "B"</v>
      </c>
      <c r="BY494" s="354"/>
      <c r="BZ494" s="521"/>
      <c r="CA494" s="521"/>
      <c r="CB494" s="521"/>
      <c r="CC494" s="521"/>
      <c r="CD494" s="355"/>
      <c r="CE494" s="355"/>
      <c r="CF494" s="355"/>
      <c r="CG494" s="355"/>
      <c r="CH494" s="355"/>
      <c r="CI494" s="355"/>
      <c r="CJ494" s="355"/>
      <c r="CK494" s="355"/>
      <c r="CL494" s="355"/>
      <c r="CM494" s="355"/>
      <c r="CN494" s="355"/>
      <c r="CO494" s="355"/>
      <c r="CP494" s="355"/>
      <c r="CQ494" s="355"/>
      <c r="CR494" s="355"/>
      <c r="CS494" s="537"/>
      <c r="CT494" s="537"/>
      <c r="CU494" s="538"/>
      <c r="CV494" s="538"/>
      <c r="CW494" s="538"/>
      <c r="CX494" s="355"/>
      <c r="CY494" s="355"/>
      <c r="CZ494" s="355"/>
      <c r="DA494" s="355"/>
      <c r="DB494" s="355"/>
      <c r="DC494" s="355"/>
      <c r="DD494" s="355"/>
      <c r="DE494" s="355"/>
      <c r="DF494" s="355"/>
      <c r="DG494" s="355"/>
      <c r="DH494" s="355"/>
      <c r="DI494" s="355"/>
      <c r="DJ494" s="355"/>
      <c r="DK494" s="356"/>
      <c r="DL494" s="539"/>
      <c r="DM494" s="539"/>
      <c r="DN494" s="539"/>
      <c r="DO494" s="540"/>
      <c r="DP494" s="540"/>
      <c r="DQ494" s="357"/>
    </row>
    <row r="495" spans="30:121" ht="22.5" customHeight="1" x14ac:dyDescent="0.3">
      <c r="BF495"/>
      <c r="BG495"/>
      <c r="BH495"/>
      <c r="BI495"/>
      <c r="BJ495"/>
      <c r="BK495"/>
      <c r="BL495"/>
      <c r="BM495"/>
      <c r="BN495"/>
      <c r="BP495" s="28"/>
      <c r="BQ495" s="28"/>
      <c r="BR495" s="28"/>
      <c r="BS495" s="28"/>
      <c r="BT495" s="28"/>
      <c r="BU495" s="28"/>
      <c r="BV495" s="28"/>
      <c r="BW495" s="28"/>
      <c r="BY495" s="354"/>
      <c r="BZ495" s="358"/>
      <c r="CA495" s="358"/>
      <c r="CB495" s="358"/>
      <c r="CC495" s="358"/>
      <c r="CD495" s="536" t="s">
        <v>52</v>
      </c>
      <c r="CE495" s="536"/>
      <c r="CF495" s="359">
        <f t="shared" ref="CF495" si="926">BU493</f>
        <v>11</v>
      </c>
      <c r="CG495" s="360" t="s">
        <v>53</v>
      </c>
      <c r="CH495" s="522" t="str">
        <f t="shared" ref="CH495" ca="1" si="927">IF(BU494="","",LOOKUP(CF495,$B$2:$B$48,$C$2:$C$44))</f>
        <v>Masarykova "A"</v>
      </c>
      <c r="CI495" s="522"/>
      <c r="CJ495" s="522"/>
      <c r="CK495" s="522"/>
      <c r="CL495" s="522"/>
      <c r="CM495" s="522"/>
      <c r="CN495" s="522"/>
      <c r="CO495" s="522"/>
      <c r="CP495" s="522"/>
      <c r="CQ495" s="522"/>
      <c r="CR495" s="522"/>
      <c r="CS495" s="522"/>
      <c r="CT495" s="522"/>
      <c r="CU495" s="358"/>
      <c r="CV495" s="358"/>
      <c r="CW495" s="358"/>
      <c r="CX495" s="358"/>
      <c r="CY495" s="358"/>
      <c r="CZ495" s="536" t="s">
        <v>52</v>
      </c>
      <c r="DA495" s="536"/>
      <c r="DB495" s="359">
        <f t="shared" ref="DB495" si="928">BW493</f>
        <v>27</v>
      </c>
      <c r="DC495" s="360" t="s">
        <v>53</v>
      </c>
      <c r="DD495" s="522" t="str">
        <f t="shared" ref="DD495" ca="1" si="929">IF(BW494="","",LOOKUP(DB495,$B$2:$B$48,$C$2:$C$44))</f>
        <v>Týnec n.L. "B"</v>
      </c>
      <c r="DE495" s="522"/>
      <c r="DF495" s="522"/>
      <c r="DG495" s="522"/>
      <c r="DH495" s="522"/>
      <c r="DI495" s="522"/>
      <c r="DJ495" s="522"/>
      <c r="DK495" s="522"/>
      <c r="DL495" s="522"/>
      <c r="DM495" s="522"/>
      <c r="DN495" s="522"/>
      <c r="DO495" s="522"/>
      <c r="DP495" s="522"/>
      <c r="DQ495" s="357"/>
    </row>
    <row r="496" spans="30:121" ht="22.5" customHeight="1" x14ac:dyDescent="0.3">
      <c r="BF496"/>
      <c r="BG496"/>
      <c r="BH496"/>
      <c r="BI496"/>
      <c r="BJ496"/>
      <c r="BK496"/>
      <c r="BL496"/>
      <c r="BM496"/>
      <c r="BN496"/>
      <c r="BP496" s="28"/>
      <c r="BQ496" s="28"/>
      <c r="BR496" s="28"/>
      <c r="BS496" s="28"/>
      <c r="BT496" s="28"/>
      <c r="BU496" s="28"/>
      <c r="BV496" s="28"/>
      <c r="BW496" s="28"/>
      <c r="BY496" s="354"/>
      <c r="BZ496" s="358"/>
      <c r="CA496" s="358"/>
      <c r="CB496" s="358"/>
      <c r="CC496" s="358"/>
      <c r="CD496" s="358"/>
      <c r="CE496" s="358"/>
      <c r="CF496" s="358"/>
      <c r="CG496" s="358"/>
      <c r="CH496" s="358"/>
      <c r="CI496" s="358"/>
      <c r="CJ496" s="358"/>
      <c r="CK496" s="358"/>
      <c r="CL496" s="358"/>
      <c r="CM496" s="358"/>
      <c r="CN496" s="358"/>
      <c r="CO496" s="358"/>
      <c r="CP496" s="358"/>
      <c r="CQ496" s="358"/>
      <c r="CR496" s="358"/>
      <c r="CS496" s="358"/>
      <c r="CT496" s="358"/>
      <c r="CU496" s="358"/>
      <c r="CV496" s="358"/>
      <c r="CW496" s="358"/>
      <c r="CX496" s="358"/>
      <c r="CY496" s="358"/>
      <c r="CZ496" s="358"/>
      <c r="DA496" s="358"/>
      <c r="DB496" s="358"/>
      <c r="DC496" s="358"/>
      <c r="DD496" s="358"/>
      <c r="DE496" s="358"/>
      <c r="DF496" s="358"/>
      <c r="DG496" s="358"/>
      <c r="DH496" s="358"/>
      <c r="DI496" s="358"/>
      <c r="DJ496" s="358"/>
      <c r="DQ496" s="357"/>
    </row>
    <row r="497" spans="58:121" ht="22.5" customHeight="1" x14ac:dyDescent="0.3">
      <c r="BF497"/>
      <c r="BG497"/>
      <c r="BH497"/>
      <c r="BI497"/>
      <c r="BJ497"/>
      <c r="BK497"/>
      <c r="BL497"/>
      <c r="BM497"/>
      <c r="BN497"/>
      <c r="BP497" s="28"/>
      <c r="BQ497" s="28"/>
      <c r="BR497" s="28"/>
      <c r="BS497" s="28"/>
      <c r="BT497" s="28"/>
      <c r="BU497" s="28"/>
      <c r="BV497" s="28"/>
      <c r="BW497" s="28"/>
      <c r="BY497" s="354"/>
      <c r="BZ497" s="396" t="s">
        <v>56</v>
      </c>
      <c r="CA497" s="397">
        <f t="shared" ref="CA497" si="930">CF495</f>
        <v>11</v>
      </c>
      <c r="CB497" s="362" t="s">
        <v>47</v>
      </c>
      <c r="CC497" s="363">
        <v>1</v>
      </c>
      <c r="CD497" s="363">
        <v>2</v>
      </c>
      <c r="CE497" s="363">
        <v>3</v>
      </c>
      <c r="CF497" s="363">
        <v>4</v>
      </c>
      <c r="CG497" s="363">
        <v>5</v>
      </c>
      <c r="CH497" s="363">
        <v>6</v>
      </c>
      <c r="CI497" s="363">
        <v>7</v>
      </c>
      <c r="CJ497" s="363">
        <v>8</v>
      </c>
      <c r="CK497" s="363">
        <v>9</v>
      </c>
      <c r="CL497" s="363">
        <v>10</v>
      </c>
      <c r="CM497" s="363">
        <v>11</v>
      </c>
      <c r="CN497" s="363">
        <v>12</v>
      </c>
      <c r="CO497" s="363">
        <v>13</v>
      </c>
      <c r="CP497" s="363">
        <v>14</v>
      </c>
      <c r="CQ497" s="363">
        <v>15</v>
      </c>
      <c r="CR497" s="363">
        <v>16</v>
      </c>
      <c r="CS497" s="363">
        <v>17</v>
      </c>
      <c r="CT497" s="363">
        <v>18</v>
      </c>
      <c r="CU497" s="363">
        <v>19</v>
      </c>
      <c r="CV497" s="363">
        <v>20</v>
      </c>
      <c r="CW497" s="363">
        <v>21</v>
      </c>
      <c r="CX497" s="363">
        <v>22</v>
      </c>
      <c r="CY497" s="363">
        <v>23</v>
      </c>
      <c r="CZ497" s="363">
        <v>24</v>
      </c>
      <c r="DA497" s="363">
        <v>25</v>
      </c>
      <c r="DB497" s="363">
        <v>26</v>
      </c>
      <c r="DC497" s="363">
        <v>27</v>
      </c>
      <c r="DD497" s="363">
        <v>28</v>
      </c>
      <c r="DE497" s="363">
        <v>29</v>
      </c>
      <c r="DF497" s="363">
        <v>30</v>
      </c>
      <c r="DG497" s="363">
        <v>31</v>
      </c>
      <c r="DH497" s="363">
        <v>32</v>
      </c>
      <c r="DI497" s="363">
        <v>33</v>
      </c>
      <c r="DJ497" s="363">
        <v>34</v>
      </c>
      <c r="DK497" s="364">
        <v>35</v>
      </c>
      <c r="DL497" s="364">
        <v>36</v>
      </c>
      <c r="DM497" s="364">
        <v>37</v>
      </c>
      <c r="DN497" s="364">
        <v>38</v>
      </c>
      <c r="DO497" s="364">
        <v>39</v>
      </c>
      <c r="DP497" s="364">
        <v>40</v>
      </c>
      <c r="DQ497" s="357"/>
    </row>
    <row r="498" spans="58:121" ht="22.5" customHeight="1" x14ac:dyDescent="0.3">
      <c r="BF498"/>
      <c r="BG498"/>
      <c r="BH498"/>
      <c r="BI498"/>
      <c r="BJ498"/>
      <c r="BK498"/>
      <c r="BL498"/>
      <c r="BM498"/>
      <c r="BN498"/>
      <c r="BP498" s="28"/>
      <c r="BQ498" s="28"/>
      <c r="BR498" s="28"/>
      <c r="BS498" s="28"/>
      <c r="BT498" s="28"/>
      <c r="BU498" s="28"/>
      <c r="BV498" s="28"/>
      <c r="BW498" s="28"/>
      <c r="BY498" s="354"/>
      <c r="BZ498" s="365"/>
      <c r="CA498" s="366"/>
      <c r="CB498" s="367"/>
      <c r="CC498" s="368"/>
      <c r="CD498" s="368"/>
      <c r="CE498" s="368"/>
      <c r="CF498" s="368"/>
      <c r="CG498" s="368"/>
      <c r="CH498" s="368"/>
      <c r="CI498" s="368"/>
      <c r="CJ498" s="368"/>
      <c r="CK498" s="368"/>
      <c r="CL498" s="368"/>
      <c r="CM498" s="368"/>
      <c r="CN498" s="368"/>
      <c r="CO498" s="368"/>
      <c r="CP498" s="368"/>
      <c r="CQ498" s="368"/>
      <c r="CR498" s="368"/>
      <c r="CS498" s="368"/>
      <c r="CT498" s="368"/>
      <c r="CU498" s="368"/>
      <c r="CV498" s="368"/>
      <c r="CW498" s="368"/>
      <c r="CX498" s="368"/>
      <c r="CY498" s="368"/>
      <c r="CZ498" s="368"/>
      <c r="DA498" s="368"/>
      <c r="DB498" s="368"/>
      <c r="DC498" s="368"/>
      <c r="DD498" s="368"/>
      <c r="DE498" s="368"/>
      <c r="DF498" s="368"/>
      <c r="DG498" s="368"/>
      <c r="DH498" s="368"/>
      <c r="DI498" s="368"/>
      <c r="DJ498" s="368"/>
      <c r="DK498" s="369"/>
      <c r="DL498" s="369"/>
      <c r="DM498" s="369"/>
      <c r="DN498" s="369"/>
      <c r="DO498" s="369"/>
      <c r="DP498" s="369"/>
      <c r="DQ498" s="357"/>
    </row>
    <row r="499" spans="58:121" ht="22.5" customHeight="1" x14ac:dyDescent="0.3">
      <c r="BF499"/>
      <c r="BG499"/>
      <c r="BH499"/>
      <c r="BI499"/>
      <c r="BJ499"/>
      <c r="BK499"/>
      <c r="BL499"/>
      <c r="BM499"/>
      <c r="BN499"/>
      <c r="BP499" s="28"/>
      <c r="BQ499" s="28"/>
      <c r="BR499" s="28"/>
      <c r="BS499" s="28"/>
      <c r="BT499" s="28"/>
      <c r="BU499" s="28"/>
      <c r="BV499" s="28"/>
      <c r="BW499" s="28"/>
      <c r="BY499" s="354"/>
      <c r="BZ499" s="398" t="s">
        <v>56</v>
      </c>
      <c r="CA499" s="399">
        <f t="shared" ref="CA499" si="931">DB495</f>
        <v>27</v>
      </c>
      <c r="CB499" s="370" t="s">
        <v>47</v>
      </c>
      <c r="CC499" s="363">
        <v>1</v>
      </c>
      <c r="CD499" s="363">
        <v>2</v>
      </c>
      <c r="CE499" s="363">
        <v>3</v>
      </c>
      <c r="CF499" s="363">
        <v>4</v>
      </c>
      <c r="CG499" s="363">
        <v>5</v>
      </c>
      <c r="CH499" s="363">
        <v>6</v>
      </c>
      <c r="CI499" s="363">
        <v>7</v>
      </c>
      <c r="CJ499" s="363">
        <v>8</v>
      </c>
      <c r="CK499" s="363">
        <v>9</v>
      </c>
      <c r="CL499" s="363">
        <v>10</v>
      </c>
      <c r="CM499" s="363">
        <v>11</v>
      </c>
      <c r="CN499" s="363">
        <v>12</v>
      </c>
      <c r="CO499" s="363">
        <v>13</v>
      </c>
      <c r="CP499" s="363">
        <v>14</v>
      </c>
      <c r="CQ499" s="363">
        <v>15</v>
      </c>
      <c r="CR499" s="363">
        <v>16</v>
      </c>
      <c r="CS499" s="363">
        <v>17</v>
      </c>
      <c r="CT499" s="363">
        <v>18</v>
      </c>
      <c r="CU499" s="363">
        <v>19</v>
      </c>
      <c r="CV499" s="363">
        <v>20</v>
      </c>
      <c r="CW499" s="363">
        <v>21</v>
      </c>
      <c r="CX499" s="363">
        <v>22</v>
      </c>
      <c r="CY499" s="363">
        <v>23</v>
      </c>
      <c r="CZ499" s="363">
        <v>24</v>
      </c>
      <c r="DA499" s="363">
        <v>25</v>
      </c>
      <c r="DB499" s="363">
        <v>26</v>
      </c>
      <c r="DC499" s="363">
        <v>27</v>
      </c>
      <c r="DD499" s="363">
        <v>28</v>
      </c>
      <c r="DE499" s="363">
        <v>29</v>
      </c>
      <c r="DF499" s="363">
        <v>30</v>
      </c>
      <c r="DG499" s="363">
        <v>31</v>
      </c>
      <c r="DH499" s="363">
        <v>32</v>
      </c>
      <c r="DI499" s="363">
        <v>33</v>
      </c>
      <c r="DJ499" s="363">
        <v>34</v>
      </c>
      <c r="DK499" s="364">
        <v>35</v>
      </c>
      <c r="DL499" s="364">
        <v>36</v>
      </c>
      <c r="DM499" s="364">
        <v>37</v>
      </c>
      <c r="DN499" s="364">
        <v>38</v>
      </c>
      <c r="DO499" s="364">
        <v>39</v>
      </c>
      <c r="DP499" s="364">
        <v>40</v>
      </c>
      <c r="DQ499" s="357"/>
    </row>
    <row r="500" spans="58:121" ht="22.5" customHeight="1" thickBot="1" x14ac:dyDescent="0.35">
      <c r="BF500"/>
      <c r="BG500"/>
      <c r="BH500"/>
      <c r="BI500"/>
      <c r="BJ500"/>
      <c r="BK500"/>
      <c r="BL500"/>
      <c r="BM500"/>
      <c r="BN500"/>
      <c r="BP500" s="28"/>
      <c r="BQ500" s="28"/>
      <c r="BR500" s="28"/>
      <c r="BS500" s="28"/>
      <c r="BT500" s="28"/>
      <c r="BU500" s="28"/>
      <c r="BV500" s="28"/>
      <c r="BW500" s="28"/>
      <c r="BY500" s="371"/>
      <c r="BZ500" s="372"/>
      <c r="CA500" s="372"/>
      <c r="CB500" s="372"/>
      <c r="CC500" s="372"/>
      <c r="CD500" s="372"/>
      <c r="CE500" s="372"/>
      <c r="CF500" s="372"/>
      <c r="CG500" s="372"/>
      <c r="CH500" s="372"/>
      <c r="CI500" s="372"/>
      <c r="CJ500" s="372"/>
      <c r="CK500" s="372"/>
      <c r="CL500" s="372"/>
      <c r="CM500" s="372"/>
      <c r="CN500" s="372"/>
      <c r="CO500" s="372"/>
      <c r="CP500" s="372"/>
      <c r="CQ500" s="372"/>
      <c r="CR500" s="372"/>
      <c r="CS500" s="372"/>
      <c r="CT500" s="372"/>
      <c r="CU500" s="372"/>
      <c r="CV500" s="372"/>
      <c r="CW500" s="372"/>
      <c r="CX500" s="372"/>
      <c r="CY500" s="372"/>
      <c r="CZ500" s="372"/>
      <c r="DA500" s="372"/>
      <c r="DB500" s="372"/>
      <c r="DC500" s="372"/>
      <c r="DD500" s="372"/>
      <c r="DE500" s="372"/>
      <c r="DF500" s="372"/>
      <c r="DG500" s="372"/>
      <c r="DH500" s="372"/>
      <c r="DI500" s="372"/>
      <c r="DJ500" s="372"/>
      <c r="DK500" s="372"/>
      <c r="DL500" s="372"/>
      <c r="DM500" s="372"/>
      <c r="DN500" s="372"/>
      <c r="DO500" s="372"/>
      <c r="DP500" s="372"/>
      <c r="DQ500" s="373"/>
    </row>
    <row r="501" spans="58:121" ht="22.5" customHeight="1" thickTop="1" x14ac:dyDescent="0.3">
      <c r="BF501"/>
      <c r="BG501"/>
      <c r="BH501"/>
      <c r="BI501"/>
      <c r="BJ501"/>
      <c r="BK501"/>
      <c r="BL501"/>
      <c r="BP501" s="28"/>
      <c r="BQ501" s="28"/>
      <c r="BR501" s="28"/>
      <c r="BS501" s="28"/>
      <c r="BT501" s="28"/>
      <c r="BU501" s="28"/>
      <c r="BV501" s="28"/>
      <c r="BW501" s="28"/>
      <c r="BY501" s="517">
        <f t="shared" ref="BY501" si="932">BQ502</f>
        <v>0.40833333333333344</v>
      </c>
      <c r="BZ501" s="518"/>
      <c r="CA501" s="518"/>
      <c r="CB501" s="351"/>
      <c r="CC501" s="351"/>
      <c r="CD501" s="351"/>
      <c r="CE501" s="520" t="str">
        <f t="shared" ref="CE501" si="933">BT502</f>
        <v>skupina</v>
      </c>
      <c r="CF501" s="520"/>
      <c r="CG501" s="520"/>
      <c r="CH501" s="520"/>
      <c r="CI501" s="520"/>
      <c r="CJ501" s="352" t="str">
        <f t="shared" ref="CJ501" si="934">BT503</f>
        <v>A</v>
      </c>
      <c r="CK501" s="351"/>
      <c r="CL501" s="351"/>
      <c r="CM501" s="351"/>
      <c r="CN501" s="351"/>
      <c r="CO501" s="351"/>
      <c r="CP501" s="351"/>
      <c r="CQ501" s="351"/>
      <c r="CR501" s="351"/>
      <c r="CS501" s="351"/>
      <c r="CT501" s="351"/>
      <c r="CU501" s="351"/>
      <c r="CV501" s="351"/>
      <c r="CW501" s="351"/>
      <c r="CX501" s="351"/>
      <c r="CY501" s="351"/>
      <c r="CZ501" s="351"/>
      <c r="DA501" s="351"/>
      <c r="DB501" s="351"/>
      <c r="DC501" s="351"/>
      <c r="DD501" s="351"/>
      <c r="DE501" s="351"/>
      <c r="DF501" s="351"/>
      <c r="DG501" s="351"/>
      <c r="DH501" s="351"/>
      <c r="DI501" s="351"/>
      <c r="DJ501" s="351"/>
      <c r="DK501" s="351"/>
      <c r="DL501" s="351"/>
      <c r="DM501" s="351"/>
      <c r="DN501" s="351"/>
      <c r="DO501" s="351"/>
      <c r="DP501" s="351"/>
      <c r="DQ501" s="353"/>
    </row>
    <row r="502" spans="58:121" ht="22.5" customHeight="1" x14ac:dyDescent="0.3">
      <c r="BF502"/>
      <c r="BG502"/>
      <c r="BH502"/>
      <c r="BI502"/>
      <c r="BJ502"/>
      <c r="BK502"/>
      <c r="BL502"/>
      <c r="BP502" s="28" t="str">
        <f t="shared" ref="BP502:BW503" si="935">Q10</f>
        <v>5. KOLO</v>
      </c>
      <c r="BQ502" s="28">
        <f t="shared" si="935"/>
        <v>0.40833333333333344</v>
      </c>
      <c r="BR502" s="28">
        <f t="shared" si="935"/>
        <v>26</v>
      </c>
      <c r="BS502" s="28" t="str">
        <f t="shared" si="935"/>
        <v>HŘIŠTĚ</v>
      </c>
      <c r="BT502" s="28" t="str">
        <f t="shared" si="935"/>
        <v>skupina</v>
      </c>
      <c r="BU502" s="28">
        <f t="shared" si="935"/>
        <v>1</v>
      </c>
      <c r="BV502" s="28" t="str">
        <f t="shared" si="935"/>
        <v>:</v>
      </c>
      <c r="BW502" s="28">
        <f t="shared" si="935"/>
        <v>17</v>
      </c>
      <c r="BY502" s="354"/>
      <c r="BZ502" s="521" t="str">
        <f t="shared" ref="BZ502" si="936">BP502</f>
        <v>5. KOLO</v>
      </c>
      <c r="CA502" s="521"/>
      <c r="CB502" s="521"/>
      <c r="CC502" s="521"/>
      <c r="CD502" s="355"/>
      <c r="CE502" s="355"/>
      <c r="CF502" s="355"/>
      <c r="CG502" s="355"/>
      <c r="CH502" s="355"/>
      <c r="CI502" s="355"/>
      <c r="CJ502" s="355"/>
      <c r="CK502" s="355"/>
      <c r="CL502" s="355"/>
      <c r="CM502" s="355"/>
      <c r="CN502" s="355"/>
      <c r="CO502" s="355"/>
      <c r="CP502" s="355"/>
      <c r="CQ502" s="355"/>
      <c r="CR502" s="355"/>
      <c r="CS502" s="537">
        <f t="shared" ref="CS502" si="937">BR502</f>
        <v>26</v>
      </c>
      <c r="CT502" s="537"/>
      <c r="CU502" s="538" t="s">
        <v>48</v>
      </c>
      <c r="CV502" s="538"/>
      <c r="CW502" s="538"/>
      <c r="CX502" s="355"/>
      <c r="CY502" s="355"/>
      <c r="CZ502" s="355"/>
      <c r="DA502" s="355"/>
      <c r="DB502" s="355"/>
      <c r="DC502" s="355"/>
      <c r="DD502" s="355"/>
      <c r="DE502" s="355"/>
      <c r="DF502" s="355"/>
      <c r="DG502" s="355"/>
      <c r="DH502" s="355"/>
      <c r="DI502" s="355"/>
      <c r="DJ502" s="355"/>
      <c r="DK502" s="356"/>
      <c r="DL502" s="539" t="s">
        <v>49</v>
      </c>
      <c r="DM502" s="539"/>
      <c r="DN502" s="539"/>
      <c r="DO502" s="540">
        <f t="shared" ref="DO502" si="938">BS503</f>
        <v>2</v>
      </c>
      <c r="DP502" s="540"/>
      <c r="DQ502" s="357"/>
    </row>
    <row r="503" spans="58:121" ht="22.5" customHeight="1" x14ac:dyDescent="0.3">
      <c r="BF503"/>
      <c r="BG503"/>
      <c r="BH503"/>
      <c r="BI503"/>
      <c r="BJ503"/>
      <c r="BK503"/>
      <c r="BL503"/>
      <c r="BP503" s="28">
        <f t="shared" si="935"/>
        <v>0</v>
      </c>
      <c r="BQ503" s="28">
        <f t="shared" si="935"/>
        <v>0</v>
      </c>
      <c r="BR503" s="28" t="str">
        <f t="shared" si="935"/>
        <v>zápas</v>
      </c>
      <c r="BS503" s="28">
        <f t="shared" si="935"/>
        <v>2</v>
      </c>
      <c r="BT503" s="28" t="str">
        <f t="shared" si="935"/>
        <v>A</v>
      </c>
      <c r="BU503" s="28" t="str">
        <f t="shared" ca="1" si="935"/>
        <v>Kmochova "A"</v>
      </c>
      <c r="BV503" s="28">
        <f t="shared" si="935"/>
        <v>0</v>
      </c>
      <c r="BW503" s="28" t="str">
        <f t="shared" ca="1" si="935"/>
        <v>Veltruby "B"</v>
      </c>
      <c r="BY503" s="354"/>
      <c r="BZ503" s="521"/>
      <c r="CA503" s="521"/>
      <c r="CB503" s="521"/>
      <c r="CC503" s="521"/>
      <c r="CD503" s="355"/>
      <c r="CE503" s="355"/>
      <c r="CF503" s="355"/>
      <c r="CG503" s="355"/>
      <c r="CH503" s="355"/>
      <c r="CI503" s="355"/>
      <c r="CJ503" s="355"/>
      <c r="CK503" s="355"/>
      <c r="CL503" s="355"/>
      <c r="CM503" s="355"/>
      <c r="CN503" s="355"/>
      <c r="CO503" s="355"/>
      <c r="CP503" s="355"/>
      <c r="CQ503" s="355"/>
      <c r="CR503" s="355"/>
      <c r="CS503" s="537"/>
      <c r="CT503" s="537"/>
      <c r="CU503" s="538"/>
      <c r="CV503" s="538"/>
      <c r="CW503" s="538"/>
      <c r="CX503" s="355"/>
      <c r="CY503" s="355"/>
      <c r="CZ503" s="355"/>
      <c r="DA503" s="355"/>
      <c r="DB503" s="355"/>
      <c r="DC503" s="355"/>
      <c r="DD503" s="355"/>
      <c r="DE503" s="355"/>
      <c r="DF503" s="355"/>
      <c r="DG503" s="355"/>
      <c r="DH503" s="355"/>
      <c r="DI503" s="355"/>
      <c r="DJ503" s="355"/>
      <c r="DK503" s="356"/>
      <c r="DL503" s="539"/>
      <c r="DM503" s="539"/>
      <c r="DN503" s="539"/>
      <c r="DO503" s="540"/>
      <c r="DP503" s="540"/>
      <c r="DQ503" s="357"/>
    </row>
    <row r="504" spans="58:121" ht="22.5" customHeight="1" x14ac:dyDescent="0.3">
      <c r="BF504"/>
      <c r="BG504"/>
      <c r="BH504"/>
      <c r="BI504"/>
      <c r="BJ504"/>
      <c r="BK504"/>
      <c r="BL504"/>
      <c r="BP504" s="28"/>
      <c r="BQ504" s="28"/>
      <c r="BR504" s="28"/>
      <c r="BS504" s="28"/>
      <c r="BT504" s="28"/>
      <c r="BU504" s="28"/>
      <c r="BV504" s="28"/>
      <c r="BW504" s="28"/>
      <c r="BY504" s="354"/>
      <c r="BZ504" s="358"/>
      <c r="CA504" s="358"/>
      <c r="CB504" s="358"/>
      <c r="CC504" s="358"/>
      <c r="CD504" s="536" t="s">
        <v>52</v>
      </c>
      <c r="CE504" s="536"/>
      <c r="CF504" s="359">
        <f t="shared" ref="CF504" si="939">BU502</f>
        <v>1</v>
      </c>
      <c r="CG504" s="360" t="s">
        <v>53</v>
      </c>
      <c r="CH504" s="522" t="str">
        <f t="shared" ref="CH504" ca="1" si="940">IF(BU503="","",LOOKUP(CF504,$B$2:$B$48,$C$2:$C$44))</f>
        <v>Kmochova "A"</v>
      </c>
      <c r="CI504" s="522"/>
      <c r="CJ504" s="522"/>
      <c r="CK504" s="522"/>
      <c r="CL504" s="522"/>
      <c r="CM504" s="522"/>
      <c r="CN504" s="522"/>
      <c r="CO504" s="522"/>
      <c r="CP504" s="522"/>
      <c r="CQ504" s="522"/>
      <c r="CR504" s="522"/>
      <c r="CS504" s="522"/>
      <c r="CT504" s="522"/>
      <c r="CU504" s="358"/>
      <c r="CV504" s="358"/>
      <c r="CW504" s="358"/>
      <c r="CX504" s="358"/>
      <c r="CY504" s="358"/>
      <c r="CZ504" s="536" t="s">
        <v>52</v>
      </c>
      <c r="DA504" s="536"/>
      <c r="DB504" s="359">
        <f t="shared" ref="DB504" si="941">BW502</f>
        <v>17</v>
      </c>
      <c r="DC504" s="360" t="s">
        <v>53</v>
      </c>
      <c r="DD504" s="522" t="str">
        <f t="shared" ref="DD504" ca="1" si="942">IF(BW503="","",LOOKUP(DB504,$B$2:$B$48,$C$2:$C$44))</f>
        <v>Veltruby "B"</v>
      </c>
      <c r="DE504" s="522"/>
      <c r="DF504" s="522"/>
      <c r="DG504" s="522"/>
      <c r="DH504" s="522"/>
      <c r="DI504" s="522"/>
      <c r="DJ504" s="522"/>
      <c r="DK504" s="522"/>
      <c r="DL504" s="522"/>
      <c r="DM504" s="522"/>
      <c r="DN504" s="522"/>
      <c r="DO504" s="522"/>
      <c r="DP504" s="522"/>
      <c r="DQ504" s="357"/>
    </row>
    <row r="505" spans="58:121" ht="22.5" customHeight="1" x14ac:dyDescent="0.3">
      <c r="BF505"/>
      <c r="BG505"/>
      <c r="BH505"/>
      <c r="BI505"/>
      <c r="BJ505"/>
      <c r="BK505"/>
      <c r="BL505"/>
      <c r="BP505" s="28"/>
      <c r="BQ505" s="28"/>
      <c r="BR505" s="28"/>
      <c r="BS505" s="28"/>
      <c r="BT505" s="28"/>
      <c r="BU505" s="28"/>
      <c r="BV505" s="28"/>
      <c r="BW505" s="28"/>
      <c r="BY505" s="354"/>
      <c r="BZ505" s="358"/>
      <c r="CA505" s="358"/>
      <c r="CB505" s="358"/>
      <c r="CC505" s="358"/>
      <c r="CD505" s="358"/>
      <c r="CE505" s="358"/>
      <c r="CF505" s="358"/>
      <c r="CG505" s="358"/>
      <c r="CH505" s="358"/>
      <c r="CI505" s="358"/>
      <c r="CJ505" s="358"/>
      <c r="CK505" s="358"/>
      <c r="CL505" s="358"/>
      <c r="CM505" s="358"/>
      <c r="CN505" s="358"/>
      <c r="CO505" s="358"/>
      <c r="CP505" s="358"/>
      <c r="CQ505" s="358"/>
      <c r="CR505" s="358"/>
      <c r="CS505" s="358"/>
      <c r="CT505" s="358"/>
      <c r="CU505" s="358"/>
      <c r="CV505" s="358"/>
      <c r="CW505" s="358"/>
      <c r="CX505" s="358"/>
      <c r="CY505" s="358"/>
      <c r="CZ505" s="358"/>
      <c r="DA505" s="358"/>
      <c r="DB505" s="358"/>
      <c r="DC505" s="358"/>
      <c r="DD505" s="358"/>
      <c r="DE505" s="358"/>
      <c r="DF505" s="358"/>
      <c r="DG505" s="358"/>
      <c r="DH505" s="358"/>
      <c r="DI505" s="358"/>
      <c r="DJ505" s="358"/>
      <c r="DQ505" s="357"/>
    </row>
    <row r="506" spans="58:121" ht="22.5" customHeight="1" x14ac:dyDescent="0.3">
      <c r="BF506"/>
      <c r="BG506"/>
      <c r="BH506"/>
      <c r="BI506"/>
      <c r="BJ506"/>
      <c r="BK506"/>
      <c r="BL506"/>
      <c r="BP506" s="28"/>
      <c r="BQ506" s="28"/>
      <c r="BR506" s="28"/>
      <c r="BS506" s="28"/>
      <c r="BT506" s="28"/>
      <c r="BU506" s="28"/>
      <c r="BV506" s="28"/>
      <c r="BW506" s="28"/>
      <c r="BY506" s="354"/>
      <c r="BZ506" s="396" t="s">
        <v>56</v>
      </c>
      <c r="CA506" s="397">
        <f t="shared" ref="CA506" si="943">CF504</f>
        <v>1</v>
      </c>
      <c r="CB506" s="362" t="s">
        <v>47</v>
      </c>
      <c r="CC506" s="363">
        <v>1</v>
      </c>
      <c r="CD506" s="363">
        <v>2</v>
      </c>
      <c r="CE506" s="363">
        <v>3</v>
      </c>
      <c r="CF506" s="363">
        <v>4</v>
      </c>
      <c r="CG506" s="363">
        <v>5</v>
      </c>
      <c r="CH506" s="363">
        <v>6</v>
      </c>
      <c r="CI506" s="363">
        <v>7</v>
      </c>
      <c r="CJ506" s="363">
        <v>8</v>
      </c>
      <c r="CK506" s="363">
        <v>9</v>
      </c>
      <c r="CL506" s="363">
        <v>10</v>
      </c>
      <c r="CM506" s="363">
        <v>11</v>
      </c>
      <c r="CN506" s="363">
        <v>12</v>
      </c>
      <c r="CO506" s="363">
        <v>13</v>
      </c>
      <c r="CP506" s="363">
        <v>14</v>
      </c>
      <c r="CQ506" s="363">
        <v>15</v>
      </c>
      <c r="CR506" s="363">
        <v>16</v>
      </c>
      <c r="CS506" s="363">
        <v>17</v>
      </c>
      <c r="CT506" s="363">
        <v>18</v>
      </c>
      <c r="CU506" s="363">
        <v>19</v>
      </c>
      <c r="CV506" s="363">
        <v>20</v>
      </c>
      <c r="CW506" s="363">
        <v>21</v>
      </c>
      <c r="CX506" s="363">
        <v>22</v>
      </c>
      <c r="CY506" s="363">
        <v>23</v>
      </c>
      <c r="CZ506" s="363">
        <v>24</v>
      </c>
      <c r="DA506" s="363">
        <v>25</v>
      </c>
      <c r="DB506" s="363">
        <v>26</v>
      </c>
      <c r="DC506" s="363">
        <v>27</v>
      </c>
      <c r="DD506" s="363">
        <v>28</v>
      </c>
      <c r="DE506" s="363">
        <v>29</v>
      </c>
      <c r="DF506" s="363">
        <v>30</v>
      </c>
      <c r="DG506" s="363">
        <v>31</v>
      </c>
      <c r="DH506" s="363">
        <v>32</v>
      </c>
      <c r="DI506" s="363">
        <v>33</v>
      </c>
      <c r="DJ506" s="363">
        <v>34</v>
      </c>
      <c r="DK506" s="364">
        <v>35</v>
      </c>
      <c r="DL506" s="364">
        <v>36</v>
      </c>
      <c r="DM506" s="364">
        <v>37</v>
      </c>
      <c r="DN506" s="364">
        <v>38</v>
      </c>
      <c r="DO506" s="364">
        <v>39</v>
      </c>
      <c r="DP506" s="364">
        <v>40</v>
      </c>
      <c r="DQ506" s="357"/>
    </row>
    <row r="507" spans="58:121" ht="22.5" customHeight="1" x14ac:dyDescent="0.3">
      <c r="BF507"/>
      <c r="BG507"/>
      <c r="BH507"/>
      <c r="BI507"/>
      <c r="BJ507"/>
      <c r="BK507"/>
      <c r="BL507"/>
      <c r="BP507" s="28"/>
      <c r="BQ507" s="28"/>
      <c r="BR507" s="28"/>
      <c r="BS507" s="28"/>
      <c r="BT507" s="28"/>
      <c r="BU507" s="28"/>
      <c r="BV507" s="28"/>
      <c r="BW507" s="28"/>
      <c r="BY507" s="354"/>
      <c r="BZ507" s="365"/>
      <c r="CA507" s="366"/>
      <c r="CB507" s="367"/>
      <c r="CC507" s="368"/>
      <c r="CD507" s="368"/>
      <c r="CE507" s="368"/>
      <c r="CF507" s="368"/>
      <c r="CG507" s="368"/>
      <c r="CH507" s="368"/>
      <c r="CI507" s="368"/>
      <c r="CJ507" s="368"/>
      <c r="CK507" s="368"/>
      <c r="CL507" s="368"/>
      <c r="CM507" s="368"/>
      <c r="CN507" s="368"/>
      <c r="CO507" s="368"/>
      <c r="CP507" s="368"/>
      <c r="CQ507" s="368"/>
      <c r="CR507" s="368"/>
      <c r="CS507" s="368"/>
      <c r="CT507" s="368"/>
      <c r="CU507" s="368"/>
      <c r="CV507" s="368"/>
      <c r="CW507" s="368"/>
      <c r="CX507" s="368"/>
      <c r="CY507" s="368"/>
      <c r="CZ507" s="368"/>
      <c r="DA507" s="368"/>
      <c r="DB507" s="368"/>
      <c r="DC507" s="368"/>
      <c r="DD507" s="368"/>
      <c r="DE507" s="368"/>
      <c r="DF507" s="368"/>
      <c r="DG507" s="368"/>
      <c r="DH507" s="368"/>
      <c r="DI507" s="368"/>
      <c r="DJ507" s="368"/>
      <c r="DK507" s="369"/>
      <c r="DL507" s="369"/>
      <c r="DM507" s="369"/>
      <c r="DN507" s="369"/>
      <c r="DO507" s="369"/>
      <c r="DP507" s="369"/>
      <c r="DQ507" s="357"/>
    </row>
    <row r="508" spans="58:121" ht="22.5" customHeight="1" x14ac:dyDescent="0.3">
      <c r="BF508"/>
      <c r="BG508"/>
      <c r="BH508"/>
      <c r="BI508"/>
      <c r="BJ508"/>
      <c r="BK508"/>
      <c r="BL508"/>
      <c r="BP508" s="28"/>
      <c r="BQ508" s="28"/>
      <c r="BR508" s="28"/>
      <c r="BS508" s="28"/>
      <c r="BT508" s="28"/>
      <c r="BU508" s="28"/>
      <c r="BV508" s="28"/>
      <c r="BW508" s="28"/>
      <c r="BY508" s="354"/>
      <c r="BZ508" s="398" t="s">
        <v>56</v>
      </c>
      <c r="CA508" s="399">
        <f t="shared" ref="CA508" si="944">DB504</f>
        <v>17</v>
      </c>
      <c r="CB508" s="370" t="s">
        <v>47</v>
      </c>
      <c r="CC508" s="363">
        <v>1</v>
      </c>
      <c r="CD508" s="363">
        <v>2</v>
      </c>
      <c r="CE508" s="363">
        <v>3</v>
      </c>
      <c r="CF508" s="363">
        <v>4</v>
      </c>
      <c r="CG508" s="363">
        <v>5</v>
      </c>
      <c r="CH508" s="363">
        <v>6</v>
      </c>
      <c r="CI508" s="363">
        <v>7</v>
      </c>
      <c r="CJ508" s="363">
        <v>8</v>
      </c>
      <c r="CK508" s="363">
        <v>9</v>
      </c>
      <c r="CL508" s="363">
        <v>10</v>
      </c>
      <c r="CM508" s="363">
        <v>11</v>
      </c>
      <c r="CN508" s="363">
        <v>12</v>
      </c>
      <c r="CO508" s="363">
        <v>13</v>
      </c>
      <c r="CP508" s="363">
        <v>14</v>
      </c>
      <c r="CQ508" s="363">
        <v>15</v>
      </c>
      <c r="CR508" s="363">
        <v>16</v>
      </c>
      <c r="CS508" s="363">
        <v>17</v>
      </c>
      <c r="CT508" s="363">
        <v>18</v>
      </c>
      <c r="CU508" s="363">
        <v>19</v>
      </c>
      <c r="CV508" s="363">
        <v>20</v>
      </c>
      <c r="CW508" s="363">
        <v>21</v>
      </c>
      <c r="CX508" s="363">
        <v>22</v>
      </c>
      <c r="CY508" s="363">
        <v>23</v>
      </c>
      <c r="CZ508" s="363">
        <v>24</v>
      </c>
      <c r="DA508" s="363">
        <v>25</v>
      </c>
      <c r="DB508" s="363">
        <v>26</v>
      </c>
      <c r="DC508" s="363">
        <v>27</v>
      </c>
      <c r="DD508" s="363">
        <v>28</v>
      </c>
      <c r="DE508" s="363">
        <v>29</v>
      </c>
      <c r="DF508" s="363">
        <v>30</v>
      </c>
      <c r="DG508" s="363">
        <v>31</v>
      </c>
      <c r="DH508" s="363">
        <v>32</v>
      </c>
      <c r="DI508" s="363">
        <v>33</v>
      </c>
      <c r="DJ508" s="363">
        <v>34</v>
      </c>
      <c r="DK508" s="364">
        <v>35</v>
      </c>
      <c r="DL508" s="364">
        <v>36</v>
      </c>
      <c r="DM508" s="364">
        <v>37</v>
      </c>
      <c r="DN508" s="364">
        <v>38</v>
      </c>
      <c r="DO508" s="364">
        <v>39</v>
      </c>
      <c r="DP508" s="364">
        <v>40</v>
      </c>
      <c r="DQ508" s="357"/>
    </row>
    <row r="509" spans="58:121" ht="22.5" customHeight="1" thickBot="1" x14ac:dyDescent="0.35">
      <c r="BP509" s="28"/>
      <c r="BQ509" s="28"/>
      <c r="BR509" s="28"/>
      <c r="BS509" s="28"/>
      <c r="BT509" s="28"/>
      <c r="BU509" s="28"/>
      <c r="BV509" s="28"/>
      <c r="BW509" s="28"/>
      <c r="BY509" s="371"/>
      <c r="BZ509" s="372"/>
      <c r="CA509" s="372"/>
      <c r="CB509" s="372"/>
      <c r="CC509" s="372"/>
      <c r="CD509" s="372"/>
      <c r="CE509" s="372"/>
      <c r="CF509" s="372"/>
      <c r="CG509" s="372"/>
      <c r="CH509" s="372"/>
      <c r="CI509" s="372"/>
      <c r="CJ509" s="372"/>
      <c r="CK509" s="372"/>
      <c r="CL509" s="372"/>
      <c r="CM509" s="372"/>
      <c r="CN509" s="372"/>
      <c r="CO509" s="372"/>
      <c r="CP509" s="372"/>
      <c r="CQ509" s="372"/>
      <c r="CR509" s="372"/>
      <c r="CS509" s="372"/>
      <c r="CT509" s="372"/>
      <c r="CU509" s="372"/>
      <c r="CV509" s="372"/>
      <c r="CW509" s="372"/>
      <c r="CX509" s="372"/>
      <c r="CY509" s="372"/>
      <c r="CZ509" s="372"/>
      <c r="DA509" s="372"/>
      <c r="DB509" s="372"/>
      <c r="DC509" s="372"/>
      <c r="DD509" s="372"/>
      <c r="DE509" s="372"/>
      <c r="DF509" s="372"/>
      <c r="DG509" s="372"/>
      <c r="DH509" s="372"/>
      <c r="DI509" s="372"/>
      <c r="DJ509" s="372"/>
      <c r="DK509" s="372"/>
      <c r="DL509" s="372"/>
      <c r="DM509" s="372"/>
      <c r="DN509" s="372"/>
      <c r="DO509" s="372"/>
      <c r="DP509" s="372"/>
      <c r="DQ509" s="373"/>
    </row>
    <row r="510" spans="58:121" ht="22.5" customHeight="1" thickTop="1" x14ac:dyDescent="0.3">
      <c r="BP510" s="28"/>
      <c r="BQ510" s="28"/>
      <c r="BR510" s="28"/>
      <c r="BS510" s="28"/>
      <c r="BT510" s="28"/>
      <c r="BU510" s="28"/>
      <c r="BV510" s="28"/>
      <c r="BW510" s="28"/>
      <c r="BY510" s="517">
        <f t="shared" ref="BY510" si="945">BQ511</f>
        <v>0.4166666666666668</v>
      </c>
      <c r="BZ510" s="518"/>
      <c r="CA510" s="518"/>
      <c r="CB510" s="351"/>
      <c r="CC510" s="351"/>
      <c r="CD510" s="351"/>
      <c r="CE510" s="520" t="str">
        <f t="shared" ref="CE510" si="946">BT511</f>
        <v>skupina</v>
      </c>
      <c r="CF510" s="520"/>
      <c r="CG510" s="520"/>
      <c r="CH510" s="520"/>
      <c r="CI510" s="520"/>
      <c r="CJ510" s="352" t="str">
        <f t="shared" ref="CJ510" si="947">BT512</f>
        <v>D</v>
      </c>
      <c r="CK510" s="351"/>
      <c r="CL510" s="351"/>
      <c r="CM510" s="351"/>
      <c r="CN510" s="351"/>
      <c r="CO510" s="351"/>
      <c r="CP510" s="351"/>
      <c r="CQ510" s="351"/>
      <c r="CR510" s="351"/>
      <c r="CS510" s="351"/>
      <c r="CT510" s="351"/>
      <c r="CU510" s="351"/>
      <c r="CV510" s="351"/>
      <c r="CW510" s="351"/>
      <c r="CX510" s="351"/>
      <c r="CY510" s="351"/>
      <c r="CZ510" s="351"/>
      <c r="DA510" s="351"/>
      <c r="DB510" s="351"/>
      <c r="DC510" s="351"/>
      <c r="DD510" s="351"/>
      <c r="DE510" s="351"/>
      <c r="DF510" s="351"/>
      <c r="DG510" s="351"/>
      <c r="DH510" s="351"/>
      <c r="DI510" s="351"/>
      <c r="DJ510" s="351"/>
      <c r="DK510" s="351"/>
      <c r="DL510" s="351"/>
      <c r="DM510" s="351"/>
      <c r="DN510" s="351"/>
      <c r="DO510" s="351"/>
      <c r="DP510" s="351"/>
      <c r="DQ510" s="353"/>
    </row>
    <row r="511" spans="58:121" ht="22.5" customHeight="1" x14ac:dyDescent="0.3">
      <c r="BP511" s="28" t="str">
        <f t="shared" ref="BP511:BW512" si="948">Q12</f>
        <v>6. KOLO</v>
      </c>
      <c r="BQ511" s="28">
        <f t="shared" si="948"/>
        <v>0.4166666666666668</v>
      </c>
      <c r="BR511" s="28">
        <f t="shared" si="948"/>
        <v>32</v>
      </c>
      <c r="BS511" s="28" t="str">
        <f t="shared" si="948"/>
        <v>HŘIŠTĚ</v>
      </c>
      <c r="BT511" s="28" t="str">
        <f t="shared" si="948"/>
        <v>skupina</v>
      </c>
      <c r="BU511" s="28">
        <f t="shared" si="948"/>
        <v>5</v>
      </c>
      <c r="BV511" s="28" t="str">
        <f t="shared" si="948"/>
        <v>:</v>
      </c>
      <c r="BW511" s="28">
        <f t="shared" si="948"/>
        <v>21</v>
      </c>
      <c r="BY511" s="354"/>
      <c r="BZ511" s="521" t="str">
        <f t="shared" ref="BZ511" si="949">BP511</f>
        <v>6. KOLO</v>
      </c>
      <c r="CA511" s="521"/>
      <c r="CB511" s="521"/>
      <c r="CC511" s="521"/>
      <c r="CD511" s="355"/>
      <c r="CE511" s="355"/>
      <c r="CF511" s="355"/>
      <c r="CG511" s="355"/>
      <c r="CH511" s="355"/>
      <c r="CI511" s="355"/>
      <c r="CJ511" s="355"/>
      <c r="CK511" s="355"/>
      <c r="CL511" s="355"/>
      <c r="CM511" s="355"/>
      <c r="CN511" s="355"/>
      <c r="CO511" s="355"/>
      <c r="CP511" s="355"/>
      <c r="CQ511" s="355"/>
      <c r="CR511" s="355"/>
      <c r="CS511" s="537">
        <f t="shared" ref="CS511" si="950">BR511</f>
        <v>32</v>
      </c>
      <c r="CT511" s="537"/>
      <c r="CU511" s="538" t="s">
        <v>48</v>
      </c>
      <c r="CV511" s="538"/>
      <c r="CW511" s="538"/>
      <c r="CX511" s="355"/>
      <c r="CY511" s="355"/>
      <c r="CZ511" s="355"/>
      <c r="DA511" s="355"/>
      <c r="DB511" s="355"/>
      <c r="DC511" s="355"/>
      <c r="DD511" s="355"/>
      <c r="DE511" s="355"/>
      <c r="DF511" s="355"/>
      <c r="DG511" s="355"/>
      <c r="DH511" s="355"/>
      <c r="DI511" s="355"/>
      <c r="DJ511" s="355"/>
      <c r="DK511" s="356"/>
      <c r="DL511" s="539" t="s">
        <v>49</v>
      </c>
      <c r="DM511" s="539"/>
      <c r="DN511" s="539"/>
      <c r="DO511" s="540">
        <f t="shared" ref="DO511" si="951">BS512</f>
        <v>2</v>
      </c>
      <c r="DP511" s="540"/>
      <c r="DQ511" s="357"/>
    </row>
    <row r="512" spans="58:121" ht="22.5" customHeight="1" x14ac:dyDescent="0.3">
      <c r="BP512" s="28">
        <f t="shared" si="948"/>
        <v>0</v>
      </c>
      <c r="BQ512" s="28">
        <f t="shared" si="948"/>
        <v>0</v>
      </c>
      <c r="BR512" s="28" t="str">
        <f t="shared" si="948"/>
        <v>zápas</v>
      </c>
      <c r="BS512" s="28">
        <f t="shared" si="948"/>
        <v>2</v>
      </c>
      <c r="BT512" s="28" t="str">
        <f t="shared" si="948"/>
        <v>D</v>
      </c>
      <c r="BU512" s="28" t="str">
        <f t="shared" ca="1" si="948"/>
        <v>Ovčárecká "A"</v>
      </c>
      <c r="BV512" s="28">
        <f t="shared" si="948"/>
        <v>0</v>
      </c>
      <c r="BW512" s="28" t="str">
        <f t="shared" ca="1" si="948"/>
        <v>Bezručova "B"</v>
      </c>
      <c r="BY512" s="354"/>
      <c r="BZ512" s="521"/>
      <c r="CA512" s="521"/>
      <c r="CB512" s="521"/>
      <c r="CC512" s="521"/>
      <c r="CD512" s="355"/>
      <c r="CE512" s="355"/>
      <c r="CF512" s="355"/>
      <c r="CG512" s="355"/>
      <c r="CH512" s="355"/>
      <c r="CI512" s="355"/>
      <c r="CJ512" s="355"/>
      <c r="CK512" s="355"/>
      <c r="CL512" s="355"/>
      <c r="CM512" s="355"/>
      <c r="CN512" s="355"/>
      <c r="CO512" s="355"/>
      <c r="CP512" s="355"/>
      <c r="CQ512" s="355"/>
      <c r="CR512" s="355"/>
      <c r="CS512" s="537"/>
      <c r="CT512" s="537"/>
      <c r="CU512" s="538"/>
      <c r="CV512" s="538"/>
      <c r="CW512" s="538"/>
      <c r="CX512" s="355"/>
      <c r="CY512" s="355"/>
      <c r="CZ512" s="355"/>
      <c r="DA512" s="355"/>
      <c r="DB512" s="355"/>
      <c r="DC512" s="355"/>
      <c r="DD512" s="355"/>
      <c r="DE512" s="355"/>
      <c r="DF512" s="355"/>
      <c r="DG512" s="355"/>
      <c r="DH512" s="355"/>
      <c r="DI512" s="355"/>
      <c r="DJ512" s="355"/>
      <c r="DK512" s="356"/>
      <c r="DL512" s="539"/>
      <c r="DM512" s="539"/>
      <c r="DN512" s="539"/>
      <c r="DO512" s="540"/>
      <c r="DP512" s="540"/>
      <c r="DQ512" s="357"/>
    </row>
    <row r="513" spans="68:121" ht="22.5" customHeight="1" x14ac:dyDescent="0.3">
      <c r="BP513" s="28"/>
      <c r="BQ513" s="28"/>
      <c r="BR513" s="28"/>
      <c r="BS513" s="28"/>
      <c r="BT513" s="28"/>
      <c r="BU513" s="28"/>
      <c r="BV513" s="28"/>
      <c r="BW513" s="28"/>
      <c r="BY513" s="354"/>
      <c r="BZ513" s="358"/>
      <c r="CA513" s="358"/>
      <c r="CB513" s="358"/>
      <c r="CC513" s="358"/>
      <c r="CD513" s="536" t="s">
        <v>52</v>
      </c>
      <c r="CE513" s="536"/>
      <c r="CF513" s="359">
        <f t="shared" ref="CF513" si="952">BU511</f>
        <v>5</v>
      </c>
      <c r="CG513" s="360" t="s">
        <v>53</v>
      </c>
      <c r="CH513" s="522" t="str">
        <f t="shared" ref="CH513" ca="1" si="953">IF(BU512="","",LOOKUP(CF513,$B$2:$B$48,$C$2:$C$44))</f>
        <v>Ovčárecká "A"</v>
      </c>
      <c r="CI513" s="522"/>
      <c r="CJ513" s="522"/>
      <c r="CK513" s="522"/>
      <c r="CL513" s="522"/>
      <c r="CM513" s="522"/>
      <c r="CN513" s="522"/>
      <c r="CO513" s="522"/>
      <c r="CP513" s="522"/>
      <c r="CQ513" s="522"/>
      <c r="CR513" s="522"/>
      <c r="CS513" s="522"/>
      <c r="CT513" s="522"/>
      <c r="CU513" s="358"/>
      <c r="CV513" s="358"/>
      <c r="CW513" s="358"/>
      <c r="CX513" s="358"/>
      <c r="CY513" s="358"/>
      <c r="CZ513" s="536" t="s">
        <v>52</v>
      </c>
      <c r="DA513" s="536"/>
      <c r="DB513" s="359">
        <f t="shared" ref="DB513" si="954">BW511</f>
        <v>21</v>
      </c>
      <c r="DC513" s="360" t="s">
        <v>53</v>
      </c>
      <c r="DD513" s="522" t="str">
        <f t="shared" ref="DD513" ca="1" si="955">IF(BW512="","",LOOKUP(DB513,$B$2:$B$48,$C$2:$C$44))</f>
        <v>Bezručova "B"</v>
      </c>
      <c r="DE513" s="522"/>
      <c r="DF513" s="522"/>
      <c r="DG513" s="522"/>
      <c r="DH513" s="522"/>
      <c r="DI513" s="522"/>
      <c r="DJ513" s="522"/>
      <c r="DK513" s="522"/>
      <c r="DL513" s="522"/>
      <c r="DM513" s="522"/>
      <c r="DN513" s="522"/>
      <c r="DO513" s="522"/>
      <c r="DP513" s="522"/>
      <c r="DQ513" s="357"/>
    </row>
    <row r="514" spans="68:121" ht="22.5" customHeight="1" x14ac:dyDescent="0.3">
      <c r="BP514" s="28"/>
      <c r="BQ514" s="28"/>
      <c r="BR514" s="28"/>
      <c r="BS514" s="28"/>
      <c r="BT514" s="28"/>
      <c r="BU514" s="28"/>
      <c r="BV514" s="28"/>
      <c r="BW514" s="28"/>
      <c r="BY514" s="354"/>
      <c r="BZ514" s="358"/>
      <c r="CA514" s="358"/>
      <c r="CB514" s="358"/>
      <c r="CC514" s="358"/>
      <c r="CD514" s="358"/>
      <c r="CE514" s="358"/>
      <c r="CF514" s="358"/>
      <c r="CG514" s="358"/>
      <c r="CH514" s="358"/>
      <c r="CI514" s="358"/>
      <c r="CJ514" s="358"/>
      <c r="CK514" s="358"/>
      <c r="CL514" s="358"/>
      <c r="CM514" s="358"/>
      <c r="CN514" s="358"/>
      <c r="CO514" s="358"/>
      <c r="CP514" s="358"/>
      <c r="CQ514" s="358"/>
      <c r="CR514" s="358"/>
      <c r="CS514" s="358"/>
      <c r="CT514" s="358"/>
      <c r="CU514" s="358"/>
      <c r="CV514" s="358"/>
      <c r="CW514" s="358"/>
      <c r="CX514" s="358"/>
      <c r="CY514" s="358"/>
      <c r="CZ514" s="358"/>
      <c r="DA514" s="358"/>
      <c r="DB514" s="358"/>
      <c r="DC514" s="358"/>
      <c r="DD514" s="358"/>
      <c r="DE514" s="358"/>
      <c r="DF514" s="358"/>
      <c r="DG514" s="358"/>
      <c r="DH514" s="358"/>
      <c r="DI514" s="358"/>
      <c r="DJ514" s="358"/>
      <c r="DQ514" s="357"/>
    </row>
    <row r="515" spans="68:121" ht="22.5" customHeight="1" x14ac:dyDescent="0.3">
      <c r="BP515" s="28"/>
      <c r="BQ515" s="28"/>
      <c r="BR515" s="28"/>
      <c r="BS515" s="28"/>
      <c r="BT515" s="28"/>
      <c r="BU515" s="28"/>
      <c r="BV515" s="28"/>
      <c r="BW515" s="28"/>
      <c r="BY515" s="354"/>
      <c r="BZ515" s="396" t="s">
        <v>56</v>
      </c>
      <c r="CA515" s="397">
        <f t="shared" ref="CA515" si="956">CF513</f>
        <v>5</v>
      </c>
      <c r="CB515" s="362" t="s">
        <v>47</v>
      </c>
      <c r="CC515" s="363">
        <v>1</v>
      </c>
      <c r="CD515" s="363">
        <v>2</v>
      </c>
      <c r="CE515" s="363">
        <v>3</v>
      </c>
      <c r="CF515" s="363">
        <v>4</v>
      </c>
      <c r="CG515" s="363">
        <v>5</v>
      </c>
      <c r="CH515" s="363">
        <v>6</v>
      </c>
      <c r="CI515" s="363">
        <v>7</v>
      </c>
      <c r="CJ515" s="363">
        <v>8</v>
      </c>
      <c r="CK515" s="363">
        <v>9</v>
      </c>
      <c r="CL515" s="363">
        <v>10</v>
      </c>
      <c r="CM515" s="363">
        <v>11</v>
      </c>
      <c r="CN515" s="363">
        <v>12</v>
      </c>
      <c r="CO515" s="363">
        <v>13</v>
      </c>
      <c r="CP515" s="363">
        <v>14</v>
      </c>
      <c r="CQ515" s="363">
        <v>15</v>
      </c>
      <c r="CR515" s="363">
        <v>16</v>
      </c>
      <c r="CS515" s="363">
        <v>17</v>
      </c>
      <c r="CT515" s="363">
        <v>18</v>
      </c>
      <c r="CU515" s="363">
        <v>19</v>
      </c>
      <c r="CV515" s="363">
        <v>20</v>
      </c>
      <c r="CW515" s="363">
        <v>21</v>
      </c>
      <c r="CX515" s="363">
        <v>22</v>
      </c>
      <c r="CY515" s="363">
        <v>23</v>
      </c>
      <c r="CZ515" s="363">
        <v>24</v>
      </c>
      <c r="DA515" s="363">
        <v>25</v>
      </c>
      <c r="DB515" s="363">
        <v>26</v>
      </c>
      <c r="DC515" s="363">
        <v>27</v>
      </c>
      <c r="DD515" s="363">
        <v>28</v>
      </c>
      <c r="DE515" s="363">
        <v>29</v>
      </c>
      <c r="DF515" s="363">
        <v>30</v>
      </c>
      <c r="DG515" s="363">
        <v>31</v>
      </c>
      <c r="DH515" s="363">
        <v>32</v>
      </c>
      <c r="DI515" s="363">
        <v>33</v>
      </c>
      <c r="DJ515" s="363">
        <v>34</v>
      </c>
      <c r="DK515" s="364">
        <v>35</v>
      </c>
      <c r="DL515" s="364">
        <v>36</v>
      </c>
      <c r="DM515" s="364">
        <v>37</v>
      </c>
      <c r="DN515" s="364">
        <v>38</v>
      </c>
      <c r="DO515" s="364">
        <v>39</v>
      </c>
      <c r="DP515" s="364">
        <v>40</v>
      </c>
      <c r="DQ515" s="357"/>
    </row>
    <row r="516" spans="68:121" ht="22.5" customHeight="1" x14ac:dyDescent="0.3">
      <c r="BP516" s="28"/>
      <c r="BQ516" s="28"/>
      <c r="BR516" s="28"/>
      <c r="BS516" s="28"/>
      <c r="BT516" s="28"/>
      <c r="BU516" s="28"/>
      <c r="BV516" s="28"/>
      <c r="BW516" s="28"/>
      <c r="BY516" s="354"/>
      <c r="BZ516" s="365"/>
      <c r="CA516" s="366"/>
      <c r="CB516" s="367"/>
      <c r="CC516" s="368"/>
      <c r="CD516" s="368"/>
      <c r="CE516" s="368"/>
      <c r="CF516" s="368"/>
      <c r="CG516" s="368"/>
      <c r="CH516" s="368"/>
      <c r="CI516" s="368"/>
      <c r="CJ516" s="368"/>
      <c r="CK516" s="368"/>
      <c r="CL516" s="368"/>
      <c r="CM516" s="368"/>
      <c r="CN516" s="368"/>
      <c r="CO516" s="368"/>
      <c r="CP516" s="368"/>
      <c r="CQ516" s="368"/>
      <c r="CR516" s="368"/>
      <c r="CS516" s="368"/>
      <c r="CT516" s="368"/>
      <c r="CU516" s="368"/>
      <c r="CV516" s="368"/>
      <c r="CW516" s="368"/>
      <c r="CX516" s="368"/>
      <c r="CY516" s="368"/>
      <c r="CZ516" s="368"/>
      <c r="DA516" s="368"/>
      <c r="DB516" s="368"/>
      <c r="DC516" s="368"/>
      <c r="DD516" s="368"/>
      <c r="DE516" s="368"/>
      <c r="DF516" s="368"/>
      <c r="DG516" s="368"/>
      <c r="DH516" s="368"/>
      <c r="DI516" s="368"/>
      <c r="DJ516" s="368"/>
      <c r="DK516" s="369"/>
      <c r="DL516" s="369"/>
      <c r="DM516" s="369"/>
      <c r="DN516" s="369"/>
      <c r="DO516" s="369"/>
      <c r="DP516" s="369"/>
      <c r="DQ516" s="357"/>
    </row>
    <row r="517" spans="68:121" ht="22.5" customHeight="1" x14ac:dyDescent="0.3">
      <c r="BP517" s="28"/>
      <c r="BQ517" s="28"/>
      <c r="BR517" s="28"/>
      <c r="BS517" s="28"/>
      <c r="BT517" s="28"/>
      <c r="BU517" s="28"/>
      <c r="BV517" s="28"/>
      <c r="BW517" s="28"/>
      <c r="BY517" s="354"/>
      <c r="BZ517" s="398" t="s">
        <v>56</v>
      </c>
      <c r="CA517" s="399">
        <f t="shared" ref="CA517" si="957">DB513</f>
        <v>21</v>
      </c>
      <c r="CB517" s="370" t="s">
        <v>47</v>
      </c>
      <c r="CC517" s="363">
        <v>1</v>
      </c>
      <c r="CD517" s="363">
        <v>2</v>
      </c>
      <c r="CE517" s="363">
        <v>3</v>
      </c>
      <c r="CF517" s="363">
        <v>4</v>
      </c>
      <c r="CG517" s="363">
        <v>5</v>
      </c>
      <c r="CH517" s="363">
        <v>6</v>
      </c>
      <c r="CI517" s="363">
        <v>7</v>
      </c>
      <c r="CJ517" s="363">
        <v>8</v>
      </c>
      <c r="CK517" s="363">
        <v>9</v>
      </c>
      <c r="CL517" s="363">
        <v>10</v>
      </c>
      <c r="CM517" s="363">
        <v>11</v>
      </c>
      <c r="CN517" s="363">
        <v>12</v>
      </c>
      <c r="CO517" s="363">
        <v>13</v>
      </c>
      <c r="CP517" s="363">
        <v>14</v>
      </c>
      <c r="CQ517" s="363">
        <v>15</v>
      </c>
      <c r="CR517" s="363">
        <v>16</v>
      </c>
      <c r="CS517" s="363">
        <v>17</v>
      </c>
      <c r="CT517" s="363">
        <v>18</v>
      </c>
      <c r="CU517" s="363">
        <v>19</v>
      </c>
      <c r="CV517" s="363">
        <v>20</v>
      </c>
      <c r="CW517" s="363">
        <v>21</v>
      </c>
      <c r="CX517" s="363">
        <v>22</v>
      </c>
      <c r="CY517" s="363">
        <v>23</v>
      </c>
      <c r="CZ517" s="363">
        <v>24</v>
      </c>
      <c r="DA517" s="363">
        <v>25</v>
      </c>
      <c r="DB517" s="363">
        <v>26</v>
      </c>
      <c r="DC517" s="363">
        <v>27</v>
      </c>
      <c r="DD517" s="363">
        <v>28</v>
      </c>
      <c r="DE517" s="363">
        <v>29</v>
      </c>
      <c r="DF517" s="363">
        <v>30</v>
      </c>
      <c r="DG517" s="363">
        <v>31</v>
      </c>
      <c r="DH517" s="363">
        <v>32</v>
      </c>
      <c r="DI517" s="363">
        <v>33</v>
      </c>
      <c r="DJ517" s="363">
        <v>34</v>
      </c>
      <c r="DK517" s="364">
        <v>35</v>
      </c>
      <c r="DL517" s="364">
        <v>36</v>
      </c>
      <c r="DM517" s="364">
        <v>37</v>
      </c>
      <c r="DN517" s="364">
        <v>38</v>
      </c>
      <c r="DO517" s="364">
        <v>39</v>
      </c>
      <c r="DP517" s="364">
        <v>40</v>
      </c>
      <c r="DQ517" s="357"/>
    </row>
    <row r="518" spans="68:121" ht="22.5" customHeight="1" thickBot="1" x14ac:dyDescent="0.35">
      <c r="BP518" s="28"/>
      <c r="BQ518" s="28"/>
      <c r="BR518" s="28"/>
      <c r="BS518" s="28"/>
      <c r="BT518" s="28"/>
      <c r="BU518" s="28"/>
      <c r="BV518" s="28"/>
      <c r="BW518" s="28"/>
      <c r="BY518" s="371"/>
      <c r="BZ518" s="372"/>
      <c r="CA518" s="372"/>
      <c r="CB518" s="372"/>
      <c r="CC518" s="372"/>
      <c r="CD518" s="372"/>
      <c r="CE518" s="372"/>
      <c r="CF518" s="372"/>
      <c r="CG518" s="372"/>
      <c r="CH518" s="372"/>
      <c r="CI518" s="372"/>
      <c r="CJ518" s="372"/>
      <c r="CK518" s="372"/>
      <c r="CL518" s="372"/>
      <c r="CM518" s="372"/>
      <c r="CN518" s="372"/>
      <c r="CO518" s="372"/>
      <c r="CP518" s="372"/>
      <c r="CQ518" s="372"/>
      <c r="CR518" s="372"/>
      <c r="CS518" s="372"/>
      <c r="CT518" s="372"/>
      <c r="CU518" s="372"/>
      <c r="CV518" s="372"/>
      <c r="CW518" s="372"/>
      <c r="CX518" s="372"/>
      <c r="CY518" s="372"/>
      <c r="CZ518" s="372"/>
      <c r="DA518" s="372"/>
      <c r="DB518" s="372"/>
      <c r="DC518" s="372"/>
      <c r="DD518" s="372"/>
      <c r="DE518" s="372"/>
      <c r="DF518" s="372"/>
      <c r="DG518" s="372"/>
      <c r="DH518" s="372"/>
      <c r="DI518" s="372"/>
      <c r="DJ518" s="372"/>
      <c r="DK518" s="372"/>
      <c r="DL518" s="372"/>
      <c r="DM518" s="372"/>
      <c r="DN518" s="372"/>
      <c r="DO518" s="372"/>
      <c r="DP518" s="372"/>
      <c r="DQ518" s="373"/>
    </row>
    <row r="519" spans="68:121" ht="22.5" customHeight="1" thickTop="1" x14ac:dyDescent="0.3">
      <c r="BP519" s="28"/>
      <c r="BQ519" s="28"/>
      <c r="BR519" s="28"/>
      <c r="BS519" s="28"/>
      <c r="BT519" s="28"/>
      <c r="BU519" s="28"/>
      <c r="BV519" s="28"/>
      <c r="BW519" s="28"/>
      <c r="BY519" s="517">
        <f t="shared" ref="BY519" si="958">BQ520</f>
        <v>0.42500000000000016</v>
      </c>
      <c r="BZ519" s="518"/>
      <c r="CA519" s="518"/>
      <c r="CB519" s="351"/>
      <c r="CC519" s="351"/>
      <c r="CD519" s="351"/>
      <c r="CE519" s="520" t="str">
        <f t="shared" ref="CE519" si="959">BT520</f>
        <v>skupina</v>
      </c>
      <c r="CF519" s="520"/>
      <c r="CG519" s="520"/>
      <c r="CH519" s="520"/>
      <c r="CI519" s="520"/>
      <c r="CJ519" s="352" t="str">
        <f t="shared" ref="CJ519" si="960">BT521</f>
        <v>B</v>
      </c>
      <c r="CK519" s="351"/>
      <c r="CL519" s="351"/>
      <c r="CM519" s="351"/>
      <c r="CN519" s="351"/>
      <c r="CO519" s="351"/>
      <c r="CP519" s="351"/>
      <c r="CQ519" s="351"/>
      <c r="CR519" s="351"/>
      <c r="CS519" s="351"/>
      <c r="CT519" s="351"/>
      <c r="CU519" s="351"/>
      <c r="CV519" s="351"/>
      <c r="CW519" s="351"/>
      <c r="CX519" s="351"/>
      <c r="CY519" s="351"/>
      <c r="CZ519" s="351"/>
      <c r="DA519" s="351"/>
      <c r="DB519" s="351"/>
      <c r="DC519" s="351"/>
      <c r="DD519" s="351"/>
      <c r="DE519" s="351"/>
      <c r="DF519" s="351"/>
      <c r="DG519" s="351"/>
      <c r="DH519" s="351"/>
      <c r="DI519" s="351"/>
      <c r="DJ519" s="351"/>
      <c r="DK519" s="351"/>
      <c r="DL519" s="351"/>
      <c r="DM519" s="351"/>
      <c r="DN519" s="351"/>
      <c r="DO519" s="351"/>
      <c r="DP519" s="351"/>
      <c r="DQ519" s="353"/>
    </row>
    <row r="520" spans="68:121" ht="22.5" customHeight="1" x14ac:dyDescent="0.3">
      <c r="BP520" s="28" t="str">
        <f t="shared" ref="BP520:BW521" si="961">Q14</f>
        <v>7. KOLO</v>
      </c>
      <c r="BQ520" s="28">
        <f t="shared" si="961"/>
        <v>0.42500000000000016</v>
      </c>
      <c r="BR520" s="28">
        <f t="shared" si="961"/>
        <v>38</v>
      </c>
      <c r="BS520" s="28" t="str">
        <f t="shared" si="961"/>
        <v>HŘIŠTĚ</v>
      </c>
      <c r="BT520" s="28" t="str">
        <f t="shared" si="961"/>
        <v>skupina</v>
      </c>
      <c r="BU520" s="28">
        <f t="shared" si="961"/>
        <v>7</v>
      </c>
      <c r="BV520" s="28" t="str">
        <f t="shared" si="961"/>
        <v>:</v>
      </c>
      <c r="BW520" s="28">
        <f t="shared" si="961"/>
        <v>23</v>
      </c>
      <c r="BY520" s="354"/>
      <c r="BZ520" s="521" t="str">
        <f t="shared" ref="BZ520" si="962">BP520</f>
        <v>7. KOLO</v>
      </c>
      <c r="CA520" s="521"/>
      <c r="CB520" s="521"/>
      <c r="CC520" s="521"/>
      <c r="CD520" s="355"/>
      <c r="CE520" s="355"/>
      <c r="CF520" s="355"/>
      <c r="CG520" s="355"/>
      <c r="CH520" s="355"/>
      <c r="CI520" s="355"/>
      <c r="CJ520" s="355"/>
      <c r="CK520" s="355"/>
      <c r="CL520" s="355"/>
      <c r="CM520" s="355"/>
      <c r="CN520" s="355"/>
      <c r="CO520" s="355"/>
      <c r="CP520" s="355"/>
      <c r="CQ520" s="355"/>
      <c r="CR520" s="355"/>
      <c r="CS520" s="537">
        <f t="shared" ref="CS520" si="963">BR520</f>
        <v>38</v>
      </c>
      <c r="CT520" s="537"/>
      <c r="CU520" s="538" t="s">
        <v>48</v>
      </c>
      <c r="CV520" s="538"/>
      <c r="CW520" s="538"/>
      <c r="CX520" s="355"/>
      <c r="CY520" s="355"/>
      <c r="CZ520" s="355"/>
      <c r="DA520" s="355"/>
      <c r="DB520" s="355"/>
      <c r="DC520" s="355"/>
      <c r="DD520" s="355"/>
      <c r="DE520" s="355"/>
      <c r="DF520" s="355"/>
      <c r="DG520" s="355"/>
      <c r="DH520" s="355"/>
      <c r="DI520" s="355"/>
      <c r="DJ520" s="355"/>
      <c r="DK520" s="356"/>
      <c r="DL520" s="539" t="s">
        <v>49</v>
      </c>
      <c r="DM520" s="539"/>
      <c r="DN520" s="539"/>
      <c r="DO520" s="540">
        <f t="shared" ref="DO520" si="964">BS521</f>
        <v>2</v>
      </c>
      <c r="DP520" s="540"/>
      <c r="DQ520" s="357"/>
    </row>
    <row r="521" spans="68:121" ht="22.5" customHeight="1" x14ac:dyDescent="0.3">
      <c r="BP521" s="28">
        <f t="shared" si="961"/>
        <v>0</v>
      </c>
      <c r="BQ521" s="28">
        <f t="shared" si="961"/>
        <v>0</v>
      </c>
      <c r="BR521" s="28" t="str">
        <f t="shared" si="961"/>
        <v>zápas</v>
      </c>
      <c r="BS521" s="28">
        <f t="shared" si="961"/>
        <v>2</v>
      </c>
      <c r="BT521" s="28" t="str">
        <f t="shared" si="961"/>
        <v>B</v>
      </c>
      <c r="BU521" s="28" t="str">
        <f t="shared" ca="1" si="961"/>
        <v>Kmochova "B"</v>
      </c>
      <c r="BV521" s="28">
        <f t="shared" si="961"/>
        <v>0</v>
      </c>
      <c r="BW521" s="28" t="str">
        <f t="shared" ca="1" si="961"/>
        <v>Ovčárecká "B"</v>
      </c>
      <c r="BY521" s="354"/>
      <c r="BZ521" s="521"/>
      <c r="CA521" s="521"/>
      <c r="CB521" s="521"/>
      <c r="CC521" s="521"/>
      <c r="CD521" s="355"/>
      <c r="CE521" s="355"/>
      <c r="CF521" s="355"/>
      <c r="CG521" s="355"/>
      <c r="CH521" s="355"/>
      <c r="CI521" s="355"/>
      <c r="CJ521" s="355"/>
      <c r="CK521" s="355"/>
      <c r="CL521" s="355"/>
      <c r="CM521" s="355"/>
      <c r="CN521" s="355"/>
      <c r="CO521" s="355"/>
      <c r="CP521" s="355"/>
      <c r="CQ521" s="355"/>
      <c r="CR521" s="355"/>
      <c r="CS521" s="537"/>
      <c r="CT521" s="537"/>
      <c r="CU521" s="538"/>
      <c r="CV521" s="538"/>
      <c r="CW521" s="538"/>
      <c r="CX521" s="355"/>
      <c r="CY521" s="355"/>
      <c r="CZ521" s="355"/>
      <c r="DA521" s="355"/>
      <c r="DB521" s="355"/>
      <c r="DC521" s="355"/>
      <c r="DD521" s="355"/>
      <c r="DE521" s="355"/>
      <c r="DF521" s="355"/>
      <c r="DG521" s="355"/>
      <c r="DH521" s="355"/>
      <c r="DI521" s="355"/>
      <c r="DJ521" s="355"/>
      <c r="DK521" s="356"/>
      <c r="DL521" s="539"/>
      <c r="DM521" s="539"/>
      <c r="DN521" s="539"/>
      <c r="DO521" s="540"/>
      <c r="DP521" s="540"/>
      <c r="DQ521" s="357"/>
    </row>
    <row r="522" spans="68:121" ht="22.5" customHeight="1" x14ac:dyDescent="0.3">
      <c r="BP522" s="28"/>
      <c r="BQ522" s="28"/>
      <c r="BR522" s="28"/>
      <c r="BS522" s="28"/>
      <c r="BT522" s="28"/>
      <c r="BU522" s="28"/>
      <c r="BV522" s="28"/>
      <c r="BW522" s="28"/>
      <c r="BY522" s="354"/>
      <c r="BZ522" s="358"/>
      <c r="CA522" s="358"/>
      <c r="CB522" s="358"/>
      <c r="CC522" s="358"/>
      <c r="CD522" s="536" t="s">
        <v>52</v>
      </c>
      <c r="CE522" s="536"/>
      <c r="CF522" s="359">
        <f t="shared" ref="CF522" si="965">BU520</f>
        <v>7</v>
      </c>
      <c r="CG522" s="360" t="s">
        <v>53</v>
      </c>
      <c r="CH522" s="522" t="str">
        <f t="shared" ref="CH522" ca="1" si="966">IF(BU521="","",LOOKUP(CF522,$B$2:$B$48,$C$2:$C$44))</f>
        <v>Kmochova "B"</v>
      </c>
      <c r="CI522" s="522"/>
      <c r="CJ522" s="522"/>
      <c r="CK522" s="522"/>
      <c r="CL522" s="522"/>
      <c r="CM522" s="522"/>
      <c r="CN522" s="522"/>
      <c r="CO522" s="522"/>
      <c r="CP522" s="522"/>
      <c r="CQ522" s="522"/>
      <c r="CR522" s="522"/>
      <c r="CS522" s="522"/>
      <c r="CT522" s="522"/>
      <c r="CU522" s="358"/>
      <c r="CV522" s="358"/>
      <c r="CW522" s="358"/>
      <c r="CX522" s="358"/>
      <c r="CY522" s="358"/>
      <c r="CZ522" s="536" t="s">
        <v>52</v>
      </c>
      <c r="DA522" s="536"/>
      <c r="DB522" s="359">
        <f t="shared" ref="DB522" si="967">BW520</f>
        <v>23</v>
      </c>
      <c r="DC522" s="360" t="s">
        <v>53</v>
      </c>
      <c r="DD522" s="522" t="str">
        <f t="shared" ref="DD522" ca="1" si="968">IF(BW521="","",LOOKUP(DB522,$B$2:$B$48,$C$2:$C$44))</f>
        <v>Ovčárecká "B"</v>
      </c>
      <c r="DE522" s="522"/>
      <c r="DF522" s="522"/>
      <c r="DG522" s="522"/>
      <c r="DH522" s="522"/>
      <c r="DI522" s="522"/>
      <c r="DJ522" s="522"/>
      <c r="DK522" s="522"/>
      <c r="DL522" s="522"/>
      <c r="DM522" s="522"/>
      <c r="DN522" s="522"/>
      <c r="DO522" s="522"/>
      <c r="DP522" s="522"/>
      <c r="DQ522" s="357"/>
    </row>
    <row r="523" spans="68:121" ht="22.5" customHeight="1" x14ac:dyDescent="0.3">
      <c r="BP523" s="28"/>
      <c r="BQ523" s="28"/>
      <c r="BR523" s="28"/>
      <c r="BS523" s="28"/>
      <c r="BT523" s="28"/>
      <c r="BU523" s="28"/>
      <c r="BV523" s="28"/>
      <c r="BW523" s="28"/>
      <c r="BY523" s="354"/>
      <c r="BZ523" s="358"/>
      <c r="CA523" s="358"/>
      <c r="CB523" s="358"/>
      <c r="CC523" s="358"/>
      <c r="CD523" s="358"/>
      <c r="CE523" s="358"/>
      <c r="CF523" s="358"/>
      <c r="CG523" s="358"/>
      <c r="CH523" s="358"/>
      <c r="CI523" s="358"/>
      <c r="CJ523" s="358"/>
      <c r="CK523" s="358"/>
      <c r="CL523" s="358"/>
      <c r="CM523" s="358"/>
      <c r="CN523" s="358"/>
      <c r="CO523" s="358"/>
      <c r="CP523" s="358"/>
      <c r="CQ523" s="358"/>
      <c r="CR523" s="358"/>
      <c r="CS523" s="358"/>
      <c r="CT523" s="358"/>
      <c r="CU523" s="358"/>
      <c r="CV523" s="358"/>
      <c r="CW523" s="358"/>
      <c r="CX523" s="358"/>
      <c r="CY523" s="358"/>
      <c r="CZ523" s="358"/>
      <c r="DA523" s="358"/>
      <c r="DB523" s="358"/>
      <c r="DC523" s="358"/>
      <c r="DD523" s="358"/>
      <c r="DE523" s="358"/>
      <c r="DF523" s="358"/>
      <c r="DG523" s="358"/>
      <c r="DH523" s="358"/>
      <c r="DI523" s="358"/>
      <c r="DJ523" s="358"/>
      <c r="DQ523" s="357"/>
    </row>
    <row r="524" spans="68:121" ht="22.5" customHeight="1" x14ac:dyDescent="0.3">
      <c r="BP524" s="28"/>
      <c r="BQ524" s="28"/>
      <c r="BR524" s="28"/>
      <c r="BS524" s="28"/>
      <c r="BT524" s="28"/>
      <c r="BU524" s="28"/>
      <c r="BV524" s="28"/>
      <c r="BW524" s="28"/>
      <c r="BY524" s="354"/>
      <c r="BZ524" s="396" t="s">
        <v>56</v>
      </c>
      <c r="CA524" s="397">
        <f t="shared" ref="CA524" si="969">CF522</f>
        <v>7</v>
      </c>
      <c r="CB524" s="362" t="s">
        <v>47</v>
      </c>
      <c r="CC524" s="363">
        <v>1</v>
      </c>
      <c r="CD524" s="363">
        <v>2</v>
      </c>
      <c r="CE524" s="363">
        <v>3</v>
      </c>
      <c r="CF524" s="363">
        <v>4</v>
      </c>
      <c r="CG524" s="363">
        <v>5</v>
      </c>
      <c r="CH524" s="363">
        <v>6</v>
      </c>
      <c r="CI524" s="363">
        <v>7</v>
      </c>
      <c r="CJ524" s="363">
        <v>8</v>
      </c>
      <c r="CK524" s="363">
        <v>9</v>
      </c>
      <c r="CL524" s="363">
        <v>10</v>
      </c>
      <c r="CM524" s="363">
        <v>11</v>
      </c>
      <c r="CN524" s="363">
        <v>12</v>
      </c>
      <c r="CO524" s="363">
        <v>13</v>
      </c>
      <c r="CP524" s="363">
        <v>14</v>
      </c>
      <c r="CQ524" s="363">
        <v>15</v>
      </c>
      <c r="CR524" s="363">
        <v>16</v>
      </c>
      <c r="CS524" s="363">
        <v>17</v>
      </c>
      <c r="CT524" s="363">
        <v>18</v>
      </c>
      <c r="CU524" s="363">
        <v>19</v>
      </c>
      <c r="CV524" s="363">
        <v>20</v>
      </c>
      <c r="CW524" s="363">
        <v>21</v>
      </c>
      <c r="CX524" s="363">
        <v>22</v>
      </c>
      <c r="CY524" s="363">
        <v>23</v>
      </c>
      <c r="CZ524" s="363">
        <v>24</v>
      </c>
      <c r="DA524" s="363">
        <v>25</v>
      </c>
      <c r="DB524" s="363">
        <v>26</v>
      </c>
      <c r="DC524" s="363">
        <v>27</v>
      </c>
      <c r="DD524" s="363">
        <v>28</v>
      </c>
      <c r="DE524" s="363">
        <v>29</v>
      </c>
      <c r="DF524" s="363">
        <v>30</v>
      </c>
      <c r="DG524" s="363">
        <v>31</v>
      </c>
      <c r="DH524" s="363">
        <v>32</v>
      </c>
      <c r="DI524" s="363">
        <v>33</v>
      </c>
      <c r="DJ524" s="363">
        <v>34</v>
      </c>
      <c r="DK524" s="364">
        <v>35</v>
      </c>
      <c r="DL524" s="364">
        <v>36</v>
      </c>
      <c r="DM524" s="364">
        <v>37</v>
      </c>
      <c r="DN524" s="364">
        <v>38</v>
      </c>
      <c r="DO524" s="364">
        <v>39</v>
      </c>
      <c r="DP524" s="364">
        <v>40</v>
      </c>
      <c r="DQ524" s="357"/>
    </row>
    <row r="525" spans="68:121" ht="22.5" customHeight="1" x14ac:dyDescent="0.3">
      <c r="BP525" s="28"/>
      <c r="BQ525" s="28"/>
      <c r="BR525" s="28"/>
      <c r="BS525" s="28"/>
      <c r="BT525" s="28"/>
      <c r="BU525" s="28"/>
      <c r="BV525" s="28"/>
      <c r="BW525" s="28"/>
      <c r="BY525" s="354"/>
      <c r="BZ525" s="365"/>
      <c r="CA525" s="366"/>
      <c r="CB525" s="367"/>
      <c r="CC525" s="368"/>
      <c r="CD525" s="368"/>
      <c r="CE525" s="368"/>
      <c r="CF525" s="368"/>
      <c r="CG525" s="368"/>
      <c r="CH525" s="368"/>
      <c r="CI525" s="368"/>
      <c r="CJ525" s="368"/>
      <c r="CK525" s="368"/>
      <c r="CL525" s="368"/>
      <c r="CM525" s="368"/>
      <c r="CN525" s="368"/>
      <c r="CO525" s="368"/>
      <c r="CP525" s="368"/>
      <c r="CQ525" s="368"/>
      <c r="CR525" s="368"/>
      <c r="CS525" s="368"/>
      <c r="CT525" s="368"/>
      <c r="CU525" s="368"/>
      <c r="CV525" s="368"/>
      <c r="CW525" s="368"/>
      <c r="CX525" s="368"/>
      <c r="CY525" s="368"/>
      <c r="CZ525" s="368"/>
      <c r="DA525" s="368"/>
      <c r="DB525" s="368"/>
      <c r="DC525" s="368"/>
      <c r="DD525" s="368"/>
      <c r="DE525" s="368"/>
      <c r="DF525" s="368"/>
      <c r="DG525" s="368"/>
      <c r="DH525" s="368"/>
      <c r="DI525" s="368"/>
      <c r="DJ525" s="368"/>
      <c r="DK525" s="369"/>
      <c r="DL525" s="369"/>
      <c r="DM525" s="369"/>
      <c r="DN525" s="369"/>
      <c r="DO525" s="369"/>
      <c r="DP525" s="369"/>
      <c r="DQ525" s="357"/>
    </row>
    <row r="526" spans="68:121" ht="22.5" customHeight="1" x14ac:dyDescent="0.3">
      <c r="BP526" s="28"/>
      <c r="BQ526" s="28"/>
      <c r="BR526" s="28"/>
      <c r="BS526" s="28"/>
      <c r="BT526" s="28"/>
      <c r="BU526" s="28"/>
      <c r="BV526" s="28"/>
      <c r="BW526" s="28"/>
      <c r="BY526" s="354"/>
      <c r="BZ526" s="398" t="s">
        <v>56</v>
      </c>
      <c r="CA526" s="399">
        <f t="shared" ref="CA526" si="970">DB522</f>
        <v>23</v>
      </c>
      <c r="CB526" s="370" t="s">
        <v>47</v>
      </c>
      <c r="CC526" s="363">
        <v>1</v>
      </c>
      <c r="CD526" s="363">
        <v>2</v>
      </c>
      <c r="CE526" s="363">
        <v>3</v>
      </c>
      <c r="CF526" s="363">
        <v>4</v>
      </c>
      <c r="CG526" s="363">
        <v>5</v>
      </c>
      <c r="CH526" s="363">
        <v>6</v>
      </c>
      <c r="CI526" s="363">
        <v>7</v>
      </c>
      <c r="CJ526" s="363">
        <v>8</v>
      </c>
      <c r="CK526" s="363">
        <v>9</v>
      </c>
      <c r="CL526" s="363">
        <v>10</v>
      </c>
      <c r="CM526" s="363">
        <v>11</v>
      </c>
      <c r="CN526" s="363">
        <v>12</v>
      </c>
      <c r="CO526" s="363">
        <v>13</v>
      </c>
      <c r="CP526" s="363">
        <v>14</v>
      </c>
      <c r="CQ526" s="363">
        <v>15</v>
      </c>
      <c r="CR526" s="363">
        <v>16</v>
      </c>
      <c r="CS526" s="363">
        <v>17</v>
      </c>
      <c r="CT526" s="363">
        <v>18</v>
      </c>
      <c r="CU526" s="363">
        <v>19</v>
      </c>
      <c r="CV526" s="363">
        <v>20</v>
      </c>
      <c r="CW526" s="363">
        <v>21</v>
      </c>
      <c r="CX526" s="363">
        <v>22</v>
      </c>
      <c r="CY526" s="363">
        <v>23</v>
      </c>
      <c r="CZ526" s="363">
        <v>24</v>
      </c>
      <c r="DA526" s="363">
        <v>25</v>
      </c>
      <c r="DB526" s="363">
        <v>26</v>
      </c>
      <c r="DC526" s="363">
        <v>27</v>
      </c>
      <c r="DD526" s="363">
        <v>28</v>
      </c>
      <c r="DE526" s="363">
        <v>29</v>
      </c>
      <c r="DF526" s="363">
        <v>30</v>
      </c>
      <c r="DG526" s="363">
        <v>31</v>
      </c>
      <c r="DH526" s="363">
        <v>32</v>
      </c>
      <c r="DI526" s="363">
        <v>33</v>
      </c>
      <c r="DJ526" s="363">
        <v>34</v>
      </c>
      <c r="DK526" s="364">
        <v>35</v>
      </c>
      <c r="DL526" s="364">
        <v>36</v>
      </c>
      <c r="DM526" s="364">
        <v>37</v>
      </c>
      <c r="DN526" s="364">
        <v>38</v>
      </c>
      <c r="DO526" s="364">
        <v>39</v>
      </c>
      <c r="DP526" s="364">
        <v>40</v>
      </c>
      <c r="DQ526" s="357"/>
    </row>
    <row r="527" spans="68:121" ht="22.5" customHeight="1" thickBot="1" x14ac:dyDescent="0.35">
      <c r="BP527" s="28"/>
      <c r="BQ527" s="28"/>
      <c r="BR527" s="28"/>
      <c r="BS527" s="28"/>
      <c r="BT527" s="28"/>
      <c r="BU527" s="28"/>
      <c r="BV527" s="28"/>
      <c r="BW527" s="28"/>
      <c r="BY527" s="371"/>
      <c r="BZ527" s="372"/>
      <c r="CA527" s="372"/>
      <c r="CB527" s="372"/>
      <c r="CC527" s="372"/>
      <c r="CD527" s="372"/>
      <c r="CE527" s="372"/>
      <c r="CF527" s="372"/>
      <c r="CG527" s="372"/>
      <c r="CH527" s="372"/>
      <c r="CI527" s="372"/>
      <c r="CJ527" s="372"/>
      <c r="CK527" s="372"/>
      <c r="CL527" s="372"/>
      <c r="CM527" s="372"/>
      <c r="CN527" s="372"/>
      <c r="CO527" s="372"/>
      <c r="CP527" s="372"/>
      <c r="CQ527" s="372"/>
      <c r="CR527" s="372"/>
      <c r="CS527" s="372"/>
      <c r="CT527" s="372"/>
      <c r="CU527" s="372"/>
      <c r="CV527" s="372"/>
      <c r="CW527" s="372"/>
      <c r="CX527" s="372"/>
      <c r="CY527" s="372"/>
      <c r="CZ527" s="372"/>
      <c r="DA527" s="372"/>
      <c r="DB527" s="372"/>
      <c r="DC527" s="372"/>
      <c r="DD527" s="372"/>
      <c r="DE527" s="372"/>
      <c r="DF527" s="372"/>
      <c r="DG527" s="372"/>
      <c r="DH527" s="372"/>
      <c r="DI527" s="372"/>
      <c r="DJ527" s="372"/>
      <c r="DK527" s="372"/>
      <c r="DL527" s="372"/>
      <c r="DM527" s="372"/>
      <c r="DN527" s="372"/>
      <c r="DO527" s="372"/>
      <c r="DP527" s="372"/>
      <c r="DQ527" s="373"/>
    </row>
    <row r="528" spans="68:121" ht="22.5" customHeight="1" thickTop="1" x14ac:dyDescent="0.3">
      <c r="BP528" s="28"/>
      <c r="BQ528" s="28"/>
      <c r="BR528" s="28"/>
      <c r="BS528" s="28"/>
      <c r="BT528" s="28"/>
      <c r="BU528" s="28"/>
      <c r="BV528" s="28"/>
      <c r="BW528" s="28"/>
      <c r="BY528" s="517">
        <f t="shared" ref="BY528" si="971">BQ529</f>
        <v>0.43333333333333351</v>
      </c>
      <c r="BZ528" s="518"/>
      <c r="CA528" s="518"/>
      <c r="CB528" s="351"/>
      <c r="CC528" s="351"/>
      <c r="CD528" s="351"/>
      <c r="CE528" s="520" t="str">
        <f t="shared" ref="CE528" si="972">BT529</f>
        <v>skupina</v>
      </c>
      <c r="CF528" s="520"/>
      <c r="CG528" s="520"/>
      <c r="CH528" s="520"/>
      <c r="CI528" s="520"/>
      <c r="CJ528" s="352" t="str">
        <f t="shared" ref="CJ528" si="973">BT530</f>
        <v>C</v>
      </c>
      <c r="CK528" s="351"/>
      <c r="CL528" s="351"/>
      <c r="CM528" s="351"/>
      <c r="CN528" s="351"/>
      <c r="CO528" s="351"/>
      <c r="CP528" s="351"/>
      <c r="CQ528" s="351"/>
      <c r="CR528" s="351"/>
      <c r="CS528" s="351"/>
      <c r="CT528" s="351"/>
      <c r="CU528" s="351"/>
      <c r="CV528" s="351"/>
      <c r="CW528" s="351"/>
      <c r="CX528" s="351"/>
      <c r="CY528" s="351"/>
      <c r="CZ528" s="351"/>
      <c r="DA528" s="351"/>
      <c r="DB528" s="351"/>
      <c r="DC528" s="351"/>
      <c r="DD528" s="351"/>
      <c r="DE528" s="351"/>
      <c r="DF528" s="351"/>
      <c r="DG528" s="351"/>
      <c r="DH528" s="351"/>
      <c r="DI528" s="351"/>
      <c r="DJ528" s="351"/>
      <c r="DK528" s="351"/>
      <c r="DL528" s="351"/>
      <c r="DM528" s="351"/>
      <c r="DN528" s="351"/>
      <c r="DO528" s="351"/>
      <c r="DP528" s="351"/>
      <c r="DQ528" s="353"/>
    </row>
    <row r="529" spans="68:121" ht="22.5" customHeight="1" x14ac:dyDescent="0.3">
      <c r="BP529" s="28" t="str">
        <f t="shared" ref="BP529:BW530" si="974">Q16</f>
        <v>8. KOLO</v>
      </c>
      <c r="BQ529" s="28">
        <f t="shared" si="974"/>
        <v>0.43333333333333351</v>
      </c>
      <c r="BR529" s="28">
        <f t="shared" si="974"/>
        <v>44</v>
      </c>
      <c r="BS529" s="28" t="str">
        <f t="shared" si="974"/>
        <v>HŘIŠTĚ</v>
      </c>
      <c r="BT529" s="28" t="str">
        <f t="shared" si="974"/>
        <v>skupina</v>
      </c>
      <c r="BU529" s="28">
        <f t="shared" si="974"/>
        <v>11</v>
      </c>
      <c r="BV529" s="28" t="str">
        <f t="shared" si="974"/>
        <v>:</v>
      </c>
      <c r="BW529" s="28">
        <f t="shared" si="974"/>
        <v>22</v>
      </c>
      <c r="BY529" s="354"/>
      <c r="BZ529" s="521" t="str">
        <f t="shared" ref="BZ529" si="975">BP529</f>
        <v>8. KOLO</v>
      </c>
      <c r="CA529" s="521"/>
      <c r="CB529" s="521"/>
      <c r="CC529" s="521"/>
      <c r="CD529" s="355"/>
      <c r="CE529" s="355"/>
      <c r="CF529" s="355"/>
      <c r="CG529" s="355"/>
      <c r="CH529" s="355"/>
      <c r="CI529" s="355"/>
      <c r="CJ529" s="355"/>
      <c r="CK529" s="355"/>
      <c r="CL529" s="355"/>
      <c r="CM529" s="355"/>
      <c r="CN529" s="355"/>
      <c r="CO529" s="355"/>
      <c r="CP529" s="355"/>
      <c r="CQ529" s="355"/>
      <c r="CR529" s="355"/>
      <c r="CS529" s="537">
        <f t="shared" ref="CS529" si="976">BR529</f>
        <v>44</v>
      </c>
      <c r="CT529" s="537"/>
      <c r="CU529" s="538" t="s">
        <v>48</v>
      </c>
      <c r="CV529" s="538"/>
      <c r="CW529" s="538"/>
      <c r="CX529" s="355"/>
      <c r="CY529" s="355"/>
      <c r="CZ529" s="355"/>
      <c r="DA529" s="355"/>
      <c r="DB529" s="355"/>
      <c r="DC529" s="355"/>
      <c r="DD529" s="355"/>
      <c r="DE529" s="355"/>
      <c r="DF529" s="355"/>
      <c r="DG529" s="355"/>
      <c r="DH529" s="355"/>
      <c r="DI529" s="355"/>
      <c r="DJ529" s="355"/>
      <c r="DK529" s="356"/>
      <c r="DL529" s="539" t="s">
        <v>49</v>
      </c>
      <c r="DM529" s="539"/>
      <c r="DN529" s="539"/>
      <c r="DO529" s="540">
        <f t="shared" ref="DO529" si="977">BS530</f>
        <v>2</v>
      </c>
      <c r="DP529" s="540"/>
      <c r="DQ529" s="357"/>
    </row>
    <row r="530" spans="68:121" ht="22.5" customHeight="1" x14ac:dyDescent="0.3">
      <c r="BP530" s="28">
        <f t="shared" si="974"/>
        <v>0</v>
      </c>
      <c r="BQ530" s="28">
        <f t="shared" si="974"/>
        <v>0</v>
      </c>
      <c r="BR530" s="28" t="str">
        <f t="shared" si="974"/>
        <v>zápas</v>
      </c>
      <c r="BS530" s="28">
        <f t="shared" si="974"/>
        <v>2</v>
      </c>
      <c r="BT530" s="28" t="str">
        <f t="shared" si="974"/>
        <v>C</v>
      </c>
      <c r="BU530" s="28" t="str">
        <f t="shared" ca="1" si="974"/>
        <v>Masarykova "A"</v>
      </c>
      <c r="BV530" s="28">
        <f t="shared" si="974"/>
        <v>0</v>
      </c>
      <c r="BW530" s="28" t="str">
        <f t="shared" ca="1" si="974"/>
        <v>Mnichovická "B"</v>
      </c>
      <c r="BY530" s="354"/>
      <c r="BZ530" s="521"/>
      <c r="CA530" s="521"/>
      <c r="CB530" s="521"/>
      <c r="CC530" s="521"/>
      <c r="CD530" s="355"/>
      <c r="CE530" s="355"/>
      <c r="CF530" s="355"/>
      <c r="CG530" s="355"/>
      <c r="CH530" s="355"/>
      <c r="CI530" s="355"/>
      <c r="CJ530" s="355"/>
      <c r="CK530" s="355"/>
      <c r="CL530" s="355"/>
      <c r="CM530" s="355"/>
      <c r="CN530" s="355"/>
      <c r="CO530" s="355"/>
      <c r="CP530" s="355"/>
      <c r="CQ530" s="355"/>
      <c r="CR530" s="355"/>
      <c r="CS530" s="537"/>
      <c r="CT530" s="537"/>
      <c r="CU530" s="538"/>
      <c r="CV530" s="538"/>
      <c r="CW530" s="538"/>
      <c r="CX530" s="355"/>
      <c r="CY530" s="355"/>
      <c r="CZ530" s="355"/>
      <c r="DA530" s="355"/>
      <c r="DB530" s="355"/>
      <c r="DC530" s="355"/>
      <c r="DD530" s="355"/>
      <c r="DE530" s="355"/>
      <c r="DF530" s="355"/>
      <c r="DG530" s="355"/>
      <c r="DH530" s="355"/>
      <c r="DI530" s="355"/>
      <c r="DJ530" s="355"/>
      <c r="DK530" s="356"/>
      <c r="DL530" s="539"/>
      <c r="DM530" s="539"/>
      <c r="DN530" s="539"/>
      <c r="DO530" s="540"/>
      <c r="DP530" s="540"/>
      <c r="DQ530" s="357"/>
    </row>
    <row r="531" spans="68:121" ht="22.5" customHeight="1" x14ac:dyDescent="0.3">
      <c r="BP531" s="28"/>
      <c r="BQ531" s="28"/>
      <c r="BR531" s="28"/>
      <c r="BS531" s="28"/>
      <c r="BT531" s="28"/>
      <c r="BU531" s="28"/>
      <c r="BV531" s="28"/>
      <c r="BW531" s="28"/>
      <c r="BY531" s="354"/>
      <c r="BZ531" s="358"/>
      <c r="CA531" s="358"/>
      <c r="CB531" s="358"/>
      <c r="CC531" s="358"/>
      <c r="CD531" s="536" t="s">
        <v>52</v>
      </c>
      <c r="CE531" s="536"/>
      <c r="CF531" s="359">
        <f t="shared" ref="CF531" si="978">BU529</f>
        <v>11</v>
      </c>
      <c r="CG531" s="360" t="s">
        <v>53</v>
      </c>
      <c r="CH531" s="522" t="str">
        <f t="shared" ref="CH531" ca="1" si="979">IF(BU530="","",LOOKUP(CF531,$B$2:$B$48,$C$2:$C$44))</f>
        <v>Masarykova "A"</v>
      </c>
      <c r="CI531" s="522"/>
      <c r="CJ531" s="522"/>
      <c r="CK531" s="522"/>
      <c r="CL531" s="522"/>
      <c r="CM531" s="522"/>
      <c r="CN531" s="522"/>
      <c r="CO531" s="522"/>
      <c r="CP531" s="522"/>
      <c r="CQ531" s="522"/>
      <c r="CR531" s="522"/>
      <c r="CS531" s="522"/>
      <c r="CT531" s="522"/>
      <c r="CU531" s="358"/>
      <c r="CV531" s="358"/>
      <c r="CW531" s="358"/>
      <c r="CX531" s="358"/>
      <c r="CY531" s="358"/>
      <c r="CZ531" s="536" t="s">
        <v>52</v>
      </c>
      <c r="DA531" s="536"/>
      <c r="DB531" s="359">
        <f t="shared" ref="DB531" si="980">BW529</f>
        <v>22</v>
      </c>
      <c r="DC531" s="360" t="s">
        <v>53</v>
      </c>
      <c r="DD531" s="522" t="str">
        <f t="shared" ref="DD531" ca="1" si="981">IF(BW530="","",LOOKUP(DB531,$B$2:$B$48,$C$2:$C$44))</f>
        <v>Mnichovická "B"</v>
      </c>
      <c r="DE531" s="522"/>
      <c r="DF531" s="522"/>
      <c r="DG531" s="522"/>
      <c r="DH531" s="522"/>
      <c r="DI531" s="522"/>
      <c r="DJ531" s="522"/>
      <c r="DK531" s="522"/>
      <c r="DL531" s="522"/>
      <c r="DM531" s="522"/>
      <c r="DN531" s="522"/>
      <c r="DO531" s="522"/>
      <c r="DP531" s="522"/>
      <c r="DQ531" s="357"/>
    </row>
    <row r="532" spans="68:121" ht="22.5" customHeight="1" x14ac:dyDescent="0.3">
      <c r="BP532" s="28"/>
      <c r="BQ532" s="28"/>
      <c r="BR532" s="28"/>
      <c r="BS532" s="28"/>
      <c r="BT532" s="28"/>
      <c r="BU532" s="28"/>
      <c r="BV532" s="28"/>
      <c r="BW532" s="28"/>
      <c r="BY532" s="354"/>
      <c r="BZ532" s="358"/>
      <c r="CA532" s="358"/>
      <c r="CB532" s="358"/>
      <c r="CC532" s="358"/>
      <c r="CD532" s="358"/>
      <c r="CE532" s="358"/>
      <c r="CF532" s="358"/>
      <c r="CG532" s="358"/>
      <c r="CH532" s="358"/>
      <c r="CI532" s="358"/>
      <c r="CJ532" s="358"/>
      <c r="CK532" s="358"/>
      <c r="CL532" s="358"/>
      <c r="CM532" s="358"/>
      <c r="CN532" s="358"/>
      <c r="CO532" s="358"/>
      <c r="CP532" s="358"/>
      <c r="CQ532" s="358"/>
      <c r="CR532" s="358"/>
      <c r="CS532" s="358"/>
      <c r="CT532" s="358"/>
      <c r="CU532" s="358"/>
      <c r="CV532" s="358"/>
      <c r="CW532" s="358"/>
      <c r="CX532" s="358"/>
      <c r="CY532" s="358"/>
      <c r="CZ532" s="358"/>
      <c r="DA532" s="358"/>
      <c r="DB532" s="358"/>
      <c r="DC532" s="358"/>
      <c r="DD532" s="358"/>
      <c r="DE532" s="358"/>
      <c r="DF532" s="358"/>
      <c r="DG532" s="358"/>
      <c r="DH532" s="358"/>
      <c r="DI532" s="358"/>
      <c r="DJ532" s="358"/>
      <c r="DQ532" s="357"/>
    </row>
    <row r="533" spans="68:121" ht="22.5" customHeight="1" x14ac:dyDescent="0.3">
      <c r="BP533" s="28"/>
      <c r="BQ533" s="28"/>
      <c r="BR533" s="28"/>
      <c r="BS533" s="28"/>
      <c r="BT533" s="28"/>
      <c r="BU533" s="28"/>
      <c r="BV533" s="28"/>
      <c r="BW533" s="28"/>
      <c r="BY533" s="354"/>
      <c r="BZ533" s="396" t="s">
        <v>56</v>
      </c>
      <c r="CA533" s="397">
        <f t="shared" ref="CA533" si="982">CF531</f>
        <v>11</v>
      </c>
      <c r="CB533" s="362" t="s">
        <v>47</v>
      </c>
      <c r="CC533" s="363">
        <v>1</v>
      </c>
      <c r="CD533" s="363">
        <v>2</v>
      </c>
      <c r="CE533" s="363">
        <v>3</v>
      </c>
      <c r="CF533" s="363">
        <v>4</v>
      </c>
      <c r="CG533" s="363">
        <v>5</v>
      </c>
      <c r="CH533" s="363">
        <v>6</v>
      </c>
      <c r="CI533" s="363">
        <v>7</v>
      </c>
      <c r="CJ533" s="363">
        <v>8</v>
      </c>
      <c r="CK533" s="363">
        <v>9</v>
      </c>
      <c r="CL533" s="363">
        <v>10</v>
      </c>
      <c r="CM533" s="363">
        <v>11</v>
      </c>
      <c r="CN533" s="363">
        <v>12</v>
      </c>
      <c r="CO533" s="363">
        <v>13</v>
      </c>
      <c r="CP533" s="363">
        <v>14</v>
      </c>
      <c r="CQ533" s="363">
        <v>15</v>
      </c>
      <c r="CR533" s="363">
        <v>16</v>
      </c>
      <c r="CS533" s="363">
        <v>17</v>
      </c>
      <c r="CT533" s="363">
        <v>18</v>
      </c>
      <c r="CU533" s="363">
        <v>19</v>
      </c>
      <c r="CV533" s="363">
        <v>20</v>
      </c>
      <c r="CW533" s="363">
        <v>21</v>
      </c>
      <c r="CX533" s="363">
        <v>22</v>
      </c>
      <c r="CY533" s="363">
        <v>23</v>
      </c>
      <c r="CZ533" s="363">
        <v>24</v>
      </c>
      <c r="DA533" s="363">
        <v>25</v>
      </c>
      <c r="DB533" s="363">
        <v>26</v>
      </c>
      <c r="DC533" s="363">
        <v>27</v>
      </c>
      <c r="DD533" s="363">
        <v>28</v>
      </c>
      <c r="DE533" s="363">
        <v>29</v>
      </c>
      <c r="DF533" s="363">
        <v>30</v>
      </c>
      <c r="DG533" s="363">
        <v>31</v>
      </c>
      <c r="DH533" s="363">
        <v>32</v>
      </c>
      <c r="DI533" s="363">
        <v>33</v>
      </c>
      <c r="DJ533" s="363">
        <v>34</v>
      </c>
      <c r="DK533" s="364">
        <v>35</v>
      </c>
      <c r="DL533" s="364">
        <v>36</v>
      </c>
      <c r="DM533" s="364">
        <v>37</v>
      </c>
      <c r="DN533" s="364">
        <v>38</v>
      </c>
      <c r="DO533" s="364">
        <v>39</v>
      </c>
      <c r="DP533" s="364">
        <v>40</v>
      </c>
      <c r="DQ533" s="357"/>
    </row>
    <row r="534" spans="68:121" ht="22.5" customHeight="1" x14ac:dyDescent="0.3">
      <c r="BP534" s="28"/>
      <c r="BQ534" s="28"/>
      <c r="BR534" s="28"/>
      <c r="BS534" s="28"/>
      <c r="BT534" s="28"/>
      <c r="BU534" s="28"/>
      <c r="BV534" s="28"/>
      <c r="BW534" s="28"/>
      <c r="BY534" s="354"/>
      <c r="BZ534" s="365"/>
      <c r="CA534" s="366"/>
      <c r="CB534" s="367"/>
      <c r="CC534" s="368"/>
      <c r="CD534" s="368"/>
      <c r="CE534" s="368"/>
      <c r="CF534" s="368"/>
      <c r="CG534" s="368"/>
      <c r="CH534" s="368"/>
      <c r="CI534" s="368"/>
      <c r="CJ534" s="368"/>
      <c r="CK534" s="368"/>
      <c r="CL534" s="368"/>
      <c r="CM534" s="368"/>
      <c r="CN534" s="368"/>
      <c r="CO534" s="368"/>
      <c r="CP534" s="368"/>
      <c r="CQ534" s="368"/>
      <c r="CR534" s="368"/>
      <c r="CS534" s="368"/>
      <c r="CT534" s="368"/>
      <c r="CU534" s="368"/>
      <c r="CV534" s="368"/>
      <c r="CW534" s="368"/>
      <c r="CX534" s="368"/>
      <c r="CY534" s="368"/>
      <c r="CZ534" s="368"/>
      <c r="DA534" s="368"/>
      <c r="DB534" s="368"/>
      <c r="DC534" s="368"/>
      <c r="DD534" s="368"/>
      <c r="DE534" s="368"/>
      <c r="DF534" s="368"/>
      <c r="DG534" s="368"/>
      <c r="DH534" s="368"/>
      <c r="DI534" s="368"/>
      <c r="DJ534" s="368"/>
      <c r="DK534" s="369"/>
      <c r="DL534" s="369"/>
      <c r="DM534" s="369"/>
      <c r="DN534" s="369"/>
      <c r="DO534" s="369"/>
      <c r="DP534" s="369"/>
      <c r="DQ534" s="357"/>
    </row>
    <row r="535" spans="68:121" ht="22.5" customHeight="1" x14ac:dyDescent="0.3">
      <c r="BP535" s="28"/>
      <c r="BQ535" s="28"/>
      <c r="BR535" s="28"/>
      <c r="BS535" s="28"/>
      <c r="BT535" s="28"/>
      <c r="BU535" s="28"/>
      <c r="BV535" s="28"/>
      <c r="BW535" s="28"/>
      <c r="BY535" s="354"/>
      <c r="BZ535" s="398" t="s">
        <v>56</v>
      </c>
      <c r="CA535" s="399">
        <f t="shared" ref="CA535" si="983">DB531</f>
        <v>22</v>
      </c>
      <c r="CB535" s="370" t="s">
        <v>47</v>
      </c>
      <c r="CC535" s="363">
        <v>1</v>
      </c>
      <c r="CD535" s="363">
        <v>2</v>
      </c>
      <c r="CE535" s="363">
        <v>3</v>
      </c>
      <c r="CF535" s="363">
        <v>4</v>
      </c>
      <c r="CG535" s="363">
        <v>5</v>
      </c>
      <c r="CH535" s="363">
        <v>6</v>
      </c>
      <c r="CI535" s="363">
        <v>7</v>
      </c>
      <c r="CJ535" s="363">
        <v>8</v>
      </c>
      <c r="CK535" s="363">
        <v>9</v>
      </c>
      <c r="CL535" s="363">
        <v>10</v>
      </c>
      <c r="CM535" s="363">
        <v>11</v>
      </c>
      <c r="CN535" s="363">
        <v>12</v>
      </c>
      <c r="CO535" s="363">
        <v>13</v>
      </c>
      <c r="CP535" s="363">
        <v>14</v>
      </c>
      <c r="CQ535" s="363">
        <v>15</v>
      </c>
      <c r="CR535" s="363">
        <v>16</v>
      </c>
      <c r="CS535" s="363">
        <v>17</v>
      </c>
      <c r="CT535" s="363">
        <v>18</v>
      </c>
      <c r="CU535" s="363">
        <v>19</v>
      </c>
      <c r="CV535" s="363">
        <v>20</v>
      </c>
      <c r="CW535" s="363">
        <v>21</v>
      </c>
      <c r="CX535" s="363">
        <v>22</v>
      </c>
      <c r="CY535" s="363">
        <v>23</v>
      </c>
      <c r="CZ535" s="363">
        <v>24</v>
      </c>
      <c r="DA535" s="363">
        <v>25</v>
      </c>
      <c r="DB535" s="363">
        <v>26</v>
      </c>
      <c r="DC535" s="363">
        <v>27</v>
      </c>
      <c r="DD535" s="363">
        <v>28</v>
      </c>
      <c r="DE535" s="363">
        <v>29</v>
      </c>
      <c r="DF535" s="363">
        <v>30</v>
      </c>
      <c r="DG535" s="363">
        <v>31</v>
      </c>
      <c r="DH535" s="363">
        <v>32</v>
      </c>
      <c r="DI535" s="363">
        <v>33</v>
      </c>
      <c r="DJ535" s="363">
        <v>34</v>
      </c>
      <c r="DK535" s="364">
        <v>35</v>
      </c>
      <c r="DL535" s="364">
        <v>36</v>
      </c>
      <c r="DM535" s="364">
        <v>37</v>
      </c>
      <c r="DN535" s="364">
        <v>38</v>
      </c>
      <c r="DO535" s="364">
        <v>39</v>
      </c>
      <c r="DP535" s="364">
        <v>40</v>
      </c>
      <c r="DQ535" s="357"/>
    </row>
    <row r="536" spans="68:121" ht="22.5" customHeight="1" thickBot="1" x14ac:dyDescent="0.35">
      <c r="BP536" s="28"/>
      <c r="BQ536" s="28"/>
      <c r="BR536" s="28"/>
      <c r="BS536" s="28"/>
      <c r="BT536" s="28"/>
      <c r="BU536" s="28"/>
      <c r="BV536" s="28"/>
      <c r="BW536" s="28"/>
      <c r="BY536" s="371"/>
      <c r="BZ536" s="372"/>
      <c r="CA536" s="372"/>
      <c r="CB536" s="372"/>
      <c r="CC536" s="372"/>
      <c r="CD536" s="372"/>
      <c r="CE536" s="372"/>
      <c r="CF536" s="372"/>
      <c r="CG536" s="372"/>
      <c r="CH536" s="372"/>
      <c r="CI536" s="372"/>
      <c r="CJ536" s="372"/>
      <c r="CK536" s="372"/>
      <c r="CL536" s="372"/>
      <c r="CM536" s="372"/>
      <c r="CN536" s="372"/>
      <c r="CO536" s="372"/>
      <c r="CP536" s="372"/>
      <c r="CQ536" s="372"/>
      <c r="CR536" s="372"/>
      <c r="CS536" s="372"/>
      <c r="CT536" s="372"/>
      <c r="CU536" s="372"/>
      <c r="CV536" s="372"/>
      <c r="CW536" s="372"/>
      <c r="CX536" s="372"/>
      <c r="CY536" s="372"/>
      <c r="CZ536" s="372"/>
      <c r="DA536" s="372"/>
      <c r="DB536" s="372"/>
      <c r="DC536" s="372"/>
      <c r="DD536" s="372"/>
      <c r="DE536" s="372"/>
      <c r="DF536" s="372"/>
      <c r="DG536" s="372"/>
      <c r="DH536" s="372"/>
      <c r="DI536" s="372"/>
      <c r="DJ536" s="372"/>
      <c r="DK536" s="372"/>
      <c r="DL536" s="372"/>
      <c r="DM536" s="372"/>
      <c r="DN536" s="372"/>
      <c r="DO536" s="372"/>
      <c r="DP536" s="372"/>
      <c r="DQ536" s="373"/>
    </row>
    <row r="537" spans="68:121" ht="22.5" customHeight="1" thickTop="1" x14ac:dyDescent="0.3">
      <c r="BP537" s="28"/>
      <c r="BQ537" s="28"/>
      <c r="BR537" s="28"/>
      <c r="BS537" s="28"/>
      <c r="BT537" s="28"/>
      <c r="BU537" s="28"/>
      <c r="BV537" s="28"/>
      <c r="BW537" s="28"/>
      <c r="BY537" s="517">
        <f t="shared" ref="BY537" si="984">BQ538</f>
        <v>0.44166666666666687</v>
      </c>
      <c r="BZ537" s="518"/>
      <c r="CA537" s="518"/>
      <c r="CB537" s="351"/>
      <c r="CC537" s="351"/>
      <c r="CD537" s="351"/>
      <c r="CE537" s="520" t="str">
        <f t="shared" ref="CE537" si="985">BT538</f>
        <v>skupina</v>
      </c>
      <c r="CF537" s="520"/>
      <c r="CG537" s="520"/>
      <c r="CH537" s="520"/>
      <c r="CI537" s="520"/>
      <c r="CJ537" s="352" t="str">
        <f t="shared" ref="CJ537" si="986">BT539</f>
        <v>A</v>
      </c>
      <c r="CK537" s="351"/>
      <c r="CL537" s="351"/>
      <c r="CM537" s="351"/>
      <c r="CN537" s="351"/>
      <c r="CO537" s="351"/>
      <c r="CP537" s="351"/>
      <c r="CQ537" s="351"/>
      <c r="CR537" s="351"/>
      <c r="CS537" s="351"/>
      <c r="CT537" s="351"/>
      <c r="CU537" s="351"/>
      <c r="CV537" s="351"/>
      <c r="CW537" s="351"/>
      <c r="CX537" s="351"/>
      <c r="CY537" s="351"/>
      <c r="CZ537" s="351"/>
      <c r="DA537" s="351"/>
      <c r="DB537" s="351"/>
      <c r="DC537" s="351"/>
      <c r="DD537" s="351"/>
      <c r="DE537" s="351"/>
      <c r="DF537" s="351"/>
      <c r="DG537" s="351"/>
      <c r="DH537" s="351"/>
      <c r="DI537" s="351"/>
      <c r="DJ537" s="351"/>
      <c r="DK537" s="351"/>
      <c r="DL537" s="351"/>
      <c r="DM537" s="351"/>
      <c r="DN537" s="351"/>
      <c r="DO537" s="351"/>
      <c r="DP537" s="351"/>
      <c r="DQ537" s="353"/>
    </row>
    <row r="538" spans="68:121" ht="22.5" customHeight="1" x14ac:dyDescent="0.3">
      <c r="BP538" s="28" t="str">
        <f t="shared" ref="BP538:BW539" si="987">Q18</f>
        <v>9. KOLO</v>
      </c>
      <c r="BQ538" s="28">
        <f t="shared" si="987"/>
        <v>0.44166666666666687</v>
      </c>
      <c r="BR538" s="28">
        <f t="shared" si="987"/>
        <v>50</v>
      </c>
      <c r="BS538" s="28" t="str">
        <f t="shared" si="987"/>
        <v>HŘIŠTĚ</v>
      </c>
      <c r="BT538" s="28" t="str">
        <f t="shared" si="987"/>
        <v>skupina</v>
      </c>
      <c r="BU538" s="28">
        <f t="shared" si="987"/>
        <v>9</v>
      </c>
      <c r="BV538" s="28" t="str">
        <f t="shared" si="987"/>
        <v>:</v>
      </c>
      <c r="BW538" s="28">
        <f t="shared" si="987"/>
        <v>25</v>
      </c>
      <c r="BY538" s="354"/>
      <c r="BZ538" s="521" t="str">
        <f t="shared" ref="BZ538" si="988">BP538</f>
        <v>9. KOLO</v>
      </c>
      <c r="CA538" s="521"/>
      <c r="CB538" s="521"/>
      <c r="CC538" s="521"/>
      <c r="CD538" s="355"/>
      <c r="CE538" s="355"/>
      <c r="CF538" s="355"/>
      <c r="CG538" s="355"/>
      <c r="CH538" s="355"/>
      <c r="CI538" s="355"/>
      <c r="CJ538" s="355"/>
      <c r="CK538" s="355"/>
      <c r="CL538" s="355"/>
      <c r="CM538" s="355"/>
      <c r="CN538" s="355"/>
      <c r="CO538" s="355"/>
      <c r="CP538" s="355"/>
      <c r="CQ538" s="355"/>
      <c r="CR538" s="355"/>
      <c r="CS538" s="537">
        <f t="shared" ref="CS538" si="989">BR538</f>
        <v>50</v>
      </c>
      <c r="CT538" s="537"/>
      <c r="CU538" s="538" t="s">
        <v>48</v>
      </c>
      <c r="CV538" s="538"/>
      <c r="CW538" s="538"/>
      <c r="CX538" s="355"/>
      <c r="CY538" s="355"/>
      <c r="CZ538" s="355"/>
      <c r="DA538" s="355"/>
      <c r="DB538" s="355"/>
      <c r="DC538" s="355"/>
      <c r="DD538" s="355"/>
      <c r="DE538" s="355"/>
      <c r="DF538" s="355"/>
      <c r="DG538" s="355"/>
      <c r="DH538" s="355"/>
      <c r="DI538" s="355"/>
      <c r="DJ538" s="355"/>
      <c r="DK538" s="356"/>
      <c r="DL538" s="539" t="s">
        <v>49</v>
      </c>
      <c r="DM538" s="539"/>
      <c r="DN538" s="539"/>
      <c r="DO538" s="540">
        <f t="shared" ref="DO538" si="990">BS539</f>
        <v>2</v>
      </c>
      <c r="DP538" s="540"/>
      <c r="DQ538" s="357"/>
    </row>
    <row r="539" spans="68:121" ht="22.5" customHeight="1" x14ac:dyDescent="0.3">
      <c r="BP539" s="28">
        <f t="shared" si="987"/>
        <v>0</v>
      </c>
      <c r="BQ539" s="28">
        <f t="shared" si="987"/>
        <v>0</v>
      </c>
      <c r="BR539" s="28" t="str">
        <f t="shared" si="987"/>
        <v>zápas</v>
      </c>
      <c r="BS539" s="28">
        <f t="shared" si="987"/>
        <v>2</v>
      </c>
      <c r="BT539" s="28" t="str">
        <f t="shared" si="987"/>
        <v>A</v>
      </c>
      <c r="BU539" s="28" t="str">
        <f t="shared" ca="1" si="987"/>
        <v>Mnichovická "A"</v>
      </c>
      <c r="BV539" s="28">
        <f t="shared" si="987"/>
        <v>0</v>
      </c>
      <c r="BW539" s="28" t="str">
        <f t="shared" ca="1" si="987"/>
        <v>Býchory "B"</v>
      </c>
      <c r="BY539" s="354"/>
      <c r="BZ539" s="521"/>
      <c r="CA539" s="521"/>
      <c r="CB539" s="521"/>
      <c r="CC539" s="521"/>
      <c r="CD539" s="355"/>
      <c r="CE539" s="355"/>
      <c r="CF539" s="355"/>
      <c r="CG539" s="355"/>
      <c r="CH539" s="355"/>
      <c r="CI539" s="355"/>
      <c r="CJ539" s="355"/>
      <c r="CK539" s="355"/>
      <c r="CL539" s="355"/>
      <c r="CM539" s="355"/>
      <c r="CN539" s="355"/>
      <c r="CO539" s="355"/>
      <c r="CP539" s="355"/>
      <c r="CQ539" s="355"/>
      <c r="CR539" s="355"/>
      <c r="CS539" s="537"/>
      <c r="CT539" s="537"/>
      <c r="CU539" s="538"/>
      <c r="CV539" s="538"/>
      <c r="CW539" s="538"/>
      <c r="CX539" s="355"/>
      <c r="CY539" s="355"/>
      <c r="CZ539" s="355"/>
      <c r="DA539" s="355"/>
      <c r="DB539" s="355"/>
      <c r="DC539" s="355"/>
      <c r="DD539" s="355"/>
      <c r="DE539" s="355"/>
      <c r="DF539" s="355"/>
      <c r="DG539" s="355"/>
      <c r="DH539" s="355"/>
      <c r="DI539" s="355"/>
      <c r="DJ539" s="355"/>
      <c r="DK539" s="356"/>
      <c r="DL539" s="539"/>
      <c r="DM539" s="539"/>
      <c r="DN539" s="539"/>
      <c r="DO539" s="540"/>
      <c r="DP539" s="540"/>
      <c r="DQ539" s="357"/>
    </row>
    <row r="540" spans="68:121" ht="22.5" customHeight="1" x14ac:dyDescent="0.3">
      <c r="BP540" s="28"/>
      <c r="BQ540" s="28"/>
      <c r="BR540" s="28"/>
      <c r="BS540" s="28"/>
      <c r="BT540" s="28"/>
      <c r="BU540" s="28"/>
      <c r="BV540" s="28"/>
      <c r="BW540" s="28"/>
      <c r="BY540" s="354"/>
      <c r="BZ540" s="358"/>
      <c r="CA540" s="358"/>
      <c r="CB540" s="358"/>
      <c r="CC540" s="358"/>
      <c r="CD540" s="536" t="s">
        <v>52</v>
      </c>
      <c r="CE540" s="536"/>
      <c r="CF540" s="359">
        <f t="shared" ref="CF540" si="991">BU538</f>
        <v>9</v>
      </c>
      <c r="CG540" s="360" t="s">
        <v>53</v>
      </c>
      <c r="CH540" s="522" t="str">
        <f t="shared" ref="CH540" ca="1" si="992">IF(BU539="","",LOOKUP(CF540,$B$2:$B$48,$C$2:$C$44))</f>
        <v>Mnichovická "A"</v>
      </c>
      <c r="CI540" s="522"/>
      <c r="CJ540" s="522"/>
      <c r="CK540" s="522"/>
      <c r="CL540" s="522"/>
      <c r="CM540" s="522"/>
      <c r="CN540" s="522"/>
      <c r="CO540" s="522"/>
      <c r="CP540" s="522"/>
      <c r="CQ540" s="522"/>
      <c r="CR540" s="522"/>
      <c r="CS540" s="522"/>
      <c r="CT540" s="522"/>
      <c r="CU540" s="358"/>
      <c r="CV540" s="358"/>
      <c r="CW540" s="358"/>
      <c r="CX540" s="358"/>
      <c r="CY540" s="358"/>
      <c r="CZ540" s="536" t="s">
        <v>52</v>
      </c>
      <c r="DA540" s="536"/>
      <c r="DB540" s="359">
        <f t="shared" ref="DB540" si="993">BW538</f>
        <v>25</v>
      </c>
      <c r="DC540" s="360" t="s">
        <v>53</v>
      </c>
      <c r="DD540" s="522" t="str">
        <f t="shared" ref="DD540" ca="1" si="994">IF(BW539="","",LOOKUP(DB540,$B$2:$B$48,$C$2:$C$44))</f>
        <v>Býchory "B"</v>
      </c>
      <c r="DE540" s="522"/>
      <c r="DF540" s="522"/>
      <c r="DG540" s="522"/>
      <c r="DH540" s="522"/>
      <c r="DI540" s="522"/>
      <c r="DJ540" s="522"/>
      <c r="DK540" s="522"/>
      <c r="DL540" s="522"/>
      <c r="DM540" s="522"/>
      <c r="DN540" s="522"/>
      <c r="DO540" s="522"/>
      <c r="DP540" s="522"/>
      <c r="DQ540" s="357"/>
    </row>
    <row r="541" spans="68:121" ht="22.5" customHeight="1" x14ac:dyDescent="0.3">
      <c r="BP541" s="28"/>
      <c r="BQ541" s="28"/>
      <c r="BR541" s="28"/>
      <c r="BS541" s="28"/>
      <c r="BT541" s="28"/>
      <c r="BU541" s="28"/>
      <c r="BV541" s="28"/>
      <c r="BW541" s="28"/>
      <c r="BY541" s="354"/>
      <c r="BZ541" s="358"/>
      <c r="CA541" s="358"/>
      <c r="CB541" s="358"/>
      <c r="CC541" s="358"/>
      <c r="CD541" s="358"/>
      <c r="CE541" s="358"/>
      <c r="CF541" s="358"/>
      <c r="CG541" s="358"/>
      <c r="CH541" s="358"/>
      <c r="CI541" s="358"/>
      <c r="CJ541" s="358"/>
      <c r="CK541" s="358"/>
      <c r="CL541" s="358"/>
      <c r="CM541" s="358"/>
      <c r="CN541" s="358"/>
      <c r="CO541" s="358"/>
      <c r="CP541" s="358"/>
      <c r="CQ541" s="358"/>
      <c r="CR541" s="358"/>
      <c r="CS541" s="358"/>
      <c r="CT541" s="358"/>
      <c r="CU541" s="358"/>
      <c r="CV541" s="358"/>
      <c r="CW541" s="358"/>
      <c r="CX541" s="358"/>
      <c r="CY541" s="358"/>
      <c r="CZ541" s="358"/>
      <c r="DA541" s="358"/>
      <c r="DB541" s="358"/>
      <c r="DC541" s="358"/>
      <c r="DD541" s="358"/>
      <c r="DE541" s="358"/>
      <c r="DF541" s="358"/>
      <c r="DG541" s="358"/>
      <c r="DH541" s="358"/>
      <c r="DI541" s="358"/>
      <c r="DJ541" s="358"/>
      <c r="DQ541" s="357"/>
    </row>
    <row r="542" spans="68:121" ht="22.5" customHeight="1" x14ac:dyDescent="0.3">
      <c r="BP542" s="28"/>
      <c r="BQ542" s="28"/>
      <c r="BR542" s="28"/>
      <c r="BS542" s="28"/>
      <c r="BT542" s="28"/>
      <c r="BU542" s="28"/>
      <c r="BV542" s="28"/>
      <c r="BW542" s="28"/>
      <c r="BY542" s="354"/>
      <c r="BZ542" s="396" t="s">
        <v>56</v>
      </c>
      <c r="CA542" s="397">
        <f t="shared" ref="CA542" si="995">CF540</f>
        <v>9</v>
      </c>
      <c r="CB542" s="362" t="s">
        <v>47</v>
      </c>
      <c r="CC542" s="363">
        <v>1</v>
      </c>
      <c r="CD542" s="363">
        <v>2</v>
      </c>
      <c r="CE542" s="363">
        <v>3</v>
      </c>
      <c r="CF542" s="363">
        <v>4</v>
      </c>
      <c r="CG542" s="363">
        <v>5</v>
      </c>
      <c r="CH542" s="363">
        <v>6</v>
      </c>
      <c r="CI542" s="363">
        <v>7</v>
      </c>
      <c r="CJ542" s="363">
        <v>8</v>
      </c>
      <c r="CK542" s="363">
        <v>9</v>
      </c>
      <c r="CL542" s="363">
        <v>10</v>
      </c>
      <c r="CM542" s="363">
        <v>11</v>
      </c>
      <c r="CN542" s="363">
        <v>12</v>
      </c>
      <c r="CO542" s="363">
        <v>13</v>
      </c>
      <c r="CP542" s="363">
        <v>14</v>
      </c>
      <c r="CQ542" s="363">
        <v>15</v>
      </c>
      <c r="CR542" s="363">
        <v>16</v>
      </c>
      <c r="CS542" s="363">
        <v>17</v>
      </c>
      <c r="CT542" s="363">
        <v>18</v>
      </c>
      <c r="CU542" s="363">
        <v>19</v>
      </c>
      <c r="CV542" s="363">
        <v>20</v>
      </c>
      <c r="CW542" s="363">
        <v>21</v>
      </c>
      <c r="CX542" s="363">
        <v>22</v>
      </c>
      <c r="CY542" s="363">
        <v>23</v>
      </c>
      <c r="CZ542" s="363">
        <v>24</v>
      </c>
      <c r="DA542" s="363">
        <v>25</v>
      </c>
      <c r="DB542" s="363">
        <v>26</v>
      </c>
      <c r="DC542" s="363">
        <v>27</v>
      </c>
      <c r="DD542" s="363">
        <v>28</v>
      </c>
      <c r="DE542" s="363">
        <v>29</v>
      </c>
      <c r="DF542" s="363">
        <v>30</v>
      </c>
      <c r="DG542" s="363">
        <v>31</v>
      </c>
      <c r="DH542" s="363">
        <v>32</v>
      </c>
      <c r="DI542" s="363">
        <v>33</v>
      </c>
      <c r="DJ542" s="363">
        <v>34</v>
      </c>
      <c r="DK542" s="364">
        <v>35</v>
      </c>
      <c r="DL542" s="364">
        <v>36</v>
      </c>
      <c r="DM542" s="364">
        <v>37</v>
      </c>
      <c r="DN542" s="364">
        <v>38</v>
      </c>
      <c r="DO542" s="364">
        <v>39</v>
      </c>
      <c r="DP542" s="364">
        <v>40</v>
      </c>
      <c r="DQ542" s="357"/>
    </row>
    <row r="543" spans="68:121" ht="22.5" customHeight="1" x14ac:dyDescent="0.3">
      <c r="BP543" s="28"/>
      <c r="BQ543" s="28"/>
      <c r="BR543" s="28"/>
      <c r="BS543" s="28"/>
      <c r="BT543" s="28"/>
      <c r="BU543" s="28"/>
      <c r="BV543" s="28"/>
      <c r="BW543" s="28"/>
      <c r="BY543" s="354"/>
      <c r="BZ543" s="365"/>
      <c r="CA543" s="366"/>
      <c r="CB543" s="367"/>
      <c r="CC543" s="368"/>
      <c r="CD543" s="368"/>
      <c r="CE543" s="368"/>
      <c r="CF543" s="368"/>
      <c r="CG543" s="368"/>
      <c r="CH543" s="368"/>
      <c r="CI543" s="368"/>
      <c r="CJ543" s="368"/>
      <c r="CK543" s="368"/>
      <c r="CL543" s="368"/>
      <c r="CM543" s="368"/>
      <c r="CN543" s="368"/>
      <c r="CO543" s="368"/>
      <c r="CP543" s="368"/>
      <c r="CQ543" s="368"/>
      <c r="CR543" s="368"/>
      <c r="CS543" s="368"/>
      <c r="CT543" s="368"/>
      <c r="CU543" s="368"/>
      <c r="CV543" s="368"/>
      <c r="CW543" s="368"/>
      <c r="CX543" s="368"/>
      <c r="CY543" s="368"/>
      <c r="CZ543" s="368"/>
      <c r="DA543" s="368"/>
      <c r="DB543" s="368"/>
      <c r="DC543" s="368"/>
      <c r="DD543" s="368"/>
      <c r="DE543" s="368"/>
      <c r="DF543" s="368"/>
      <c r="DG543" s="368"/>
      <c r="DH543" s="368"/>
      <c r="DI543" s="368"/>
      <c r="DJ543" s="368"/>
      <c r="DK543" s="369"/>
      <c r="DL543" s="369"/>
      <c r="DM543" s="369"/>
      <c r="DN543" s="369"/>
      <c r="DO543" s="369"/>
      <c r="DP543" s="369"/>
      <c r="DQ543" s="357"/>
    </row>
    <row r="544" spans="68:121" ht="22.5" customHeight="1" x14ac:dyDescent="0.3">
      <c r="BP544" s="28"/>
      <c r="BQ544" s="28"/>
      <c r="BR544" s="28"/>
      <c r="BS544" s="28"/>
      <c r="BT544" s="28"/>
      <c r="BU544" s="28"/>
      <c r="BV544" s="28"/>
      <c r="BW544" s="28"/>
      <c r="BY544" s="354"/>
      <c r="BZ544" s="398" t="s">
        <v>56</v>
      </c>
      <c r="CA544" s="399">
        <f t="shared" ref="CA544" si="996">DB540</f>
        <v>25</v>
      </c>
      <c r="CB544" s="370" t="s">
        <v>47</v>
      </c>
      <c r="CC544" s="363">
        <v>1</v>
      </c>
      <c r="CD544" s="363">
        <v>2</v>
      </c>
      <c r="CE544" s="363">
        <v>3</v>
      </c>
      <c r="CF544" s="363">
        <v>4</v>
      </c>
      <c r="CG544" s="363">
        <v>5</v>
      </c>
      <c r="CH544" s="363">
        <v>6</v>
      </c>
      <c r="CI544" s="363">
        <v>7</v>
      </c>
      <c r="CJ544" s="363">
        <v>8</v>
      </c>
      <c r="CK544" s="363">
        <v>9</v>
      </c>
      <c r="CL544" s="363">
        <v>10</v>
      </c>
      <c r="CM544" s="363">
        <v>11</v>
      </c>
      <c r="CN544" s="363">
        <v>12</v>
      </c>
      <c r="CO544" s="363">
        <v>13</v>
      </c>
      <c r="CP544" s="363">
        <v>14</v>
      </c>
      <c r="CQ544" s="363">
        <v>15</v>
      </c>
      <c r="CR544" s="363">
        <v>16</v>
      </c>
      <c r="CS544" s="363">
        <v>17</v>
      </c>
      <c r="CT544" s="363">
        <v>18</v>
      </c>
      <c r="CU544" s="363">
        <v>19</v>
      </c>
      <c r="CV544" s="363">
        <v>20</v>
      </c>
      <c r="CW544" s="363">
        <v>21</v>
      </c>
      <c r="CX544" s="363">
        <v>22</v>
      </c>
      <c r="CY544" s="363">
        <v>23</v>
      </c>
      <c r="CZ544" s="363">
        <v>24</v>
      </c>
      <c r="DA544" s="363">
        <v>25</v>
      </c>
      <c r="DB544" s="363">
        <v>26</v>
      </c>
      <c r="DC544" s="363">
        <v>27</v>
      </c>
      <c r="DD544" s="363">
        <v>28</v>
      </c>
      <c r="DE544" s="363">
        <v>29</v>
      </c>
      <c r="DF544" s="363">
        <v>30</v>
      </c>
      <c r="DG544" s="363">
        <v>31</v>
      </c>
      <c r="DH544" s="363">
        <v>32</v>
      </c>
      <c r="DI544" s="363">
        <v>33</v>
      </c>
      <c r="DJ544" s="363">
        <v>34</v>
      </c>
      <c r="DK544" s="364">
        <v>35</v>
      </c>
      <c r="DL544" s="364">
        <v>36</v>
      </c>
      <c r="DM544" s="364">
        <v>37</v>
      </c>
      <c r="DN544" s="364">
        <v>38</v>
      </c>
      <c r="DO544" s="364">
        <v>39</v>
      </c>
      <c r="DP544" s="364">
        <v>40</v>
      </c>
      <c r="DQ544" s="357"/>
    </row>
    <row r="545" spans="68:121" ht="22.5" customHeight="1" thickBot="1" x14ac:dyDescent="0.35">
      <c r="BP545" s="28"/>
      <c r="BQ545" s="28"/>
      <c r="BR545" s="28"/>
      <c r="BS545" s="28"/>
      <c r="BT545" s="28"/>
      <c r="BU545" s="28"/>
      <c r="BV545" s="28"/>
      <c r="BW545" s="28"/>
      <c r="BY545" s="371"/>
      <c r="BZ545" s="372"/>
      <c r="CA545" s="372"/>
      <c r="CB545" s="372"/>
      <c r="CC545" s="372"/>
      <c r="CD545" s="372"/>
      <c r="CE545" s="372"/>
      <c r="CF545" s="372"/>
      <c r="CG545" s="372"/>
      <c r="CH545" s="372"/>
      <c r="CI545" s="372"/>
      <c r="CJ545" s="372"/>
      <c r="CK545" s="372"/>
      <c r="CL545" s="372"/>
      <c r="CM545" s="372"/>
      <c r="CN545" s="372"/>
      <c r="CO545" s="372"/>
      <c r="CP545" s="372"/>
      <c r="CQ545" s="372"/>
      <c r="CR545" s="372"/>
      <c r="CS545" s="372"/>
      <c r="CT545" s="372"/>
      <c r="CU545" s="372"/>
      <c r="CV545" s="372"/>
      <c r="CW545" s="372"/>
      <c r="CX545" s="372"/>
      <c r="CY545" s="372"/>
      <c r="CZ545" s="372"/>
      <c r="DA545" s="372"/>
      <c r="DB545" s="372"/>
      <c r="DC545" s="372"/>
      <c r="DD545" s="372"/>
      <c r="DE545" s="372"/>
      <c r="DF545" s="372"/>
      <c r="DG545" s="372"/>
      <c r="DH545" s="372"/>
      <c r="DI545" s="372"/>
      <c r="DJ545" s="372"/>
      <c r="DK545" s="372"/>
      <c r="DL545" s="372"/>
      <c r="DM545" s="372"/>
      <c r="DN545" s="372"/>
      <c r="DO545" s="372"/>
      <c r="DP545" s="372"/>
      <c r="DQ545" s="373"/>
    </row>
    <row r="546" spans="68:121" ht="22.5" customHeight="1" thickTop="1" thickBot="1" x14ac:dyDescent="0.35">
      <c r="BP546" s="28"/>
      <c r="BQ546" s="28"/>
      <c r="BR546" s="28"/>
      <c r="BS546" s="28"/>
      <c r="BT546" s="28"/>
      <c r="BU546" s="28"/>
      <c r="BV546" s="28"/>
      <c r="BW546" s="28"/>
    </row>
    <row r="547" spans="68:121" ht="22.5" customHeight="1" thickTop="1" x14ac:dyDescent="0.3">
      <c r="BP547" s="28"/>
      <c r="BQ547" s="28"/>
      <c r="BR547" s="28"/>
      <c r="BS547" s="28"/>
      <c r="BT547" s="28"/>
      <c r="BU547" s="28"/>
      <c r="BV547" s="28"/>
      <c r="BW547" s="28"/>
      <c r="BY547" s="517">
        <f t="shared" ref="BY547" si="997">BQ548</f>
        <v>0.45000000000000023</v>
      </c>
      <c r="BZ547" s="518"/>
      <c r="CA547" s="518"/>
      <c r="CB547" s="351"/>
      <c r="CC547" s="351"/>
      <c r="CD547" s="351"/>
      <c r="CE547" s="520" t="str">
        <f t="shared" ref="CE547" si="998">BT548</f>
        <v>skupina</v>
      </c>
      <c r="CF547" s="520"/>
      <c r="CG547" s="520"/>
      <c r="CH547" s="520"/>
      <c r="CI547" s="520"/>
      <c r="CJ547" s="352" t="str">
        <f t="shared" ref="CJ547" si="999">BT549</f>
        <v>D</v>
      </c>
      <c r="CK547" s="351"/>
      <c r="CL547" s="351"/>
      <c r="CM547" s="351"/>
      <c r="CN547" s="351"/>
      <c r="CO547" s="351"/>
      <c r="CP547" s="351"/>
      <c r="CQ547" s="351"/>
      <c r="CR547" s="351"/>
      <c r="CS547" s="351"/>
      <c r="CT547" s="351"/>
      <c r="CU547" s="351"/>
      <c r="CV547" s="351"/>
      <c r="CW547" s="351"/>
      <c r="CX547" s="351"/>
      <c r="CY547" s="351"/>
      <c r="CZ547" s="351"/>
      <c r="DA547" s="351"/>
      <c r="DB547" s="351"/>
      <c r="DC547" s="351"/>
      <c r="DD547" s="351"/>
      <c r="DE547" s="351"/>
      <c r="DF547" s="351"/>
      <c r="DG547" s="351"/>
      <c r="DH547" s="351"/>
      <c r="DI547" s="351"/>
      <c r="DJ547" s="351"/>
      <c r="DK547" s="351"/>
      <c r="DL547" s="351"/>
      <c r="DM547" s="351"/>
      <c r="DN547" s="351"/>
      <c r="DO547" s="351"/>
      <c r="DP547" s="351"/>
      <c r="DQ547" s="353"/>
    </row>
    <row r="548" spans="68:121" ht="22.5" customHeight="1" x14ac:dyDescent="0.3">
      <c r="BP548" s="28" t="str">
        <f t="shared" ref="BP548:BW549" si="1000">Q20</f>
        <v>10. KOLO</v>
      </c>
      <c r="BQ548" s="28">
        <f t="shared" si="1000"/>
        <v>0.45000000000000023</v>
      </c>
      <c r="BR548" s="28">
        <f t="shared" si="1000"/>
        <v>56</v>
      </c>
      <c r="BS548" s="28" t="str">
        <f t="shared" si="1000"/>
        <v>HŘIŠTĚ</v>
      </c>
      <c r="BT548" s="28" t="str">
        <f t="shared" si="1000"/>
        <v>skupina</v>
      </c>
      <c r="BU548" s="28">
        <f t="shared" si="1000"/>
        <v>4</v>
      </c>
      <c r="BV548" s="28" t="str">
        <f t="shared" si="1000"/>
        <v>:</v>
      </c>
      <c r="BW548" s="28">
        <f t="shared" si="1000"/>
        <v>14</v>
      </c>
      <c r="BY548" s="354"/>
      <c r="BZ548" s="521" t="str">
        <f t="shared" ref="BZ548" si="1001">BP548</f>
        <v>10. KOLO</v>
      </c>
      <c r="CA548" s="521"/>
      <c r="CB548" s="521"/>
      <c r="CC548" s="521"/>
      <c r="CD548" s="355"/>
      <c r="CE548" s="355"/>
      <c r="CF548" s="355"/>
      <c r="CG548" s="355"/>
      <c r="CH548" s="355"/>
      <c r="CI548" s="355"/>
      <c r="CJ548" s="355"/>
      <c r="CK548" s="355"/>
      <c r="CL548" s="355"/>
      <c r="CM548" s="355"/>
      <c r="CN548" s="355"/>
      <c r="CO548" s="355"/>
      <c r="CP548" s="355"/>
      <c r="CQ548" s="355"/>
      <c r="CR548" s="355"/>
      <c r="CS548" s="537">
        <f t="shared" ref="CS548" si="1002">BR548</f>
        <v>56</v>
      </c>
      <c r="CT548" s="537"/>
      <c r="CU548" s="538" t="s">
        <v>48</v>
      </c>
      <c r="CV548" s="538"/>
      <c r="CW548" s="538"/>
      <c r="CX548" s="355"/>
      <c r="CY548" s="355"/>
      <c r="CZ548" s="355"/>
      <c r="DA548" s="355"/>
      <c r="DB548" s="355"/>
      <c r="DC548" s="355"/>
      <c r="DD548" s="355"/>
      <c r="DE548" s="355"/>
      <c r="DF548" s="355"/>
      <c r="DG548" s="355"/>
      <c r="DH548" s="355"/>
      <c r="DI548" s="355"/>
      <c r="DJ548" s="355"/>
      <c r="DK548" s="356"/>
      <c r="DL548" s="539" t="s">
        <v>49</v>
      </c>
      <c r="DM548" s="539"/>
      <c r="DN548" s="539"/>
      <c r="DO548" s="540">
        <f t="shared" ref="DO548" si="1003">BS549</f>
        <v>2</v>
      </c>
      <c r="DP548" s="540"/>
      <c r="DQ548" s="357"/>
    </row>
    <row r="549" spans="68:121" ht="22.5" customHeight="1" x14ac:dyDescent="0.3">
      <c r="BP549" s="28">
        <f t="shared" si="1000"/>
        <v>0</v>
      </c>
      <c r="BQ549" s="28">
        <f t="shared" si="1000"/>
        <v>0</v>
      </c>
      <c r="BR549" s="28" t="str">
        <f t="shared" si="1000"/>
        <v>zápas</v>
      </c>
      <c r="BS549" s="28">
        <f t="shared" si="1000"/>
        <v>2</v>
      </c>
      <c r="BT549" s="28" t="str">
        <f t="shared" si="1000"/>
        <v>D</v>
      </c>
      <c r="BU549" s="28" t="str">
        <f t="shared" ca="1" si="1000"/>
        <v>Prokopa Vel. "A"</v>
      </c>
      <c r="BV549" s="28">
        <f t="shared" si="1000"/>
        <v>0</v>
      </c>
      <c r="BW549" s="28" t="str">
        <f t="shared" ca="1" si="1000"/>
        <v>Býchory "A"</v>
      </c>
      <c r="BY549" s="354"/>
      <c r="BZ549" s="521"/>
      <c r="CA549" s="521"/>
      <c r="CB549" s="521"/>
      <c r="CC549" s="521"/>
      <c r="CD549" s="355"/>
      <c r="CE549" s="355"/>
      <c r="CF549" s="355"/>
      <c r="CG549" s="355"/>
      <c r="CH549" s="355"/>
      <c r="CI549" s="355"/>
      <c r="CJ549" s="355"/>
      <c r="CK549" s="355"/>
      <c r="CL549" s="355"/>
      <c r="CM549" s="355"/>
      <c r="CN549" s="355"/>
      <c r="CO549" s="355"/>
      <c r="CP549" s="355"/>
      <c r="CQ549" s="355"/>
      <c r="CR549" s="355"/>
      <c r="CS549" s="537"/>
      <c r="CT549" s="537"/>
      <c r="CU549" s="538"/>
      <c r="CV549" s="538"/>
      <c r="CW549" s="538"/>
      <c r="CX549" s="355"/>
      <c r="CY549" s="355"/>
      <c r="CZ549" s="355"/>
      <c r="DA549" s="355"/>
      <c r="DB549" s="355"/>
      <c r="DC549" s="355"/>
      <c r="DD549" s="355"/>
      <c r="DE549" s="355"/>
      <c r="DF549" s="355"/>
      <c r="DG549" s="355"/>
      <c r="DH549" s="355"/>
      <c r="DI549" s="355"/>
      <c r="DJ549" s="355"/>
      <c r="DK549" s="356"/>
      <c r="DL549" s="539"/>
      <c r="DM549" s="539"/>
      <c r="DN549" s="539"/>
      <c r="DO549" s="540"/>
      <c r="DP549" s="540"/>
      <c r="DQ549" s="357"/>
    </row>
    <row r="550" spans="68:121" ht="22.5" customHeight="1" x14ac:dyDescent="0.3">
      <c r="BP550" s="28"/>
      <c r="BQ550" s="28"/>
      <c r="BR550" s="28"/>
      <c r="BS550" s="28"/>
      <c r="BT550" s="28"/>
      <c r="BU550" s="28"/>
      <c r="BV550" s="28"/>
      <c r="BW550" s="28"/>
      <c r="BY550" s="354"/>
      <c r="BZ550" s="358"/>
      <c r="CA550" s="358"/>
      <c r="CB550" s="358"/>
      <c r="CC550" s="358"/>
      <c r="CD550" s="536" t="s">
        <v>52</v>
      </c>
      <c r="CE550" s="536"/>
      <c r="CF550" s="359">
        <f t="shared" ref="CF550" si="1004">BU548</f>
        <v>4</v>
      </c>
      <c r="CG550" s="360" t="s">
        <v>53</v>
      </c>
      <c r="CH550" s="522" t="str">
        <f t="shared" ref="CH550" ca="1" si="1005">IF(BU549="","",LOOKUP(CF550,$B$2:$B$48,$C$2:$C$44))</f>
        <v>Prokopa Vel. "A"</v>
      </c>
      <c r="CI550" s="522"/>
      <c r="CJ550" s="522"/>
      <c r="CK550" s="522"/>
      <c r="CL550" s="522"/>
      <c r="CM550" s="522"/>
      <c r="CN550" s="522"/>
      <c r="CO550" s="522"/>
      <c r="CP550" s="522"/>
      <c r="CQ550" s="522"/>
      <c r="CR550" s="522"/>
      <c r="CS550" s="522"/>
      <c r="CT550" s="522"/>
      <c r="CU550" s="358"/>
      <c r="CV550" s="358"/>
      <c r="CW550" s="358"/>
      <c r="CX550" s="358"/>
      <c r="CY550" s="358"/>
      <c r="CZ550" s="536" t="s">
        <v>52</v>
      </c>
      <c r="DA550" s="536"/>
      <c r="DB550" s="359">
        <f t="shared" ref="DB550" si="1006">BW548</f>
        <v>14</v>
      </c>
      <c r="DC550" s="360" t="s">
        <v>53</v>
      </c>
      <c r="DD550" s="522" t="str">
        <f t="shared" ref="DD550" ca="1" si="1007">IF(BW549="","",LOOKUP(DB550,$B$2:$B$48,$C$2:$C$44))</f>
        <v>Býchory "A"</v>
      </c>
      <c r="DE550" s="522"/>
      <c r="DF550" s="522"/>
      <c r="DG550" s="522"/>
      <c r="DH550" s="522"/>
      <c r="DI550" s="522"/>
      <c r="DJ550" s="522"/>
      <c r="DK550" s="522"/>
      <c r="DL550" s="522"/>
      <c r="DM550" s="522"/>
      <c r="DN550" s="522"/>
      <c r="DO550" s="522"/>
      <c r="DP550" s="522"/>
      <c r="DQ550" s="357"/>
    </row>
    <row r="551" spans="68:121" ht="22.5" customHeight="1" x14ac:dyDescent="0.3">
      <c r="BP551" s="28"/>
      <c r="BQ551" s="28"/>
      <c r="BR551" s="28"/>
      <c r="BS551" s="28"/>
      <c r="BT551" s="28"/>
      <c r="BU551" s="28"/>
      <c r="BV551" s="28"/>
      <c r="BW551" s="28"/>
      <c r="BY551" s="354"/>
      <c r="BZ551" s="358"/>
      <c r="CA551" s="358"/>
      <c r="CB551" s="358"/>
      <c r="CC551" s="358"/>
      <c r="CD551" s="358"/>
      <c r="CE551" s="358"/>
      <c r="CF551" s="358"/>
      <c r="CG551" s="358"/>
      <c r="CH551" s="358"/>
      <c r="CI551" s="358"/>
      <c r="CJ551" s="358"/>
      <c r="CK551" s="358"/>
      <c r="CL551" s="358"/>
      <c r="CM551" s="358"/>
      <c r="CN551" s="358"/>
      <c r="CO551" s="358"/>
      <c r="CP551" s="358"/>
      <c r="CQ551" s="358"/>
      <c r="CR551" s="358"/>
      <c r="CS551" s="358"/>
      <c r="CT551" s="358"/>
      <c r="CU551" s="358"/>
      <c r="CV551" s="358"/>
      <c r="CW551" s="358"/>
      <c r="CX551" s="358"/>
      <c r="CY551" s="358"/>
      <c r="CZ551" s="358"/>
      <c r="DA551" s="358"/>
      <c r="DB551" s="358"/>
      <c r="DC551" s="358"/>
      <c r="DD551" s="358"/>
      <c r="DE551" s="358"/>
      <c r="DF551" s="358"/>
      <c r="DG551" s="358"/>
      <c r="DH551" s="358"/>
      <c r="DI551" s="358"/>
      <c r="DJ551" s="358"/>
      <c r="DQ551" s="357"/>
    </row>
    <row r="552" spans="68:121" ht="22.5" customHeight="1" x14ac:dyDescent="0.3">
      <c r="BP552" s="28"/>
      <c r="BQ552" s="28"/>
      <c r="BR552" s="28"/>
      <c r="BS552" s="28"/>
      <c r="BT552" s="28"/>
      <c r="BU552" s="28"/>
      <c r="BV552" s="28"/>
      <c r="BW552" s="28"/>
      <c r="BY552" s="354"/>
      <c r="BZ552" s="396" t="s">
        <v>56</v>
      </c>
      <c r="CA552" s="397">
        <f t="shared" ref="CA552" si="1008">CF550</f>
        <v>4</v>
      </c>
      <c r="CB552" s="362" t="s">
        <v>47</v>
      </c>
      <c r="CC552" s="363">
        <v>1</v>
      </c>
      <c r="CD552" s="363">
        <v>2</v>
      </c>
      <c r="CE552" s="363">
        <v>3</v>
      </c>
      <c r="CF552" s="363">
        <v>4</v>
      </c>
      <c r="CG552" s="363">
        <v>5</v>
      </c>
      <c r="CH552" s="363">
        <v>6</v>
      </c>
      <c r="CI552" s="363">
        <v>7</v>
      </c>
      <c r="CJ552" s="363">
        <v>8</v>
      </c>
      <c r="CK552" s="363">
        <v>9</v>
      </c>
      <c r="CL552" s="363">
        <v>10</v>
      </c>
      <c r="CM552" s="363">
        <v>11</v>
      </c>
      <c r="CN552" s="363">
        <v>12</v>
      </c>
      <c r="CO552" s="363">
        <v>13</v>
      </c>
      <c r="CP552" s="363">
        <v>14</v>
      </c>
      <c r="CQ552" s="363">
        <v>15</v>
      </c>
      <c r="CR552" s="363">
        <v>16</v>
      </c>
      <c r="CS552" s="363">
        <v>17</v>
      </c>
      <c r="CT552" s="363">
        <v>18</v>
      </c>
      <c r="CU552" s="363">
        <v>19</v>
      </c>
      <c r="CV552" s="363">
        <v>20</v>
      </c>
      <c r="CW552" s="363">
        <v>21</v>
      </c>
      <c r="CX552" s="363">
        <v>22</v>
      </c>
      <c r="CY552" s="363">
        <v>23</v>
      </c>
      <c r="CZ552" s="363">
        <v>24</v>
      </c>
      <c r="DA552" s="363">
        <v>25</v>
      </c>
      <c r="DB552" s="363">
        <v>26</v>
      </c>
      <c r="DC552" s="363">
        <v>27</v>
      </c>
      <c r="DD552" s="363">
        <v>28</v>
      </c>
      <c r="DE552" s="363">
        <v>29</v>
      </c>
      <c r="DF552" s="363">
        <v>30</v>
      </c>
      <c r="DG552" s="363">
        <v>31</v>
      </c>
      <c r="DH552" s="363">
        <v>32</v>
      </c>
      <c r="DI552" s="363">
        <v>33</v>
      </c>
      <c r="DJ552" s="363">
        <v>34</v>
      </c>
      <c r="DK552" s="364">
        <v>35</v>
      </c>
      <c r="DL552" s="364">
        <v>36</v>
      </c>
      <c r="DM552" s="364">
        <v>37</v>
      </c>
      <c r="DN552" s="364">
        <v>38</v>
      </c>
      <c r="DO552" s="364">
        <v>39</v>
      </c>
      <c r="DP552" s="364">
        <v>40</v>
      </c>
      <c r="DQ552" s="357"/>
    </row>
    <row r="553" spans="68:121" ht="22.5" customHeight="1" x14ac:dyDescent="0.3">
      <c r="BP553" s="28"/>
      <c r="BQ553" s="28"/>
      <c r="BR553" s="28"/>
      <c r="BS553" s="28"/>
      <c r="BT553" s="28"/>
      <c r="BU553" s="28"/>
      <c r="BV553" s="28"/>
      <c r="BW553" s="28"/>
      <c r="BY553" s="354"/>
      <c r="BZ553" s="365"/>
      <c r="CA553" s="366"/>
      <c r="CB553" s="367"/>
      <c r="CC553" s="368"/>
      <c r="CD553" s="368"/>
      <c r="CE553" s="368"/>
      <c r="CF553" s="368"/>
      <c r="CG553" s="368"/>
      <c r="CH553" s="368"/>
      <c r="CI553" s="368"/>
      <c r="CJ553" s="368"/>
      <c r="CK553" s="368"/>
      <c r="CL553" s="368"/>
      <c r="CM553" s="368"/>
      <c r="CN553" s="368"/>
      <c r="CO553" s="368"/>
      <c r="CP553" s="368"/>
      <c r="CQ553" s="368"/>
      <c r="CR553" s="368"/>
      <c r="CS553" s="368"/>
      <c r="CT553" s="368"/>
      <c r="CU553" s="368"/>
      <c r="CV553" s="368"/>
      <c r="CW553" s="368"/>
      <c r="CX553" s="368"/>
      <c r="CY553" s="368"/>
      <c r="CZ553" s="368"/>
      <c r="DA553" s="368"/>
      <c r="DB553" s="368"/>
      <c r="DC553" s="368"/>
      <c r="DD553" s="368"/>
      <c r="DE553" s="368"/>
      <c r="DF553" s="368"/>
      <c r="DG553" s="368"/>
      <c r="DH553" s="368"/>
      <c r="DI553" s="368"/>
      <c r="DJ553" s="368"/>
      <c r="DK553" s="369"/>
      <c r="DL553" s="369"/>
      <c r="DM553" s="369"/>
      <c r="DN553" s="369"/>
      <c r="DO553" s="369"/>
      <c r="DP553" s="369"/>
      <c r="DQ553" s="357"/>
    </row>
    <row r="554" spans="68:121" ht="22.5" customHeight="1" x14ac:dyDescent="0.3">
      <c r="BP554" s="28"/>
      <c r="BQ554" s="28"/>
      <c r="BR554" s="28"/>
      <c r="BS554" s="28"/>
      <c r="BT554" s="28"/>
      <c r="BU554" s="28"/>
      <c r="BV554" s="28"/>
      <c r="BW554" s="28"/>
      <c r="BY554" s="354"/>
      <c r="BZ554" s="398" t="s">
        <v>56</v>
      </c>
      <c r="CA554" s="399">
        <f t="shared" ref="CA554" si="1009">DB550</f>
        <v>14</v>
      </c>
      <c r="CB554" s="370" t="s">
        <v>47</v>
      </c>
      <c r="CC554" s="363">
        <v>1</v>
      </c>
      <c r="CD554" s="363">
        <v>2</v>
      </c>
      <c r="CE554" s="363">
        <v>3</v>
      </c>
      <c r="CF554" s="363">
        <v>4</v>
      </c>
      <c r="CG554" s="363">
        <v>5</v>
      </c>
      <c r="CH554" s="363">
        <v>6</v>
      </c>
      <c r="CI554" s="363">
        <v>7</v>
      </c>
      <c r="CJ554" s="363">
        <v>8</v>
      </c>
      <c r="CK554" s="363">
        <v>9</v>
      </c>
      <c r="CL554" s="363">
        <v>10</v>
      </c>
      <c r="CM554" s="363">
        <v>11</v>
      </c>
      <c r="CN554" s="363">
        <v>12</v>
      </c>
      <c r="CO554" s="363">
        <v>13</v>
      </c>
      <c r="CP554" s="363">
        <v>14</v>
      </c>
      <c r="CQ554" s="363">
        <v>15</v>
      </c>
      <c r="CR554" s="363">
        <v>16</v>
      </c>
      <c r="CS554" s="363">
        <v>17</v>
      </c>
      <c r="CT554" s="363">
        <v>18</v>
      </c>
      <c r="CU554" s="363">
        <v>19</v>
      </c>
      <c r="CV554" s="363">
        <v>20</v>
      </c>
      <c r="CW554" s="363">
        <v>21</v>
      </c>
      <c r="CX554" s="363">
        <v>22</v>
      </c>
      <c r="CY554" s="363">
        <v>23</v>
      </c>
      <c r="CZ554" s="363">
        <v>24</v>
      </c>
      <c r="DA554" s="363">
        <v>25</v>
      </c>
      <c r="DB554" s="363">
        <v>26</v>
      </c>
      <c r="DC554" s="363">
        <v>27</v>
      </c>
      <c r="DD554" s="363">
        <v>28</v>
      </c>
      <c r="DE554" s="363">
        <v>29</v>
      </c>
      <c r="DF554" s="363">
        <v>30</v>
      </c>
      <c r="DG554" s="363">
        <v>31</v>
      </c>
      <c r="DH554" s="363">
        <v>32</v>
      </c>
      <c r="DI554" s="363">
        <v>33</v>
      </c>
      <c r="DJ554" s="363">
        <v>34</v>
      </c>
      <c r="DK554" s="364">
        <v>35</v>
      </c>
      <c r="DL554" s="364">
        <v>36</v>
      </c>
      <c r="DM554" s="364">
        <v>37</v>
      </c>
      <c r="DN554" s="364">
        <v>38</v>
      </c>
      <c r="DO554" s="364">
        <v>39</v>
      </c>
      <c r="DP554" s="364">
        <v>40</v>
      </c>
      <c r="DQ554" s="357"/>
    </row>
    <row r="555" spans="68:121" ht="22.5" customHeight="1" thickBot="1" x14ac:dyDescent="0.35">
      <c r="BP555" s="28"/>
      <c r="BQ555" s="28"/>
      <c r="BR555" s="28"/>
      <c r="BS555" s="28"/>
      <c r="BT555" s="28"/>
      <c r="BU555" s="28"/>
      <c r="BV555" s="28"/>
      <c r="BW555" s="28"/>
      <c r="BY555" s="371"/>
      <c r="BZ555" s="372"/>
      <c r="CA555" s="372"/>
      <c r="CB555" s="372"/>
      <c r="CC555" s="372"/>
      <c r="CD555" s="372"/>
      <c r="CE555" s="372"/>
      <c r="CF555" s="372"/>
      <c r="CG555" s="372"/>
      <c r="CH555" s="372"/>
      <c r="CI555" s="372"/>
      <c r="CJ555" s="372"/>
      <c r="CK555" s="372"/>
      <c r="CL555" s="372"/>
      <c r="CM555" s="372"/>
      <c r="CN555" s="372"/>
      <c r="CO555" s="372"/>
      <c r="CP555" s="372"/>
      <c r="CQ555" s="372"/>
      <c r="CR555" s="372"/>
      <c r="CS555" s="372"/>
      <c r="CT555" s="372"/>
      <c r="CU555" s="372"/>
      <c r="CV555" s="372"/>
      <c r="CW555" s="372"/>
      <c r="CX555" s="372"/>
      <c r="CY555" s="372"/>
      <c r="CZ555" s="372"/>
      <c r="DA555" s="372"/>
      <c r="DB555" s="372"/>
      <c r="DC555" s="372"/>
      <c r="DD555" s="372"/>
      <c r="DE555" s="372"/>
      <c r="DF555" s="372"/>
      <c r="DG555" s="372"/>
      <c r="DH555" s="372"/>
      <c r="DI555" s="372"/>
      <c r="DJ555" s="372"/>
      <c r="DK555" s="372"/>
      <c r="DL555" s="372"/>
      <c r="DM555" s="372"/>
      <c r="DN555" s="372"/>
      <c r="DO555" s="372"/>
      <c r="DP555" s="372"/>
      <c r="DQ555" s="373"/>
    </row>
    <row r="556" spans="68:121" ht="22.5" customHeight="1" thickTop="1" x14ac:dyDescent="0.3">
      <c r="BP556" s="28"/>
      <c r="BQ556" s="28"/>
      <c r="BR556" s="28"/>
      <c r="BS556" s="28"/>
      <c r="BT556" s="28"/>
      <c r="BU556" s="28"/>
      <c r="BV556" s="28"/>
      <c r="BW556" s="28"/>
      <c r="BY556" s="517">
        <f t="shared" ref="BY556" si="1010">BQ557</f>
        <v>0.45833333333333359</v>
      </c>
      <c r="BZ556" s="518"/>
      <c r="CA556" s="518"/>
      <c r="CB556" s="351"/>
      <c r="CC556" s="351"/>
      <c r="CD556" s="351"/>
      <c r="CE556" s="520" t="str">
        <f t="shared" ref="CE556" si="1011">BT557</f>
        <v>skupina</v>
      </c>
      <c r="CF556" s="520"/>
      <c r="CG556" s="520"/>
      <c r="CH556" s="520"/>
      <c r="CI556" s="520"/>
      <c r="CJ556" s="352" t="str">
        <f t="shared" ref="CJ556" si="1012">BT558</f>
        <v>B</v>
      </c>
      <c r="CK556" s="351"/>
      <c r="CL556" s="351"/>
      <c r="CM556" s="351"/>
      <c r="CN556" s="351"/>
      <c r="CO556" s="351"/>
      <c r="CP556" s="351"/>
      <c r="CQ556" s="351"/>
      <c r="CR556" s="351"/>
      <c r="CS556" s="351"/>
      <c r="CT556" s="351"/>
      <c r="CU556" s="351"/>
      <c r="CV556" s="351"/>
      <c r="CW556" s="351"/>
      <c r="CX556" s="351"/>
      <c r="CY556" s="351"/>
      <c r="CZ556" s="351"/>
      <c r="DA556" s="351"/>
      <c r="DB556" s="351"/>
      <c r="DC556" s="351"/>
      <c r="DD556" s="351"/>
      <c r="DE556" s="351"/>
      <c r="DF556" s="351"/>
      <c r="DG556" s="351"/>
      <c r="DH556" s="351"/>
      <c r="DI556" s="351"/>
      <c r="DJ556" s="351"/>
      <c r="DK556" s="351"/>
      <c r="DL556" s="351"/>
      <c r="DM556" s="351"/>
      <c r="DN556" s="351"/>
      <c r="DO556" s="351"/>
      <c r="DP556" s="351"/>
      <c r="DQ556" s="353"/>
    </row>
    <row r="557" spans="68:121" ht="22.5" customHeight="1" x14ac:dyDescent="0.3">
      <c r="BP557" s="28" t="str">
        <f t="shared" ref="BP557:BW558" si="1013">Q22</f>
        <v>11. KOLO</v>
      </c>
      <c r="BQ557" s="28">
        <f t="shared" si="1013"/>
        <v>0.45833333333333359</v>
      </c>
      <c r="BR557" s="28">
        <f t="shared" si="1013"/>
        <v>62</v>
      </c>
      <c r="BS557" s="28" t="str">
        <f t="shared" si="1013"/>
        <v>HŘIŠTĚ</v>
      </c>
      <c r="BT557" s="28" t="str">
        <f t="shared" si="1013"/>
        <v>skupina</v>
      </c>
      <c r="BU557" s="28">
        <f t="shared" si="1013"/>
        <v>2</v>
      </c>
      <c r="BV557" s="28" t="str">
        <f t="shared" si="1013"/>
        <v>:</v>
      </c>
      <c r="BW557" s="28">
        <f t="shared" si="1013"/>
        <v>15</v>
      </c>
      <c r="BY557" s="354"/>
      <c r="BZ557" s="521" t="str">
        <f t="shared" ref="BZ557" si="1014">BP557</f>
        <v>11. KOLO</v>
      </c>
      <c r="CA557" s="521"/>
      <c r="CB557" s="521"/>
      <c r="CC557" s="521"/>
      <c r="CD557" s="355"/>
      <c r="CE557" s="355"/>
      <c r="CF557" s="355"/>
      <c r="CG557" s="355"/>
      <c r="CH557" s="355"/>
      <c r="CI557" s="355"/>
      <c r="CJ557" s="355"/>
      <c r="CK557" s="355"/>
      <c r="CL557" s="355"/>
      <c r="CM557" s="355"/>
      <c r="CN557" s="355"/>
      <c r="CO557" s="355"/>
      <c r="CP557" s="355"/>
      <c r="CQ557" s="355"/>
      <c r="CR557" s="355"/>
      <c r="CS557" s="537">
        <f t="shared" ref="CS557" si="1015">BR557</f>
        <v>62</v>
      </c>
      <c r="CT557" s="537"/>
      <c r="CU557" s="538" t="s">
        <v>48</v>
      </c>
      <c r="CV557" s="538"/>
      <c r="CW557" s="538"/>
      <c r="CX557" s="355"/>
      <c r="CY557" s="355"/>
      <c r="CZ557" s="355"/>
      <c r="DA557" s="355"/>
      <c r="DB557" s="355"/>
      <c r="DC557" s="355"/>
      <c r="DD557" s="355"/>
      <c r="DE557" s="355"/>
      <c r="DF557" s="355"/>
      <c r="DG557" s="355"/>
      <c r="DH557" s="355"/>
      <c r="DI557" s="355"/>
      <c r="DJ557" s="355"/>
      <c r="DK557" s="356"/>
      <c r="DL557" s="539" t="s">
        <v>49</v>
      </c>
      <c r="DM557" s="539"/>
      <c r="DN557" s="539"/>
      <c r="DO557" s="540">
        <f t="shared" ref="DO557" si="1016">BS558</f>
        <v>2</v>
      </c>
      <c r="DP557" s="540"/>
      <c r="DQ557" s="357"/>
    </row>
    <row r="558" spans="68:121" ht="22.5" customHeight="1" x14ac:dyDescent="0.3">
      <c r="BP558" s="28">
        <f t="shared" si="1013"/>
        <v>0</v>
      </c>
      <c r="BQ558" s="28">
        <f t="shared" si="1013"/>
        <v>0</v>
      </c>
      <c r="BR558" s="28" t="str">
        <f t="shared" si="1013"/>
        <v>zápas</v>
      </c>
      <c r="BS558" s="28">
        <f t="shared" si="1013"/>
        <v>2</v>
      </c>
      <c r="BT558" s="28" t="str">
        <f t="shared" si="1013"/>
        <v>B</v>
      </c>
      <c r="BU558" s="28" t="str">
        <f t="shared" ca="1" si="1013"/>
        <v>Pečky</v>
      </c>
      <c r="BV558" s="28">
        <f t="shared" si="1013"/>
        <v>0</v>
      </c>
      <c r="BW558" s="28" t="str">
        <f t="shared" ca="1" si="1013"/>
        <v>Bezručova "A"</v>
      </c>
      <c r="BY558" s="354"/>
      <c r="BZ558" s="521"/>
      <c r="CA558" s="521"/>
      <c r="CB558" s="521"/>
      <c r="CC558" s="521"/>
      <c r="CD558" s="355"/>
      <c r="CE558" s="355"/>
      <c r="CF558" s="355"/>
      <c r="CG558" s="355"/>
      <c r="CH558" s="355"/>
      <c r="CI558" s="355"/>
      <c r="CJ558" s="355"/>
      <c r="CK558" s="355"/>
      <c r="CL558" s="355"/>
      <c r="CM558" s="355"/>
      <c r="CN558" s="355"/>
      <c r="CO558" s="355"/>
      <c r="CP558" s="355"/>
      <c r="CQ558" s="355"/>
      <c r="CR558" s="355"/>
      <c r="CS558" s="537"/>
      <c r="CT558" s="537"/>
      <c r="CU558" s="538"/>
      <c r="CV558" s="538"/>
      <c r="CW558" s="538"/>
      <c r="CX558" s="355"/>
      <c r="CY558" s="355"/>
      <c r="CZ558" s="355"/>
      <c r="DA558" s="355"/>
      <c r="DB558" s="355"/>
      <c r="DC558" s="355"/>
      <c r="DD558" s="355"/>
      <c r="DE558" s="355"/>
      <c r="DF558" s="355"/>
      <c r="DG558" s="355"/>
      <c r="DH558" s="355"/>
      <c r="DI558" s="355"/>
      <c r="DJ558" s="355"/>
      <c r="DK558" s="356"/>
      <c r="DL558" s="539"/>
      <c r="DM558" s="539"/>
      <c r="DN558" s="539"/>
      <c r="DO558" s="540"/>
      <c r="DP558" s="540"/>
      <c r="DQ558" s="357"/>
    </row>
    <row r="559" spans="68:121" ht="22.5" customHeight="1" x14ac:dyDescent="0.3">
      <c r="BP559" s="28"/>
      <c r="BQ559" s="28"/>
      <c r="BR559" s="28"/>
      <c r="BS559" s="28"/>
      <c r="BT559" s="28"/>
      <c r="BU559" s="28"/>
      <c r="BV559" s="28"/>
      <c r="BW559" s="28"/>
      <c r="BY559" s="354"/>
      <c r="BZ559" s="358"/>
      <c r="CA559" s="358"/>
      <c r="CB559" s="358"/>
      <c r="CC559" s="358"/>
      <c r="CD559" s="536" t="s">
        <v>52</v>
      </c>
      <c r="CE559" s="536"/>
      <c r="CF559" s="359">
        <f t="shared" ref="CF559" si="1017">BU557</f>
        <v>2</v>
      </c>
      <c r="CG559" s="360" t="s">
        <v>53</v>
      </c>
      <c r="CH559" s="522" t="str">
        <f t="shared" ref="CH559" ca="1" si="1018">IF(BU558="","",LOOKUP(CF559,$B$2:$B$48,$C$2:$C$44))</f>
        <v>Pečky</v>
      </c>
      <c r="CI559" s="522"/>
      <c r="CJ559" s="522"/>
      <c r="CK559" s="522"/>
      <c r="CL559" s="522"/>
      <c r="CM559" s="522"/>
      <c r="CN559" s="522"/>
      <c r="CO559" s="522"/>
      <c r="CP559" s="522"/>
      <c r="CQ559" s="522"/>
      <c r="CR559" s="522"/>
      <c r="CS559" s="522"/>
      <c r="CT559" s="522"/>
      <c r="CU559" s="358"/>
      <c r="CV559" s="358"/>
      <c r="CW559" s="358"/>
      <c r="CX559" s="358"/>
      <c r="CY559" s="358"/>
      <c r="CZ559" s="536" t="s">
        <v>52</v>
      </c>
      <c r="DA559" s="536"/>
      <c r="DB559" s="359">
        <f t="shared" ref="DB559" si="1019">BW557</f>
        <v>15</v>
      </c>
      <c r="DC559" s="360" t="s">
        <v>53</v>
      </c>
      <c r="DD559" s="522" t="str">
        <f t="shared" ref="DD559" ca="1" si="1020">IF(BW558="","",LOOKUP(DB559,$B$2:$B$48,$C$2:$C$44))</f>
        <v>Bezručova "A"</v>
      </c>
      <c r="DE559" s="522"/>
      <c r="DF559" s="522"/>
      <c r="DG559" s="522"/>
      <c r="DH559" s="522"/>
      <c r="DI559" s="522"/>
      <c r="DJ559" s="522"/>
      <c r="DK559" s="522"/>
      <c r="DL559" s="522"/>
      <c r="DM559" s="522"/>
      <c r="DN559" s="522"/>
      <c r="DO559" s="522"/>
      <c r="DP559" s="522"/>
      <c r="DQ559" s="357"/>
    </row>
    <row r="560" spans="68:121" ht="22.5" customHeight="1" x14ac:dyDescent="0.3">
      <c r="BP560" s="28"/>
      <c r="BQ560" s="28"/>
      <c r="BR560" s="28"/>
      <c r="BS560" s="28"/>
      <c r="BT560" s="28"/>
      <c r="BU560" s="28"/>
      <c r="BV560" s="28"/>
      <c r="BW560" s="28"/>
      <c r="BY560" s="354"/>
      <c r="BZ560" s="358"/>
      <c r="CA560" s="358"/>
      <c r="CB560" s="358"/>
      <c r="CC560" s="358"/>
      <c r="CD560" s="358"/>
      <c r="CE560" s="358"/>
      <c r="CF560" s="358"/>
      <c r="CG560" s="358"/>
      <c r="CH560" s="358"/>
      <c r="CI560" s="358"/>
      <c r="CJ560" s="358"/>
      <c r="CK560" s="358"/>
      <c r="CL560" s="358"/>
      <c r="CM560" s="358"/>
      <c r="CN560" s="358"/>
      <c r="CO560" s="358"/>
      <c r="CP560" s="358"/>
      <c r="CQ560" s="358"/>
      <c r="CR560" s="358"/>
      <c r="CS560" s="358"/>
      <c r="CT560" s="358"/>
      <c r="CU560" s="358"/>
      <c r="CV560" s="358"/>
      <c r="CW560" s="358"/>
      <c r="CX560" s="358"/>
      <c r="CY560" s="358"/>
      <c r="CZ560" s="358"/>
      <c r="DA560" s="358"/>
      <c r="DB560" s="358"/>
      <c r="DC560" s="358"/>
      <c r="DD560" s="358"/>
      <c r="DE560" s="358"/>
      <c r="DF560" s="358"/>
      <c r="DG560" s="358"/>
      <c r="DH560" s="358"/>
      <c r="DI560" s="358"/>
      <c r="DJ560" s="358"/>
      <c r="DQ560" s="357"/>
    </row>
    <row r="561" spans="68:121" ht="22.5" customHeight="1" x14ac:dyDescent="0.3">
      <c r="BP561" s="28"/>
      <c r="BQ561" s="28"/>
      <c r="BR561" s="28"/>
      <c r="BS561" s="28"/>
      <c r="BT561" s="28"/>
      <c r="BU561" s="28"/>
      <c r="BV561" s="28"/>
      <c r="BW561" s="28"/>
      <c r="BY561" s="354"/>
      <c r="BZ561" s="396" t="s">
        <v>56</v>
      </c>
      <c r="CA561" s="397">
        <f t="shared" ref="CA561" si="1021">CF559</f>
        <v>2</v>
      </c>
      <c r="CB561" s="362" t="s">
        <v>47</v>
      </c>
      <c r="CC561" s="363">
        <v>1</v>
      </c>
      <c r="CD561" s="363">
        <v>2</v>
      </c>
      <c r="CE561" s="363">
        <v>3</v>
      </c>
      <c r="CF561" s="363">
        <v>4</v>
      </c>
      <c r="CG561" s="363">
        <v>5</v>
      </c>
      <c r="CH561" s="363">
        <v>6</v>
      </c>
      <c r="CI561" s="363">
        <v>7</v>
      </c>
      <c r="CJ561" s="363">
        <v>8</v>
      </c>
      <c r="CK561" s="363">
        <v>9</v>
      </c>
      <c r="CL561" s="363">
        <v>10</v>
      </c>
      <c r="CM561" s="363">
        <v>11</v>
      </c>
      <c r="CN561" s="363">
        <v>12</v>
      </c>
      <c r="CO561" s="363">
        <v>13</v>
      </c>
      <c r="CP561" s="363">
        <v>14</v>
      </c>
      <c r="CQ561" s="363">
        <v>15</v>
      </c>
      <c r="CR561" s="363">
        <v>16</v>
      </c>
      <c r="CS561" s="363">
        <v>17</v>
      </c>
      <c r="CT561" s="363">
        <v>18</v>
      </c>
      <c r="CU561" s="363">
        <v>19</v>
      </c>
      <c r="CV561" s="363">
        <v>20</v>
      </c>
      <c r="CW561" s="363">
        <v>21</v>
      </c>
      <c r="CX561" s="363">
        <v>22</v>
      </c>
      <c r="CY561" s="363">
        <v>23</v>
      </c>
      <c r="CZ561" s="363">
        <v>24</v>
      </c>
      <c r="DA561" s="363">
        <v>25</v>
      </c>
      <c r="DB561" s="363">
        <v>26</v>
      </c>
      <c r="DC561" s="363">
        <v>27</v>
      </c>
      <c r="DD561" s="363">
        <v>28</v>
      </c>
      <c r="DE561" s="363">
        <v>29</v>
      </c>
      <c r="DF561" s="363">
        <v>30</v>
      </c>
      <c r="DG561" s="363">
        <v>31</v>
      </c>
      <c r="DH561" s="363">
        <v>32</v>
      </c>
      <c r="DI561" s="363">
        <v>33</v>
      </c>
      <c r="DJ561" s="363">
        <v>34</v>
      </c>
      <c r="DK561" s="364">
        <v>35</v>
      </c>
      <c r="DL561" s="364">
        <v>36</v>
      </c>
      <c r="DM561" s="364">
        <v>37</v>
      </c>
      <c r="DN561" s="364">
        <v>38</v>
      </c>
      <c r="DO561" s="364">
        <v>39</v>
      </c>
      <c r="DP561" s="364">
        <v>40</v>
      </c>
      <c r="DQ561" s="357"/>
    </row>
    <row r="562" spans="68:121" ht="22.5" customHeight="1" x14ac:dyDescent="0.3">
      <c r="BP562" s="28"/>
      <c r="BQ562" s="28"/>
      <c r="BR562" s="28"/>
      <c r="BS562" s="28"/>
      <c r="BT562" s="28"/>
      <c r="BU562" s="28"/>
      <c r="BV562" s="28"/>
      <c r="BW562" s="28"/>
      <c r="BY562" s="354"/>
      <c r="BZ562" s="365"/>
      <c r="CA562" s="366"/>
      <c r="CB562" s="367"/>
      <c r="CC562" s="368"/>
      <c r="CD562" s="368"/>
      <c r="CE562" s="368"/>
      <c r="CF562" s="368"/>
      <c r="CG562" s="368"/>
      <c r="CH562" s="368"/>
      <c r="CI562" s="368"/>
      <c r="CJ562" s="368"/>
      <c r="CK562" s="368"/>
      <c r="CL562" s="368"/>
      <c r="CM562" s="368"/>
      <c r="CN562" s="368"/>
      <c r="CO562" s="368"/>
      <c r="CP562" s="368"/>
      <c r="CQ562" s="368"/>
      <c r="CR562" s="368"/>
      <c r="CS562" s="368"/>
      <c r="CT562" s="368"/>
      <c r="CU562" s="368"/>
      <c r="CV562" s="368"/>
      <c r="CW562" s="368"/>
      <c r="CX562" s="368"/>
      <c r="CY562" s="368"/>
      <c r="CZ562" s="368"/>
      <c r="DA562" s="368"/>
      <c r="DB562" s="368"/>
      <c r="DC562" s="368"/>
      <c r="DD562" s="368"/>
      <c r="DE562" s="368"/>
      <c r="DF562" s="368"/>
      <c r="DG562" s="368"/>
      <c r="DH562" s="368"/>
      <c r="DI562" s="368"/>
      <c r="DJ562" s="368"/>
      <c r="DK562" s="369"/>
      <c r="DL562" s="369"/>
      <c r="DM562" s="369"/>
      <c r="DN562" s="369"/>
      <c r="DO562" s="369"/>
      <c r="DP562" s="369"/>
      <c r="DQ562" s="357"/>
    </row>
    <row r="563" spans="68:121" ht="22.5" customHeight="1" x14ac:dyDescent="0.3">
      <c r="BP563" s="28"/>
      <c r="BQ563" s="28"/>
      <c r="BR563" s="28"/>
      <c r="BS563" s="28"/>
      <c r="BT563" s="28"/>
      <c r="BU563" s="28"/>
      <c r="BV563" s="28"/>
      <c r="BW563" s="28"/>
      <c r="BY563" s="354"/>
      <c r="BZ563" s="398" t="s">
        <v>56</v>
      </c>
      <c r="CA563" s="399">
        <f t="shared" ref="CA563" si="1022">DB559</f>
        <v>15</v>
      </c>
      <c r="CB563" s="370" t="s">
        <v>47</v>
      </c>
      <c r="CC563" s="363">
        <v>1</v>
      </c>
      <c r="CD563" s="363">
        <v>2</v>
      </c>
      <c r="CE563" s="363">
        <v>3</v>
      </c>
      <c r="CF563" s="363">
        <v>4</v>
      </c>
      <c r="CG563" s="363">
        <v>5</v>
      </c>
      <c r="CH563" s="363">
        <v>6</v>
      </c>
      <c r="CI563" s="363">
        <v>7</v>
      </c>
      <c r="CJ563" s="363">
        <v>8</v>
      </c>
      <c r="CK563" s="363">
        <v>9</v>
      </c>
      <c r="CL563" s="363">
        <v>10</v>
      </c>
      <c r="CM563" s="363">
        <v>11</v>
      </c>
      <c r="CN563" s="363">
        <v>12</v>
      </c>
      <c r="CO563" s="363">
        <v>13</v>
      </c>
      <c r="CP563" s="363">
        <v>14</v>
      </c>
      <c r="CQ563" s="363">
        <v>15</v>
      </c>
      <c r="CR563" s="363">
        <v>16</v>
      </c>
      <c r="CS563" s="363">
        <v>17</v>
      </c>
      <c r="CT563" s="363">
        <v>18</v>
      </c>
      <c r="CU563" s="363">
        <v>19</v>
      </c>
      <c r="CV563" s="363">
        <v>20</v>
      </c>
      <c r="CW563" s="363">
        <v>21</v>
      </c>
      <c r="CX563" s="363">
        <v>22</v>
      </c>
      <c r="CY563" s="363">
        <v>23</v>
      </c>
      <c r="CZ563" s="363">
        <v>24</v>
      </c>
      <c r="DA563" s="363">
        <v>25</v>
      </c>
      <c r="DB563" s="363">
        <v>26</v>
      </c>
      <c r="DC563" s="363">
        <v>27</v>
      </c>
      <c r="DD563" s="363">
        <v>28</v>
      </c>
      <c r="DE563" s="363">
        <v>29</v>
      </c>
      <c r="DF563" s="363">
        <v>30</v>
      </c>
      <c r="DG563" s="363">
        <v>31</v>
      </c>
      <c r="DH563" s="363">
        <v>32</v>
      </c>
      <c r="DI563" s="363">
        <v>33</v>
      </c>
      <c r="DJ563" s="363">
        <v>34</v>
      </c>
      <c r="DK563" s="364">
        <v>35</v>
      </c>
      <c r="DL563" s="364">
        <v>36</v>
      </c>
      <c r="DM563" s="364">
        <v>37</v>
      </c>
      <c r="DN563" s="364">
        <v>38</v>
      </c>
      <c r="DO563" s="364">
        <v>39</v>
      </c>
      <c r="DP563" s="364">
        <v>40</v>
      </c>
      <c r="DQ563" s="357"/>
    </row>
    <row r="564" spans="68:121" ht="22.5" customHeight="1" thickBot="1" x14ac:dyDescent="0.35">
      <c r="BP564" s="28"/>
      <c r="BQ564" s="28"/>
      <c r="BR564" s="28"/>
      <c r="BS564" s="28"/>
      <c r="BT564" s="28"/>
      <c r="BU564" s="28"/>
      <c r="BV564" s="28"/>
      <c r="BW564" s="28"/>
      <c r="BY564" s="371"/>
      <c r="BZ564" s="372"/>
      <c r="CA564" s="372"/>
      <c r="CB564" s="372"/>
      <c r="CC564" s="372"/>
      <c r="CD564" s="372"/>
      <c r="CE564" s="372"/>
      <c r="CF564" s="372"/>
      <c r="CG564" s="372"/>
      <c r="CH564" s="372"/>
      <c r="CI564" s="372"/>
      <c r="CJ564" s="372"/>
      <c r="CK564" s="372"/>
      <c r="CL564" s="372"/>
      <c r="CM564" s="372"/>
      <c r="CN564" s="372"/>
      <c r="CO564" s="372"/>
      <c r="CP564" s="372"/>
      <c r="CQ564" s="372"/>
      <c r="CR564" s="372"/>
      <c r="CS564" s="372"/>
      <c r="CT564" s="372"/>
      <c r="CU564" s="372"/>
      <c r="CV564" s="372"/>
      <c r="CW564" s="372"/>
      <c r="CX564" s="372"/>
      <c r="CY564" s="372"/>
      <c r="CZ564" s="372"/>
      <c r="DA564" s="372"/>
      <c r="DB564" s="372"/>
      <c r="DC564" s="372"/>
      <c r="DD564" s="372"/>
      <c r="DE564" s="372"/>
      <c r="DF564" s="372"/>
      <c r="DG564" s="372"/>
      <c r="DH564" s="372"/>
      <c r="DI564" s="372"/>
      <c r="DJ564" s="372"/>
      <c r="DK564" s="372"/>
      <c r="DL564" s="372"/>
      <c r="DM564" s="372"/>
      <c r="DN564" s="372"/>
      <c r="DO564" s="372"/>
      <c r="DP564" s="372"/>
      <c r="DQ564" s="373"/>
    </row>
    <row r="565" spans="68:121" ht="22.5" customHeight="1" thickTop="1" x14ac:dyDescent="0.3">
      <c r="BP565" s="28"/>
      <c r="BQ565" s="28"/>
      <c r="BR565" s="28"/>
      <c r="BS565" s="28"/>
      <c r="BT565" s="28"/>
      <c r="BU565" s="28"/>
      <c r="BV565" s="28"/>
      <c r="BW565" s="28"/>
      <c r="BY565" s="517">
        <f t="shared" ref="BY565" si="1023">BQ566</f>
        <v>0.46666666666666695</v>
      </c>
      <c r="BZ565" s="518"/>
      <c r="CA565" s="518"/>
      <c r="CB565" s="351"/>
      <c r="CC565" s="351"/>
      <c r="CD565" s="351"/>
      <c r="CE565" s="520" t="str">
        <f t="shared" ref="CE565" si="1024">BT566</f>
        <v>skupina</v>
      </c>
      <c r="CF565" s="520"/>
      <c r="CG565" s="520"/>
      <c r="CH565" s="520"/>
      <c r="CI565" s="520"/>
      <c r="CJ565" s="352" t="str">
        <f t="shared" ref="CJ565" si="1025">BT567</f>
        <v>C</v>
      </c>
      <c r="CK565" s="351"/>
      <c r="CL565" s="351"/>
      <c r="CM565" s="351"/>
      <c r="CN565" s="351"/>
      <c r="CO565" s="351"/>
      <c r="CP565" s="351"/>
      <c r="CQ565" s="351"/>
      <c r="CR565" s="351"/>
      <c r="CS565" s="351"/>
      <c r="CT565" s="351"/>
      <c r="CU565" s="351"/>
      <c r="CV565" s="351"/>
      <c r="CW565" s="351"/>
      <c r="CX565" s="351"/>
      <c r="CY565" s="351"/>
      <c r="CZ565" s="351"/>
      <c r="DA565" s="351"/>
      <c r="DB565" s="351"/>
      <c r="DC565" s="351"/>
      <c r="DD565" s="351"/>
      <c r="DE565" s="351"/>
      <c r="DF565" s="351"/>
      <c r="DG565" s="351"/>
      <c r="DH565" s="351"/>
      <c r="DI565" s="351"/>
      <c r="DJ565" s="351"/>
      <c r="DK565" s="351"/>
      <c r="DL565" s="351"/>
      <c r="DM565" s="351"/>
      <c r="DN565" s="351"/>
      <c r="DO565" s="351"/>
      <c r="DP565" s="351"/>
      <c r="DQ565" s="353"/>
    </row>
    <row r="566" spans="68:121" ht="22.5" customHeight="1" x14ac:dyDescent="0.3">
      <c r="BP566" s="28" t="str">
        <f t="shared" ref="BP566:BW567" si="1026">Q24</f>
        <v>12. KOLO</v>
      </c>
      <c r="BQ566" s="28">
        <f t="shared" si="1026"/>
        <v>0.46666666666666695</v>
      </c>
      <c r="BR566" s="28">
        <f t="shared" si="1026"/>
        <v>68</v>
      </c>
      <c r="BS566" s="28" t="str">
        <f t="shared" si="1026"/>
        <v>HŘIŠTĚ</v>
      </c>
      <c r="BT566" s="28" t="str">
        <f t="shared" si="1026"/>
        <v>skupina</v>
      </c>
      <c r="BU566" s="28">
        <f t="shared" si="1026"/>
        <v>6</v>
      </c>
      <c r="BV566" s="28" t="str">
        <f t="shared" si="1026"/>
        <v>:</v>
      </c>
      <c r="BW566" s="28">
        <f t="shared" si="1026"/>
        <v>22</v>
      </c>
      <c r="BY566" s="354"/>
      <c r="BZ566" s="521" t="str">
        <f t="shared" ref="BZ566" si="1027">BP566</f>
        <v>12. KOLO</v>
      </c>
      <c r="CA566" s="521"/>
      <c r="CB566" s="521"/>
      <c r="CC566" s="521"/>
      <c r="CD566" s="355"/>
      <c r="CE566" s="355"/>
      <c r="CF566" s="355"/>
      <c r="CG566" s="355"/>
      <c r="CH566" s="355"/>
      <c r="CI566" s="355"/>
      <c r="CJ566" s="355"/>
      <c r="CK566" s="355"/>
      <c r="CL566" s="355"/>
      <c r="CM566" s="355"/>
      <c r="CN566" s="355"/>
      <c r="CO566" s="355"/>
      <c r="CP566" s="355"/>
      <c r="CQ566" s="355"/>
      <c r="CR566" s="355"/>
      <c r="CS566" s="537">
        <f t="shared" ref="CS566" si="1028">BR566</f>
        <v>68</v>
      </c>
      <c r="CT566" s="537"/>
      <c r="CU566" s="538" t="s">
        <v>48</v>
      </c>
      <c r="CV566" s="538"/>
      <c r="CW566" s="538"/>
      <c r="CX566" s="355"/>
      <c r="CY566" s="355"/>
      <c r="CZ566" s="355"/>
      <c r="DA566" s="355"/>
      <c r="DB566" s="355"/>
      <c r="DC566" s="355"/>
      <c r="DD566" s="355"/>
      <c r="DE566" s="355"/>
      <c r="DF566" s="355"/>
      <c r="DG566" s="355"/>
      <c r="DH566" s="355"/>
      <c r="DI566" s="355"/>
      <c r="DJ566" s="355"/>
      <c r="DK566" s="356"/>
      <c r="DL566" s="539" t="s">
        <v>49</v>
      </c>
      <c r="DM566" s="539"/>
      <c r="DN566" s="539"/>
      <c r="DO566" s="540">
        <f t="shared" ref="DO566" si="1029">BS567</f>
        <v>2</v>
      </c>
      <c r="DP566" s="540"/>
      <c r="DQ566" s="357"/>
    </row>
    <row r="567" spans="68:121" ht="22.5" customHeight="1" x14ac:dyDescent="0.3">
      <c r="BP567" s="28">
        <f t="shared" si="1026"/>
        <v>0</v>
      </c>
      <c r="BQ567" s="28">
        <f t="shared" si="1026"/>
        <v>0</v>
      </c>
      <c r="BR567" s="28" t="str">
        <f t="shared" si="1026"/>
        <v>zápas</v>
      </c>
      <c r="BS567" s="28">
        <f t="shared" si="1026"/>
        <v>2</v>
      </c>
      <c r="BT567" s="28" t="str">
        <f t="shared" si="1026"/>
        <v>C</v>
      </c>
      <c r="BU567" s="28" t="str">
        <f t="shared" ca="1" si="1026"/>
        <v>Veltruby "A"</v>
      </c>
      <c r="BV567" s="28">
        <f t="shared" si="1026"/>
        <v>0</v>
      </c>
      <c r="BW567" s="28" t="str">
        <f t="shared" ca="1" si="1026"/>
        <v>Mnichovická "B"</v>
      </c>
      <c r="BY567" s="354"/>
      <c r="BZ567" s="521"/>
      <c r="CA567" s="521"/>
      <c r="CB567" s="521"/>
      <c r="CC567" s="521"/>
      <c r="CD567" s="355"/>
      <c r="CE567" s="355"/>
      <c r="CF567" s="355"/>
      <c r="CG567" s="355"/>
      <c r="CH567" s="355"/>
      <c r="CI567" s="355"/>
      <c r="CJ567" s="355"/>
      <c r="CK567" s="355"/>
      <c r="CL567" s="355"/>
      <c r="CM567" s="355"/>
      <c r="CN567" s="355"/>
      <c r="CO567" s="355"/>
      <c r="CP567" s="355"/>
      <c r="CQ567" s="355"/>
      <c r="CR567" s="355"/>
      <c r="CS567" s="537"/>
      <c r="CT567" s="537"/>
      <c r="CU567" s="538"/>
      <c r="CV567" s="538"/>
      <c r="CW567" s="538"/>
      <c r="CX567" s="355"/>
      <c r="CY567" s="355"/>
      <c r="CZ567" s="355"/>
      <c r="DA567" s="355"/>
      <c r="DB567" s="355"/>
      <c r="DC567" s="355"/>
      <c r="DD567" s="355"/>
      <c r="DE567" s="355"/>
      <c r="DF567" s="355"/>
      <c r="DG567" s="355"/>
      <c r="DH567" s="355"/>
      <c r="DI567" s="355"/>
      <c r="DJ567" s="355"/>
      <c r="DK567" s="356"/>
      <c r="DL567" s="539"/>
      <c r="DM567" s="539"/>
      <c r="DN567" s="539"/>
      <c r="DO567" s="540"/>
      <c r="DP567" s="540"/>
      <c r="DQ567" s="357"/>
    </row>
    <row r="568" spans="68:121" ht="22.5" customHeight="1" x14ac:dyDescent="0.3">
      <c r="BP568" s="28"/>
      <c r="BQ568" s="28"/>
      <c r="BR568" s="28"/>
      <c r="BS568" s="28"/>
      <c r="BT568" s="28"/>
      <c r="BU568" s="28"/>
      <c r="BV568" s="28"/>
      <c r="BW568" s="28"/>
      <c r="BY568" s="354"/>
      <c r="BZ568" s="358"/>
      <c r="CA568" s="358"/>
      <c r="CB568" s="358"/>
      <c r="CC568" s="358"/>
      <c r="CD568" s="536" t="s">
        <v>52</v>
      </c>
      <c r="CE568" s="536"/>
      <c r="CF568" s="359">
        <f t="shared" ref="CF568" si="1030">BU566</f>
        <v>6</v>
      </c>
      <c r="CG568" s="360" t="s">
        <v>53</v>
      </c>
      <c r="CH568" s="522" t="str">
        <f t="shared" ref="CH568" ca="1" si="1031">IF(BU567="","",LOOKUP(CF568,$B$2:$B$48,$C$2:$C$44))</f>
        <v>Veltruby "A"</v>
      </c>
      <c r="CI568" s="522"/>
      <c r="CJ568" s="522"/>
      <c r="CK568" s="522"/>
      <c r="CL568" s="522"/>
      <c r="CM568" s="522"/>
      <c r="CN568" s="522"/>
      <c r="CO568" s="522"/>
      <c r="CP568" s="522"/>
      <c r="CQ568" s="522"/>
      <c r="CR568" s="522"/>
      <c r="CS568" s="522"/>
      <c r="CT568" s="522"/>
      <c r="CU568" s="358"/>
      <c r="CV568" s="358"/>
      <c r="CW568" s="358"/>
      <c r="CX568" s="358"/>
      <c r="CY568" s="358"/>
      <c r="CZ568" s="536" t="s">
        <v>52</v>
      </c>
      <c r="DA568" s="536"/>
      <c r="DB568" s="359">
        <f t="shared" ref="DB568" si="1032">BW566</f>
        <v>22</v>
      </c>
      <c r="DC568" s="360" t="s">
        <v>53</v>
      </c>
      <c r="DD568" s="522" t="str">
        <f t="shared" ref="DD568" ca="1" si="1033">IF(BW567="","",LOOKUP(DB568,$B$2:$B$48,$C$2:$C$44))</f>
        <v>Mnichovická "B"</v>
      </c>
      <c r="DE568" s="522"/>
      <c r="DF568" s="522"/>
      <c r="DG568" s="522"/>
      <c r="DH568" s="522"/>
      <c r="DI568" s="522"/>
      <c r="DJ568" s="522"/>
      <c r="DK568" s="522"/>
      <c r="DL568" s="522"/>
      <c r="DM568" s="522"/>
      <c r="DN568" s="522"/>
      <c r="DO568" s="522"/>
      <c r="DP568" s="522"/>
      <c r="DQ568" s="357"/>
    </row>
    <row r="569" spans="68:121" ht="22.5" customHeight="1" x14ac:dyDescent="0.3">
      <c r="BP569" s="28"/>
      <c r="BQ569" s="28"/>
      <c r="BR569" s="28"/>
      <c r="BS569" s="28"/>
      <c r="BT569" s="28"/>
      <c r="BU569" s="28"/>
      <c r="BV569" s="28"/>
      <c r="BW569" s="28"/>
      <c r="BY569" s="354"/>
      <c r="BZ569" s="358"/>
      <c r="CA569" s="358"/>
      <c r="CB569" s="358"/>
      <c r="CC569" s="358"/>
      <c r="CD569" s="358"/>
      <c r="CE569" s="358"/>
      <c r="CF569" s="358"/>
      <c r="CG569" s="358"/>
      <c r="CH569" s="358"/>
      <c r="CI569" s="358"/>
      <c r="CJ569" s="358"/>
      <c r="CK569" s="358"/>
      <c r="CL569" s="358"/>
      <c r="CM569" s="358"/>
      <c r="CN569" s="358"/>
      <c r="CO569" s="358"/>
      <c r="CP569" s="358"/>
      <c r="CQ569" s="358"/>
      <c r="CR569" s="358"/>
      <c r="CS569" s="358"/>
      <c r="CT569" s="358"/>
      <c r="CU569" s="358"/>
      <c r="CV569" s="358"/>
      <c r="CW569" s="358"/>
      <c r="CX569" s="358"/>
      <c r="CY569" s="358"/>
      <c r="CZ569" s="358"/>
      <c r="DA569" s="358"/>
      <c r="DB569" s="358"/>
      <c r="DC569" s="358"/>
      <c r="DD569" s="358"/>
      <c r="DE569" s="358"/>
      <c r="DF569" s="358"/>
      <c r="DG569" s="358"/>
      <c r="DH569" s="358"/>
      <c r="DI569" s="358"/>
      <c r="DJ569" s="358"/>
      <c r="DQ569" s="357"/>
    </row>
    <row r="570" spans="68:121" ht="22.5" customHeight="1" x14ac:dyDescent="0.3">
      <c r="BP570" s="28"/>
      <c r="BQ570" s="28"/>
      <c r="BR570" s="28"/>
      <c r="BS570" s="28"/>
      <c r="BT570" s="28"/>
      <c r="BU570" s="28"/>
      <c r="BV570" s="28"/>
      <c r="BW570" s="28"/>
      <c r="BY570" s="354"/>
      <c r="BZ570" s="396" t="s">
        <v>56</v>
      </c>
      <c r="CA570" s="397">
        <f t="shared" ref="CA570" si="1034">CF568</f>
        <v>6</v>
      </c>
      <c r="CB570" s="362" t="s">
        <v>47</v>
      </c>
      <c r="CC570" s="363">
        <v>1</v>
      </c>
      <c r="CD570" s="363">
        <v>2</v>
      </c>
      <c r="CE570" s="363">
        <v>3</v>
      </c>
      <c r="CF570" s="363">
        <v>4</v>
      </c>
      <c r="CG570" s="363">
        <v>5</v>
      </c>
      <c r="CH570" s="363">
        <v>6</v>
      </c>
      <c r="CI570" s="363">
        <v>7</v>
      </c>
      <c r="CJ570" s="363">
        <v>8</v>
      </c>
      <c r="CK570" s="363">
        <v>9</v>
      </c>
      <c r="CL570" s="363">
        <v>10</v>
      </c>
      <c r="CM570" s="363">
        <v>11</v>
      </c>
      <c r="CN570" s="363">
        <v>12</v>
      </c>
      <c r="CO570" s="363">
        <v>13</v>
      </c>
      <c r="CP570" s="363">
        <v>14</v>
      </c>
      <c r="CQ570" s="363">
        <v>15</v>
      </c>
      <c r="CR570" s="363">
        <v>16</v>
      </c>
      <c r="CS570" s="363">
        <v>17</v>
      </c>
      <c r="CT570" s="363">
        <v>18</v>
      </c>
      <c r="CU570" s="363">
        <v>19</v>
      </c>
      <c r="CV570" s="363">
        <v>20</v>
      </c>
      <c r="CW570" s="363">
        <v>21</v>
      </c>
      <c r="CX570" s="363">
        <v>22</v>
      </c>
      <c r="CY570" s="363">
        <v>23</v>
      </c>
      <c r="CZ570" s="363">
        <v>24</v>
      </c>
      <c r="DA570" s="363">
        <v>25</v>
      </c>
      <c r="DB570" s="363">
        <v>26</v>
      </c>
      <c r="DC570" s="363">
        <v>27</v>
      </c>
      <c r="DD570" s="363">
        <v>28</v>
      </c>
      <c r="DE570" s="363">
        <v>29</v>
      </c>
      <c r="DF570" s="363">
        <v>30</v>
      </c>
      <c r="DG570" s="363">
        <v>31</v>
      </c>
      <c r="DH570" s="363">
        <v>32</v>
      </c>
      <c r="DI570" s="363">
        <v>33</v>
      </c>
      <c r="DJ570" s="363">
        <v>34</v>
      </c>
      <c r="DK570" s="364">
        <v>35</v>
      </c>
      <c r="DL570" s="364">
        <v>36</v>
      </c>
      <c r="DM570" s="364">
        <v>37</v>
      </c>
      <c r="DN570" s="364">
        <v>38</v>
      </c>
      <c r="DO570" s="364">
        <v>39</v>
      </c>
      <c r="DP570" s="364">
        <v>40</v>
      </c>
      <c r="DQ570" s="357"/>
    </row>
    <row r="571" spans="68:121" ht="22.5" customHeight="1" x14ac:dyDescent="0.3">
      <c r="BP571" s="28"/>
      <c r="BQ571" s="28"/>
      <c r="BR571" s="28"/>
      <c r="BS571" s="28"/>
      <c r="BT571" s="28"/>
      <c r="BU571" s="28"/>
      <c r="BV571" s="28"/>
      <c r="BW571" s="28"/>
      <c r="BY571" s="354"/>
      <c r="BZ571" s="365"/>
      <c r="CA571" s="366"/>
      <c r="CB571" s="367"/>
      <c r="CC571" s="368"/>
      <c r="CD571" s="368"/>
      <c r="CE571" s="368"/>
      <c r="CF571" s="368"/>
      <c r="CG571" s="368"/>
      <c r="CH571" s="368"/>
      <c r="CI571" s="368"/>
      <c r="CJ571" s="368"/>
      <c r="CK571" s="368"/>
      <c r="CL571" s="368"/>
      <c r="CM571" s="368"/>
      <c r="CN571" s="368"/>
      <c r="CO571" s="368"/>
      <c r="CP571" s="368"/>
      <c r="CQ571" s="368"/>
      <c r="CR571" s="368"/>
      <c r="CS571" s="368"/>
      <c r="CT571" s="368"/>
      <c r="CU571" s="368"/>
      <c r="CV571" s="368"/>
      <c r="CW571" s="368"/>
      <c r="CX571" s="368"/>
      <c r="CY571" s="368"/>
      <c r="CZ571" s="368"/>
      <c r="DA571" s="368"/>
      <c r="DB571" s="368"/>
      <c r="DC571" s="368"/>
      <c r="DD571" s="368"/>
      <c r="DE571" s="368"/>
      <c r="DF571" s="368"/>
      <c r="DG571" s="368"/>
      <c r="DH571" s="368"/>
      <c r="DI571" s="368"/>
      <c r="DJ571" s="368"/>
      <c r="DK571" s="369"/>
      <c r="DL571" s="369"/>
      <c r="DM571" s="369"/>
      <c r="DN571" s="369"/>
      <c r="DO571" s="369"/>
      <c r="DP571" s="369"/>
      <c r="DQ571" s="357"/>
    </row>
    <row r="572" spans="68:121" ht="22.5" customHeight="1" x14ac:dyDescent="0.3">
      <c r="BP572" s="28"/>
      <c r="BQ572" s="28"/>
      <c r="BR572" s="28"/>
      <c r="BS572" s="28"/>
      <c r="BT572" s="28"/>
      <c r="BU572" s="28"/>
      <c r="BV572" s="28"/>
      <c r="BW572" s="28"/>
      <c r="BY572" s="354"/>
      <c r="BZ572" s="398" t="s">
        <v>56</v>
      </c>
      <c r="CA572" s="399">
        <f t="shared" ref="CA572" si="1035">DB568</f>
        <v>22</v>
      </c>
      <c r="CB572" s="370" t="s">
        <v>47</v>
      </c>
      <c r="CC572" s="363">
        <v>1</v>
      </c>
      <c r="CD572" s="363">
        <v>2</v>
      </c>
      <c r="CE572" s="363">
        <v>3</v>
      </c>
      <c r="CF572" s="363">
        <v>4</v>
      </c>
      <c r="CG572" s="363">
        <v>5</v>
      </c>
      <c r="CH572" s="363">
        <v>6</v>
      </c>
      <c r="CI572" s="363">
        <v>7</v>
      </c>
      <c r="CJ572" s="363">
        <v>8</v>
      </c>
      <c r="CK572" s="363">
        <v>9</v>
      </c>
      <c r="CL572" s="363">
        <v>10</v>
      </c>
      <c r="CM572" s="363">
        <v>11</v>
      </c>
      <c r="CN572" s="363">
        <v>12</v>
      </c>
      <c r="CO572" s="363">
        <v>13</v>
      </c>
      <c r="CP572" s="363">
        <v>14</v>
      </c>
      <c r="CQ572" s="363">
        <v>15</v>
      </c>
      <c r="CR572" s="363">
        <v>16</v>
      </c>
      <c r="CS572" s="363">
        <v>17</v>
      </c>
      <c r="CT572" s="363">
        <v>18</v>
      </c>
      <c r="CU572" s="363">
        <v>19</v>
      </c>
      <c r="CV572" s="363">
        <v>20</v>
      </c>
      <c r="CW572" s="363">
        <v>21</v>
      </c>
      <c r="CX572" s="363">
        <v>22</v>
      </c>
      <c r="CY572" s="363">
        <v>23</v>
      </c>
      <c r="CZ572" s="363">
        <v>24</v>
      </c>
      <c r="DA572" s="363">
        <v>25</v>
      </c>
      <c r="DB572" s="363">
        <v>26</v>
      </c>
      <c r="DC572" s="363">
        <v>27</v>
      </c>
      <c r="DD572" s="363">
        <v>28</v>
      </c>
      <c r="DE572" s="363">
        <v>29</v>
      </c>
      <c r="DF572" s="363">
        <v>30</v>
      </c>
      <c r="DG572" s="363">
        <v>31</v>
      </c>
      <c r="DH572" s="363">
        <v>32</v>
      </c>
      <c r="DI572" s="363">
        <v>33</v>
      </c>
      <c r="DJ572" s="363">
        <v>34</v>
      </c>
      <c r="DK572" s="364">
        <v>35</v>
      </c>
      <c r="DL572" s="364">
        <v>36</v>
      </c>
      <c r="DM572" s="364">
        <v>37</v>
      </c>
      <c r="DN572" s="364">
        <v>38</v>
      </c>
      <c r="DO572" s="364">
        <v>39</v>
      </c>
      <c r="DP572" s="364">
        <v>40</v>
      </c>
      <c r="DQ572" s="357"/>
    </row>
    <row r="573" spans="68:121" ht="22.5" customHeight="1" thickBot="1" x14ac:dyDescent="0.35">
      <c r="BP573" s="28"/>
      <c r="BQ573" s="28"/>
      <c r="BR573" s="28"/>
      <c r="BS573" s="28"/>
      <c r="BT573" s="28"/>
      <c r="BU573" s="28"/>
      <c r="BV573" s="28"/>
      <c r="BW573" s="28"/>
      <c r="BY573" s="371"/>
      <c r="BZ573" s="372"/>
      <c r="CA573" s="372"/>
      <c r="CB573" s="372"/>
      <c r="CC573" s="372"/>
      <c r="CD573" s="372"/>
      <c r="CE573" s="372"/>
      <c r="CF573" s="372"/>
      <c r="CG573" s="372"/>
      <c r="CH573" s="372"/>
      <c r="CI573" s="372"/>
      <c r="CJ573" s="372"/>
      <c r="CK573" s="372"/>
      <c r="CL573" s="372"/>
      <c r="CM573" s="372"/>
      <c r="CN573" s="372"/>
      <c r="CO573" s="372"/>
      <c r="CP573" s="372"/>
      <c r="CQ573" s="372"/>
      <c r="CR573" s="372"/>
      <c r="CS573" s="372"/>
      <c r="CT573" s="372"/>
      <c r="CU573" s="372"/>
      <c r="CV573" s="372"/>
      <c r="CW573" s="372"/>
      <c r="CX573" s="372"/>
      <c r="CY573" s="372"/>
      <c r="CZ573" s="372"/>
      <c r="DA573" s="372"/>
      <c r="DB573" s="372"/>
      <c r="DC573" s="372"/>
      <c r="DD573" s="372"/>
      <c r="DE573" s="372"/>
      <c r="DF573" s="372"/>
      <c r="DG573" s="372"/>
      <c r="DH573" s="372"/>
      <c r="DI573" s="372"/>
      <c r="DJ573" s="372"/>
      <c r="DK573" s="372"/>
      <c r="DL573" s="372"/>
      <c r="DM573" s="372"/>
      <c r="DN573" s="372"/>
      <c r="DO573" s="372"/>
      <c r="DP573" s="372"/>
      <c r="DQ573" s="373"/>
    </row>
    <row r="574" spans="68:121" ht="22.5" customHeight="1" thickTop="1" x14ac:dyDescent="0.3">
      <c r="BP574" s="28"/>
      <c r="BQ574" s="28"/>
      <c r="BR574" s="28"/>
      <c r="BS574" s="28"/>
      <c r="BT574" s="28"/>
      <c r="BU574" s="28"/>
      <c r="BV574" s="28"/>
      <c r="BW574" s="28"/>
      <c r="BY574" s="517">
        <f t="shared" ref="BY574" si="1036">BQ575</f>
        <v>0.47500000000000031</v>
      </c>
      <c r="BZ574" s="518"/>
      <c r="CA574" s="518"/>
      <c r="CB574" s="351"/>
      <c r="CC574" s="351"/>
      <c r="CD574" s="351"/>
      <c r="CE574" s="520" t="str">
        <f t="shared" ref="CE574" si="1037">BT575</f>
        <v>skupina</v>
      </c>
      <c r="CF574" s="520"/>
      <c r="CG574" s="520"/>
      <c r="CH574" s="520"/>
      <c r="CI574" s="520"/>
      <c r="CJ574" s="352" t="str">
        <f t="shared" ref="CJ574" si="1038">BT576</f>
        <v>A</v>
      </c>
      <c r="CK574" s="351"/>
      <c r="CL574" s="351"/>
      <c r="CM574" s="351"/>
      <c r="CN574" s="351"/>
      <c r="CO574" s="351"/>
      <c r="CP574" s="351"/>
      <c r="CQ574" s="351"/>
      <c r="CR574" s="351"/>
      <c r="CS574" s="351"/>
      <c r="CT574" s="351"/>
      <c r="CU574" s="351"/>
      <c r="CV574" s="351"/>
      <c r="CW574" s="351"/>
      <c r="CX574" s="351"/>
      <c r="CY574" s="351"/>
      <c r="CZ574" s="351"/>
      <c r="DA574" s="351"/>
      <c r="DB574" s="351"/>
      <c r="DC574" s="351"/>
      <c r="DD574" s="351"/>
      <c r="DE574" s="351"/>
      <c r="DF574" s="351"/>
      <c r="DG574" s="351"/>
      <c r="DH574" s="351"/>
      <c r="DI574" s="351"/>
      <c r="DJ574" s="351"/>
      <c r="DK574" s="351"/>
      <c r="DL574" s="351"/>
      <c r="DM574" s="351"/>
      <c r="DN574" s="351"/>
      <c r="DO574" s="351"/>
      <c r="DP574" s="351"/>
      <c r="DQ574" s="353"/>
    </row>
    <row r="575" spans="68:121" ht="22.5" customHeight="1" x14ac:dyDescent="0.3">
      <c r="BP575" s="28" t="str">
        <f t="shared" ref="BP575:BW576" si="1039">Q26</f>
        <v>13. KOLO</v>
      </c>
      <c r="BQ575" s="28">
        <f t="shared" si="1039"/>
        <v>0.47500000000000031</v>
      </c>
      <c r="BR575" s="28">
        <f t="shared" si="1039"/>
        <v>74</v>
      </c>
      <c r="BS575" s="28" t="str">
        <f t="shared" si="1039"/>
        <v>HŘIŠTĚ</v>
      </c>
      <c r="BT575" s="28" t="str">
        <f t="shared" si="1039"/>
        <v>skupina</v>
      </c>
      <c r="BU575" s="28">
        <f t="shared" si="1039"/>
        <v>8</v>
      </c>
      <c r="BV575" s="28" t="str">
        <f t="shared" si="1039"/>
        <v>:</v>
      </c>
      <c r="BW575" s="28">
        <f t="shared" si="1039"/>
        <v>17</v>
      </c>
      <c r="BY575" s="354"/>
      <c r="BZ575" s="521" t="str">
        <f t="shared" ref="BZ575" si="1040">BP575</f>
        <v>13. KOLO</v>
      </c>
      <c r="CA575" s="521"/>
      <c r="CB575" s="521"/>
      <c r="CC575" s="521"/>
      <c r="CD575" s="355"/>
      <c r="CE575" s="355"/>
      <c r="CF575" s="355"/>
      <c r="CG575" s="355"/>
      <c r="CH575" s="355"/>
      <c r="CI575" s="355"/>
      <c r="CJ575" s="355"/>
      <c r="CK575" s="355"/>
      <c r="CL575" s="355"/>
      <c r="CM575" s="355"/>
      <c r="CN575" s="355"/>
      <c r="CO575" s="355"/>
      <c r="CP575" s="355"/>
      <c r="CQ575" s="355"/>
      <c r="CR575" s="355"/>
      <c r="CS575" s="537">
        <f t="shared" ref="CS575" si="1041">BR575</f>
        <v>74</v>
      </c>
      <c r="CT575" s="537"/>
      <c r="CU575" s="538" t="s">
        <v>48</v>
      </c>
      <c r="CV575" s="538"/>
      <c r="CW575" s="538"/>
      <c r="CX575" s="355"/>
      <c r="CY575" s="355"/>
      <c r="CZ575" s="355"/>
      <c r="DA575" s="355"/>
      <c r="DB575" s="355"/>
      <c r="DC575" s="355"/>
      <c r="DD575" s="355"/>
      <c r="DE575" s="355"/>
      <c r="DF575" s="355"/>
      <c r="DG575" s="355"/>
      <c r="DH575" s="355"/>
      <c r="DI575" s="355"/>
      <c r="DJ575" s="355"/>
      <c r="DK575" s="356"/>
      <c r="DL575" s="539" t="s">
        <v>49</v>
      </c>
      <c r="DM575" s="539"/>
      <c r="DN575" s="539"/>
      <c r="DO575" s="540">
        <f t="shared" ref="DO575" si="1042">BS576</f>
        <v>2</v>
      </c>
      <c r="DP575" s="540"/>
      <c r="DQ575" s="357"/>
    </row>
    <row r="576" spans="68:121" ht="22.5" customHeight="1" x14ac:dyDescent="0.3">
      <c r="BP576" s="28">
        <f t="shared" si="1039"/>
        <v>0</v>
      </c>
      <c r="BQ576" s="28">
        <f t="shared" si="1039"/>
        <v>0</v>
      </c>
      <c r="BR576" s="28" t="str">
        <f t="shared" si="1039"/>
        <v>zápas</v>
      </c>
      <c r="BS576" s="28">
        <f t="shared" si="1039"/>
        <v>2</v>
      </c>
      <c r="BT576" s="28" t="str">
        <f t="shared" si="1039"/>
        <v>A</v>
      </c>
      <c r="BU576" s="28" t="str">
        <f t="shared" ca="1" si="1039"/>
        <v>Velký Osek "A"</v>
      </c>
      <c r="BV576" s="28">
        <f t="shared" si="1039"/>
        <v>0</v>
      </c>
      <c r="BW576" s="28" t="str">
        <f t="shared" ca="1" si="1039"/>
        <v>Veltruby "B"</v>
      </c>
      <c r="BY576" s="354"/>
      <c r="BZ576" s="521"/>
      <c r="CA576" s="521"/>
      <c r="CB576" s="521"/>
      <c r="CC576" s="521"/>
      <c r="CD576" s="355"/>
      <c r="CE576" s="355"/>
      <c r="CF576" s="355"/>
      <c r="CG576" s="355"/>
      <c r="CH576" s="355"/>
      <c r="CI576" s="355"/>
      <c r="CJ576" s="355"/>
      <c r="CK576" s="355"/>
      <c r="CL576" s="355"/>
      <c r="CM576" s="355"/>
      <c r="CN576" s="355"/>
      <c r="CO576" s="355"/>
      <c r="CP576" s="355"/>
      <c r="CQ576" s="355"/>
      <c r="CR576" s="355"/>
      <c r="CS576" s="537"/>
      <c r="CT576" s="537"/>
      <c r="CU576" s="538"/>
      <c r="CV576" s="538"/>
      <c r="CW576" s="538"/>
      <c r="CX576" s="355"/>
      <c r="CY576" s="355"/>
      <c r="CZ576" s="355"/>
      <c r="DA576" s="355"/>
      <c r="DB576" s="355"/>
      <c r="DC576" s="355"/>
      <c r="DD576" s="355"/>
      <c r="DE576" s="355"/>
      <c r="DF576" s="355"/>
      <c r="DG576" s="355"/>
      <c r="DH576" s="355"/>
      <c r="DI576" s="355"/>
      <c r="DJ576" s="355"/>
      <c r="DK576" s="356"/>
      <c r="DL576" s="539"/>
      <c r="DM576" s="539"/>
      <c r="DN576" s="539"/>
      <c r="DO576" s="540"/>
      <c r="DP576" s="540"/>
      <c r="DQ576" s="357"/>
    </row>
    <row r="577" spans="68:121" ht="22.5" customHeight="1" x14ac:dyDescent="0.3">
      <c r="BP577" s="28"/>
      <c r="BQ577" s="28"/>
      <c r="BR577" s="28"/>
      <c r="BS577" s="28"/>
      <c r="BT577" s="28"/>
      <c r="BU577" s="28"/>
      <c r="BV577" s="28"/>
      <c r="BW577" s="28"/>
      <c r="BY577" s="354"/>
      <c r="BZ577" s="358"/>
      <c r="CA577" s="358"/>
      <c r="CB577" s="358"/>
      <c r="CC577" s="358"/>
      <c r="CD577" s="536" t="s">
        <v>52</v>
      </c>
      <c r="CE577" s="536"/>
      <c r="CF577" s="359">
        <f t="shared" ref="CF577" si="1043">BU575</f>
        <v>8</v>
      </c>
      <c r="CG577" s="360" t="s">
        <v>53</v>
      </c>
      <c r="CH577" s="522" t="str">
        <f t="shared" ref="CH577" ca="1" si="1044">IF(BU576="","",LOOKUP(CF577,$B$2:$B$48,$C$2:$C$44))</f>
        <v>Velký Osek "A"</v>
      </c>
      <c r="CI577" s="522"/>
      <c r="CJ577" s="522"/>
      <c r="CK577" s="522"/>
      <c r="CL577" s="522"/>
      <c r="CM577" s="522"/>
      <c r="CN577" s="522"/>
      <c r="CO577" s="522"/>
      <c r="CP577" s="522"/>
      <c r="CQ577" s="522"/>
      <c r="CR577" s="522"/>
      <c r="CS577" s="522"/>
      <c r="CT577" s="522"/>
      <c r="CU577" s="358"/>
      <c r="CV577" s="358"/>
      <c r="CW577" s="358"/>
      <c r="CX577" s="358"/>
      <c r="CY577" s="358"/>
      <c r="CZ577" s="536" t="s">
        <v>52</v>
      </c>
      <c r="DA577" s="536"/>
      <c r="DB577" s="359">
        <f t="shared" ref="DB577" si="1045">BW575</f>
        <v>17</v>
      </c>
      <c r="DC577" s="360" t="s">
        <v>53</v>
      </c>
      <c r="DD577" s="522" t="str">
        <f t="shared" ref="DD577" ca="1" si="1046">IF(BW576="","",LOOKUP(DB577,$B$2:$B$48,$C$2:$C$44))</f>
        <v>Veltruby "B"</v>
      </c>
      <c r="DE577" s="522"/>
      <c r="DF577" s="522"/>
      <c r="DG577" s="522"/>
      <c r="DH577" s="522"/>
      <c r="DI577" s="522"/>
      <c r="DJ577" s="522"/>
      <c r="DK577" s="522"/>
      <c r="DL577" s="522"/>
      <c r="DM577" s="522"/>
      <c r="DN577" s="522"/>
      <c r="DO577" s="522"/>
      <c r="DP577" s="522"/>
      <c r="DQ577" s="357"/>
    </row>
    <row r="578" spans="68:121" ht="22.5" customHeight="1" x14ac:dyDescent="0.3">
      <c r="BP578" s="28"/>
      <c r="BQ578" s="28"/>
      <c r="BR578" s="28"/>
      <c r="BS578" s="28"/>
      <c r="BT578" s="28"/>
      <c r="BU578" s="28"/>
      <c r="BV578" s="28"/>
      <c r="BW578" s="28"/>
      <c r="BY578" s="354"/>
      <c r="BZ578" s="358"/>
      <c r="CA578" s="358"/>
      <c r="CB578" s="358"/>
      <c r="CC578" s="358"/>
      <c r="CD578" s="358"/>
      <c r="CE578" s="358"/>
      <c r="CF578" s="358"/>
      <c r="CG578" s="358"/>
      <c r="CH578" s="358"/>
      <c r="CI578" s="358"/>
      <c r="CJ578" s="358"/>
      <c r="CK578" s="358"/>
      <c r="CL578" s="358"/>
      <c r="CM578" s="358"/>
      <c r="CN578" s="358"/>
      <c r="CO578" s="358"/>
      <c r="CP578" s="358"/>
      <c r="CQ578" s="358"/>
      <c r="CR578" s="358"/>
      <c r="CS578" s="358"/>
      <c r="CT578" s="358"/>
      <c r="CU578" s="358"/>
      <c r="CV578" s="358"/>
      <c r="CW578" s="358"/>
      <c r="CX578" s="358"/>
      <c r="CY578" s="358"/>
      <c r="CZ578" s="358"/>
      <c r="DA578" s="358"/>
      <c r="DB578" s="358"/>
      <c r="DC578" s="358"/>
      <c r="DD578" s="358"/>
      <c r="DE578" s="358"/>
      <c r="DF578" s="358"/>
      <c r="DG578" s="358"/>
      <c r="DH578" s="358"/>
      <c r="DI578" s="358"/>
      <c r="DJ578" s="358"/>
      <c r="DQ578" s="357"/>
    </row>
    <row r="579" spans="68:121" ht="22.5" customHeight="1" x14ac:dyDescent="0.3">
      <c r="BP579" s="28"/>
      <c r="BQ579" s="28"/>
      <c r="BR579" s="28"/>
      <c r="BS579" s="28"/>
      <c r="BT579" s="28"/>
      <c r="BU579" s="28"/>
      <c r="BV579" s="28"/>
      <c r="BW579" s="28"/>
      <c r="BY579" s="354"/>
      <c r="BZ579" s="396" t="s">
        <v>56</v>
      </c>
      <c r="CA579" s="397">
        <f t="shared" ref="CA579" si="1047">CF577</f>
        <v>8</v>
      </c>
      <c r="CB579" s="362" t="s">
        <v>47</v>
      </c>
      <c r="CC579" s="363">
        <v>1</v>
      </c>
      <c r="CD579" s="363">
        <v>2</v>
      </c>
      <c r="CE579" s="363">
        <v>3</v>
      </c>
      <c r="CF579" s="363">
        <v>4</v>
      </c>
      <c r="CG579" s="363">
        <v>5</v>
      </c>
      <c r="CH579" s="363">
        <v>6</v>
      </c>
      <c r="CI579" s="363">
        <v>7</v>
      </c>
      <c r="CJ579" s="363">
        <v>8</v>
      </c>
      <c r="CK579" s="363">
        <v>9</v>
      </c>
      <c r="CL579" s="363">
        <v>10</v>
      </c>
      <c r="CM579" s="363">
        <v>11</v>
      </c>
      <c r="CN579" s="363">
        <v>12</v>
      </c>
      <c r="CO579" s="363">
        <v>13</v>
      </c>
      <c r="CP579" s="363">
        <v>14</v>
      </c>
      <c r="CQ579" s="363">
        <v>15</v>
      </c>
      <c r="CR579" s="363">
        <v>16</v>
      </c>
      <c r="CS579" s="363">
        <v>17</v>
      </c>
      <c r="CT579" s="363">
        <v>18</v>
      </c>
      <c r="CU579" s="363">
        <v>19</v>
      </c>
      <c r="CV579" s="363">
        <v>20</v>
      </c>
      <c r="CW579" s="363">
        <v>21</v>
      </c>
      <c r="CX579" s="363">
        <v>22</v>
      </c>
      <c r="CY579" s="363">
        <v>23</v>
      </c>
      <c r="CZ579" s="363">
        <v>24</v>
      </c>
      <c r="DA579" s="363">
        <v>25</v>
      </c>
      <c r="DB579" s="363">
        <v>26</v>
      </c>
      <c r="DC579" s="363">
        <v>27</v>
      </c>
      <c r="DD579" s="363">
        <v>28</v>
      </c>
      <c r="DE579" s="363">
        <v>29</v>
      </c>
      <c r="DF579" s="363">
        <v>30</v>
      </c>
      <c r="DG579" s="363">
        <v>31</v>
      </c>
      <c r="DH579" s="363">
        <v>32</v>
      </c>
      <c r="DI579" s="363">
        <v>33</v>
      </c>
      <c r="DJ579" s="363">
        <v>34</v>
      </c>
      <c r="DK579" s="364">
        <v>35</v>
      </c>
      <c r="DL579" s="364">
        <v>36</v>
      </c>
      <c r="DM579" s="364">
        <v>37</v>
      </c>
      <c r="DN579" s="364">
        <v>38</v>
      </c>
      <c r="DO579" s="364">
        <v>39</v>
      </c>
      <c r="DP579" s="364">
        <v>40</v>
      </c>
      <c r="DQ579" s="357"/>
    </row>
    <row r="580" spans="68:121" ht="22.5" customHeight="1" x14ac:dyDescent="0.3">
      <c r="BP580" s="28"/>
      <c r="BQ580" s="28"/>
      <c r="BR580" s="28"/>
      <c r="BS580" s="28"/>
      <c r="BT580" s="28"/>
      <c r="BU580" s="28"/>
      <c r="BV580" s="28"/>
      <c r="BW580" s="28"/>
      <c r="BY580" s="354"/>
      <c r="BZ580" s="365"/>
      <c r="CA580" s="366"/>
      <c r="CB580" s="367"/>
      <c r="CC580" s="368"/>
      <c r="CD580" s="368"/>
      <c r="CE580" s="368"/>
      <c r="CF580" s="368"/>
      <c r="CG580" s="368"/>
      <c r="CH580" s="368"/>
      <c r="CI580" s="368"/>
      <c r="CJ580" s="368"/>
      <c r="CK580" s="368"/>
      <c r="CL580" s="368"/>
      <c r="CM580" s="368"/>
      <c r="CN580" s="368"/>
      <c r="CO580" s="368"/>
      <c r="CP580" s="368"/>
      <c r="CQ580" s="368"/>
      <c r="CR580" s="368"/>
      <c r="CS580" s="368"/>
      <c r="CT580" s="368"/>
      <c r="CU580" s="368"/>
      <c r="CV580" s="368"/>
      <c r="CW580" s="368"/>
      <c r="CX580" s="368"/>
      <c r="CY580" s="368"/>
      <c r="CZ580" s="368"/>
      <c r="DA580" s="368"/>
      <c r="DB580" s="368"/>
      <c r="DC580" s="368"/>
      <c r="DD580" s="368"/>
      <c r="DE580" s="368"/>
      <c r="DF580" s="368"/>
      <c r="DG580" s="368"/>
      <c r="DH580" s="368"/>
      <c r="DI580" s="368"/>
      <c r="DJ580" s="368"/>
      <c r="DK580" s="369"/>
      <c r="DL580" s="369"/>
      <c r="DM580" s="369"/>
      <c r="DN580" s="369"/>
      <c r="DO580" s="369"/>
      <c r="DP580" s="369"/>
      <c r="DQ580" s="357"/>
    </row>
    <row r="581" spans="68:121" ht="22.5" customHeight="1" x14ac:dyDescent="0.3">
      <c r="BP581" s="28"/>
      <c r="BQ581" s="28"/>
      <c r="BR581" s="28"/>
      <c r="BS581" s="28"/>
      <c r="BT581" s="28"/>
      <c r="BU581" s="28"/>
      <c r="BV581" s="28"/>
      <c r="BW581" s="28"/>
      <c r="BY581" s="354"/>
      <c r="BZ581" s="398" t="s">
        <v>56</v>
      </c>
      <c r="CA581" s="399">
        <f t="shared" ref="CA581" si="1048">DB577</f>
        <v>17</v>
      </c>
      <c r="CB581" s="370" t="s">
        <v>47</v>
      </c>
      <c r="CC581" s="363">
        <v>1</v>
      </c>
      <c r="CD581" s="363">
        <v>2</v>
      </c>
      <c r="CE581" s="363">
        <v>3</v>
      </c>
      <c r="CF581" s="363">
        <v>4</v>
      </c>
      <c r="CG581" s="363">
        <v>5</v>
      </c>
      <c r="CH581" s="363">
        <v>6</v>
      </c>
      <c r="CI581" s="363">
        <v>7</v>
      </c>
      <c r="CJ581" s="363">
        <v>8</v>
      </c>
      <c r="CK581" s="363">
        <v>9</v>
      </c>
      <c r="CL581" s="363">
        <v>10</v>
      </c>
      <c r="CM581" s="363">
        <v>11</v>
      </c>
      <c r="CN581" s="363">
        <v>12</v>
      </c>
      <c r="CO581" s="363">
        <v>13</v>
      </c>
      <c r="CP581" s="363">
        <v>14</v>
      </c>
      <c r="CQ581" s="363">
        <v>15</v>
      </c>
      <c r="CR581" s="363">
        <v>16</v>
      </c>
      <c r="CS581" s="363">
        <v>17</v>
      </c>
      <c r="CT581" s="363">
        <v>18</v>
      </c>
      <c r="CU581" s="363">
        <v>19</v>
      </c>
      <c r="CV581" s="363">
        <v>20</v>
      </c>
      <c r="CW581" s="363">
        <v>21</v>
      </c>
      <c r="CX581" s="363">
        <v>22</v>
      </c>
      <c r="CY581" s="363">
        <v>23</v>
      </c>
      <c r="CZ581" s="363">
        <v>24</v>
      </c>
      <c r="DA581" s="363">
        <v>25</v>
      </c>
      <c r="DB581" s="363">
        <v>26</v>
      </c>
      <c r="DC581" s="363">
        <v>27</v>
      </c>
      <c r="DD581" s="363">
        <v>28</v>
      </c>
      <c r="DE581" s="363">
        <v>29</v>
      </c>
      <c r="DF581" s="363">
        <v>30</v>
      </c>
      <c r="DG581" s="363">
        <v>31</v>
      </c>
      <c r="DH581" s="363">
        <v>32</v>
      </c>
      <c r="DI581" s="363">
        <v>33</v>
      </c>
      <c r="DJ581" s="363">
        <v>34</v>
      </c>
      <c r="DK581" s="364">
        <v>35</v>
      </c>
      <c r="DL581" s="364">
        <v>36</v>
      </c>
      <c r="DM581" s="364">
        <v>37</v>
      </c>
      <c r="DN581" s="364">
        <v>38</v>
      </c>
      <c r="DO581" s="364">
        <v>39</v>
      </c>
      <c r="DP581" s="364">
        <v>40</v>
      </c>
      <c r="DQ581" s="357"/>
    </row>
    <row r="582" spans="68:121" ht="22.5" customHeight="1" thickBot="1" x14ac:dyDescent="0.35">
      <c r="BP582" s="28"/>
      <c r="BQ582" s="28"/>
      <c r="BR582" s="28"/>
      <c r="BS582" s="28"/>
      <c r="BT582" s="28"/>
      <c r="BU582" s="28"/>
      <c r="BV582" s="28"/>
      <c r="BW582" s="28"/>
      <c r="BY582" s="371"/>
      <c r="BZ582" s="372"/>
      <c r="CA582" s="372"/>
      <c r="CB582" s="372"/>
      <c r="CC582" s="372"/>
      <c r="CD582" s="372"/>
      <c r="CE582" s="372"/>
      <c r="CF582" s="372"/>
      <c r="CG582" s="372"/>
      <c r="CH582" s="372"/>
      <c r="CI582" s="372"/>
      <c r="CJ582" s="372"/>
      <c r="CK582" s="372"/>
      <c r="CL582" s="372"/>
      <c r="CM582" s="372"/>
      <c r="CN582" s="372"/>
      <c r="CO582" s="372"/>
      <c r="CP582" s="372"/>
      <c r="CQ582" s="372"/>
      <c r="CR582" s="372"/>
      <c r="CS582" s="372"/>
      <c r="CT582" s="372"/>
      <c r="CU582" s="372"/>
      <c r="CV582" s="372"/>
      <c r="CW582" s="372"/>
      <c r="CX582" s="372"/>
      <c r="CY582" s="372"/>
      <c r="CZ582" s="372"/>
      <c r="DA582" s="372"/>
      <c r="DB582" s="372"/>
      <c r="DC582" s="372"/>
      <c r="DD582" s="372"/>
      <c r="DE582" s="372"/>
      <c r="DF582" s="372"/>
      <c r="DG582" s="372"/>
      <c r="DH582" s="372"/>
      <c r="DI582" s="372"/>
      <c r="DJ582" s="372"/>
      <c r="DK582" s="372"/>
      <c r="DL582" s="372"/>
      <c r="DM582" s="372"/>
      <c r="DN582" s="372"/>
      <c r="DO582" s="372"/>
      <c r="DP582" s="372"/>
      <c r="DQ582" s="373"/>
    </row>
    <row r="583" spans="68:121" ht="22.5" customHeight="1" thickTop="1" x14ac:dyDescent="0.3">
      <c r="BP583" s="28"/>
      <c r="BQ583" s="28"/>
      <c r="BR583" s="28"/>
      <c r="BS583" s="28"/>
      <c r="BT583" s="28"/>
      <c r="BU583" s="28"/>
      <c r="BV583" s="28"/>
      <c r="BW583" s="28"/>
      <c r="BY583" s="517">
        <f t="shared" ref="BY583" si="1049">BQ584</f>
        <v>0.375</v>
      </c>
      <c r="BZ583" s="518"/>
      <c r="CA583" s="518"/>
      <c r="CB583" s="351"/>
      <c r="CC583" s="351"/>
      <c r="CD583" s="351"/>
      <c r="CE583" s="520" t="str">
        <f t="shared" ref="CE583" si="1050">BT584</f>
        <v>skupina</v>
      </c>
      <c r="CF583" s="520"/>
      <c r="CG583" s="520"/>
      <c r="CH583" s="520"/>
      <c r="CI583" s="520"/>
      <c r="CJ583" s="352" t="str">
        <f t="shared" ref="CJ583" si="1051">BT585</f>
        <v>B</v>
      </c>
      <c r="CK583" s="351"/>
      <c r="CL583" s="351"/>
      <c r="CM583" s="351"/>
      <c r="CN583" s="351"/>
      <c r="CO583" s="351"/>
      <c r="CP583" s="351"/>
      <c r="CQ583" s="351"/>
      <c r="CR583" s="351"/>
      <c r="CS583" s="351"/>
      <c r="CT583" s="351"/>
      <c r="CU583" s="351"/>
      <c r="CV583" s="351"/>
      <c r="CW583" s="351"/>
      <c r="CX583" s="351"/>
      <c r="CY583" s="351"/>
      <c r="CZ583" s="351"/>
      <c r="DA583" s="351"/>
      <c r="DB583" s="351"/>
      <c r="DC583" s="351"/>
      <c r="DD583" s="351"/>
      <c r="DE583" s="351"/>
      <c r="DF583" s="351"/>
      <c r="DG583" s="351"/>
      <c r="DH583" s="351"/>
      <c r="DI583" s="351"/>
      <c r="DJ583" s="351"/>
      <c r="DK583" s="351"/>
      <c r="DL583" s="351"/>
      <c r="DM583" s="351"/>
      <c r="DN583" s="351"/>
      <c r="DO583" s="351"/>
      <c r="DP583" s="351"/>
      <c r="DQ583" s="353"/>
    </row>
    <row r="584" spans="68:121" ht="22.5" customHeight="1" x14ac:dyDescent="0.3">
      <c r="BP584" s="28" t="str">
        <f t="shared" ref="BP584:BW585" si="1052">Q30</f>
        <v>1. KOLO</v>
      </c>
      <c r="BQ584" s="28">
        <f t="shared" si="1052"/>
        <v>0.375</v>
      </c>
      <c r="BR584" s="28">
        <f t="shared" si="1052"/>
        <v>4</v>
      </c>
      <c r="BS584" s="28" t="str">
        <f t="shared" si="1052"/>
        <v>HŘIŠTĚ</v>
      </c>
      <c r="BT584" s="28" t="str">
        <f t="shared" si="1052"/>
        <v>skupina</v>
      </c>
      <c r="BU584" s="28">
        <f t="shared" si="1052"/>
        <v>7</v>
      </c>
      <c r="BV584" s="28" t="str">
        <f t="shared" si="1052"/>
        <v>:</v>
      </c>
      <c r="BW584" s="28">
        <f t="shared" si="1052"/>
        <v>26</v>
      </c>
      <c r="BY584" s="354"/>
      <c r="BZ584" s="521" t="str">
        <f t="shared" ref="BZ584" si="1053">BP584</f>
        <v>1. KOLO</v>
      </c>
      <c r="CA584" s="521"/>
      <c r="CB584" s="521"/>
      <c r="CC584" s="521"/>
      <c r="CD584" s="355"/>
      <c r="CE584" s="355"/>
      <c r="CF584" s="355"/>
      <c r="CG584" s="355"/>
      <c r="CH584" s="355"/>
      <c r="CI584" s="355"/>
      <c r="CJ584" s="355"/>
      <c r="CK584" s="355"/>
      <c r="CL584" s="355"/>
      <c r="CM584" s="355"/>
      <c r="CN584" s="355"/>
      <c r="CO584" s="355"/>
      <c r="CP584" s="355"/>
      <c r="CQ584" s="355"/>
      <c r="CR584" s="355"/>
      <c r="CS584" s="537">
        <f t="shared" ref="CS584" si="1054">BR584</f>
        <v>4</v>
      </c>
      <c r="CT584" s="537"/>
      <c r="CU584" s="538" t="s">
        <v>48</v>
      </c>
      <c r="CV584" s="538"/>
      <c r="CW584" s="538"/>
      <c r="CX584" s="355"/>
      <c r="CY584" s="355"/>
      <c r="CZ584" s="355"/>
      <c r="DA584" s="355"/>
      <c r="DB584" s="355"/>
      <c r="DC584" s="355"/>
      <c r="DD584" s="355"/>
      <c r="DE584" s="355"/>
      <c r="DF584" s="355"/>
      <c r="DG584" s="355"/>
      <c r="DH584" s="355"/>
      <c r="DI584" s="355"/>
      <c r="DJ584" s="355"/>
      <c r="DK584" s="356"/>
      <c r="DL584" s="539" t="s">
        <v>49</v>
      </c>
      <c r="DM584" s="539"/>
      <c r="DN584" s="539"/>
      <c r="DO584" s="540">
        <f t="shared" ref="DO584" si="1055">BS585</f>
        <v>4</v>
      </c>
      <c r="DP584" s="540"/>
      <c r="DQ584" s="357"/>
    </row>
    <row r="585" spans="68:121" ht="22.5" customHeight="1" x14ac:dyDescent="0.3">
      <c r="BP585" s="28">
        <f t="shared" si="1052"/>
        <v>0</v>
      </c>
      <c r="BQ585" s="28">
        <f t="shared" si="1052"/>
        <v>0</v>
      </c>
      <c r="BR585" s="28" t="str">
        <f t="shared" si="1052"/>
        <v>zápas</v>
      </c>
      <c r="BS585" s="28">
        <f t="shared" si="1052"/>
        <v>4</v>
      </c>
      <c r="BT585" s="28" t="str">
        <f t="shared" si="1052"/>
        <v>B</v>
      </c>
      <c r="BU585" s="28" t="str">
        <f t="shared" ca="1" si="1052"/>
        <v>Kmochova "B"</v>
      </c>
      <c r="BV585" s="28">
        <f t="shared" si="1052"/>
        <v>0</v>
      </c>
      <c r="BW585" s="28" t="str">
        <f t="shared" ca="1" si="1052"/>
        <v>Velim "B"</v>
      </c>
      <c r="BY585" s="354"/>
      <c r="BZ585" s="521"/>
      <c r="CA585" s="521"/>
      <c r="CB585" s="521"/>
      <c r="CC585" s="521"/>
      <c r="CD585" s="355"/>
      <c r="CE585" s="355"/>
      <c r="CF585" s="355"/>
      <c r="CG585" s="355"/>
      <c r="CH585" s="355"/>
      <c r="CI585" s="355"/>
      <c r="CJ585" s="355"/>
      <c r="CK585" s="355"/>
      <c r="CL585" s="355"/>
      <c r="CM585" s="355"/>
      <c r="CN585" s="355"/>
      <c r="CO585" s="355"/>
      <c r="CP585" s="355"/>
      <c r="CQ585" s="355"/>
      <c r="CR585" s="355"/>
      <c r="CS585" s="537"/>
      <c r="CT585" s="537"/>
      <c r="CU585" s="538"/>
      <c r="CV585" s="538"/>
      <c r="CW585" s="538"/>
      <c r="CX585" s="355"/>
      <c r="CY585" s="355"/>
      <c r="CZ585" s="355"/>
      <c r="DA585" s="355"/>
      <c r="DB585" s="355"/>
      <c r="DC585" s="355"/>
      <c r="DD585" s="355"/>
      <c r="DE585" s="355"/>
      <c r="DF585" s="355"/>
      <c r="DG585" s="355"/>
      <c r="DH585" s="355"/>
      <c r="DI585" s="355"/>
      <c r="DJ585" s="355"/>
      <c r="DK585" s="356"/>
      <c r="DL585" s="539"/>
      <c r="DM585" s="539"/>
      <c r="DN585" s="539"/>
      <c r="DO585" s="540"/>
      <c r="DP585" s="540"/>
      <c r="DQ585" s="357"/>
    </row>
    <row r="586" spans="68:121" ht="22.5" customHeight="1" x14ac:dyDescent="0.3">
      <c r="BP586" s="28"/>
      <c r="BQ586" s="28"/>
      <c r="BR586" s="28"/>
      <c r="BS586" s="28"/>
      <c r="BT586" s="28"/>
      <c r="BU586" s="28"/>
      <c r="BV586" s="28"/>
      <c r="BW586" s="28"/>
      <c r="BY586" s="354"/>
      <c r="BZ586" s="358"/>
      <c r="CA586" s="358"/>
      <c r="CB586" s="358"/>
      <c r="CC586" s="358"/>
      <c r="CD586" s="536" t="s">
        <v>52</v>
      </c>
      <c r="CE586" s="536"/>
      <c r="CF586" s="359">
        <f t="shared" ref="CF586" si="1056">BU584</f>
        <v>7</v>
      </c>
      <c r="CG586" s="360" t="s">
        <v>53</v>
      </c>
      <c r="CH586" s="522" t="str">
        <f t="shared" ref="CH586" ca="1" si="1057">IF(BU585="","",LOOKUP(CF586,$B$2:$B$48,$C$2:$C$44))</f>
        <v>Kmochova "B"</v>
      </c>
      <c r="CI586" s="522"/>
      <c r="CJ586" s="522"/>
      <c r="CK586" s="522"/>
      <c r="CL586" s="522"/>
      <c r="CM586" s="522"/>
      <c r="CN586" s="522"/>
      <c r="CO586" s="522"/>
      <c r="CP586" s="522"/>
      <c r="CQ586" s="522"/>
      <c r="CR586" s="522"/>
      <c r="CS586" s="522"/>
      <c r="CT586" s="522"/>
      <c r="CU586" s="358"/>
      <c r="CV586" s="358"/>
      <c r="CW586" s="358"/>
      <c r="CX586" s="358"/>
      <c r="CY586" s="358"/>
      <c r="CZ586" s="536" t="s">
        <v>52</v>
      </c>
      <c r="DA586" s="536"/>
      <c r="DB586" s="359">
        <f t="shared" ref="DB586" si="1058">BW584</f>
        <v>26</v>
      </c>
      <c r="DC586" s="360" t="s">
        <v>53</v>
      </c>
      <c r="DD586" s="522" t="str">
        <f t="shared" ref="DD586" ca="1" si="1059">IF(BW585="","",LOOKUP(DB586,$B$2:$B$48,$C$2:$C$44))</f>
        <v>Velim "B"</v>
      </c>
      <c r="DE586" s="522"/>
      <c r="DF586" s="522"/>
      <c r="DG586" s="522"/>
      <c r="DH586" s="522"/>
      <c r="DI586" s="522"/>
      <c r="DJ586" s="522"/>
      <c r="DK586" s="522"/>
      <c r="DL586" s="522"/>
      <c r="DM586" s="522"/>
      <c r="DN586" s="522"/>
      <c r="DO586" s="522"/>
      <c r="DP586" s="522"/>
      <c r="DQ586" s="357"/>
    </row>
    <row r="587" spans="68:121" ht="22.5" customHeight="1" x14ac:dyDescent="0.3">
      <c r="BP587" s="28"/>
      <c r="BQ587" s="28"/>
      <c r="BR587" s="28"/>
      <c r="BS587" s="28"/>
      <c r="BT587" s="28"/>
      <c r="BU587" s="28"/>
      <c r="BV587" s="28"/>
      <c r="BW587" s="28"/>
      <c r="BY587" s="354"/>
      <c r="BZ587" s="358"/>
      <c r="CA587" s="358"/>
      <c r="CB587" s="358"/>
      <c r="CC587" s="358"/>
      <c r="CD587" s="358"/>
      <c r="CE587" s="358"/>
      <c r="CF587" s="358"/>
      <c r="CG587" s="358"/>
      <c r="CH587" s="358"/>
      <c r="CI587" s="358"/>
      <c r="CJ587" s="358"/>
      <c r="CK587" s="358"/>
      <c r="CL587" s="358"/>
      <c r="CM587" s="358"/>
      <c r="CN587" s="358"/>
      <c r="CO587" s="358"/>
      <c r="CP587" s="358"/>
      <c r="CQ587" s="358"/>
      <c r="CR587" s="358"/>
      <c r="CS587" s="358"/>
      <c r="CT587" s="358"/>
      <c r="CU587" s="358"/>
      <c r="CV587" s="358"/>
      <c r="CW587" s="358"/>
      <c r="CX587" s="358"/>
      <c r="CY587" s="358"/>
      <c r="CZ587" s="358"/>
      <c r="DA587" s="358"/>
      <c r="DB587" s="358"/>
      <c r="DC587" s="358"/>
      <c r="DD587" s="358"/>
      <c r="DE587" s="358"/>
      <c r="DF587" s="358"/>
      <c r="DG587" s="358"/>
      <c r="DH587" s="358"/>
      <c r="DI587" s="358"/>
      <c r="DJ587" s="358"/>
      <c r="DQ587" s="357"/>
    </row>
    <row r="588" spans="68:121" ht="22.5" customHeight="1" x14ac:dyDescent="0.3">
      <c r="BP588" s="28"/>
      <c r="BQ588" s="28"/>
      <c r="BR588" s="28"/>
      <c r="BS588" s="28"/>
      <c r="BT588" s="28"/>
      <c r="BU588" s="28"/>
      <c r="BV588" s="28"/>
      <c r="BW588" s="28"/>
      <c r="BY588" s="354"/>
      <c r="BZ588" s="396" t="s">
        <v>56</v>
      </c>
      <c r="CA588" s="397">
        <f t="shared" ref="CA588" si="1060">CF586</f>
        <v>7</v>
      </c>
      <c r="CB588" s="362" t="s">
        <v>47</v>
      </c>
      <c r="CC588" s="363">
        <v>1</v>
      </c>
      <c r="CD588" s="363">
        <v>2</v>
      </c>
      <c r="CE588" s="363">
        <v>3</v>
      </c>
      <c r="CF588" s="363">
        <v>4</v>
      </c>
      <c r="CG588" s="363">
        <v>5</v>
      </c>
      <c r="CH588" s="363">
        <v>6</v>
      </c>
      <c r="CI588" s="363">
        <v>7</v>
      </c>
      <c r="CJ588" s="363">
        <v>8</v>
      </c>
      <c r="CK588" s="363">
        <v>9</v>
      </c>
      <c r="CL588" s="363">
        <v>10</v>
      </c>
      <c r="CM588" s="363">
        <v>11</v>
      </c>
      <c r="CN588" s="363">
        <v>12</v>
      </c>
      <c r="CO588" s="363">
        <v>13</v>
      </c>
      <c r="CP588" s="363">
        <v>14</v>
      </c>
      <c r="CQ588" s="363">
        <v>15</v>
      </c>
      <c r="CR588" s="363">
        <v>16</v>
      </c>
      <c r="CS588" s="363">
        <v>17</v>
      </c>
      <c r="CT588" s="363">
        <v>18</v>
      </c>
      <c r="CU588" s="363">
        <v>19</v>
      </c>
      <c r="CV588" s="363">
        <v>20</v>
      </c>
      <c r="CW588" s="363">
        <v>21</v>
      </c>
      <c r="CX588" s="363">
        <v>22</v>
      </c>
      <c r="CY588" s="363">
        <v>23</v>
      </c>
      <c r="CZ588" s="363">
        <v>24</v>
      </c>
      <c r="DA588" s="363">
        <v>25</v>
      </c>
      <c r="DB588" s="363">
        <v>26</v>
      </c>
      <c r="DC588" s="363">
        <v>27</v>
      </c>
      <c r="DD588" s="363">
        <v>28</v>
      </c>
      <c r="DE588" s="363">
        <v>29</v>
      </c>
      <c r="DF588" s="363">
        <v>30</v>
      </c>
      <c r="DG588" s="363">
        <v>31</v>
      </c>
      <c r="DH588" s="363">
        <v>32</v>
      </c>
      <c r="DI588" s="363">
        <v>33</v>
      </c>
      <c r="DJ588" s="363">
        <v>34</v>
      </c>
      <c r="DK588" s="364">
        <v>35</v>
      </c>
      <c r="DL588" s="364">
        <v>36</v>
      </c>
      <c r="DM588" s="364">
        <v>37</v>
      </c>
      <c r="DN588" s="364">
        <v>38</v>
      </c>
      <c r="DO588" s="364">
        <v>39</v>
      </c>
      <c r="DP588" s="364">
        <v>40</v>
      </c>
      <c r="DQ588" s="357"/>
    </row>
    <row r="589" spans="68:121" ht="22.5" customHeight="1" x14ac:dyDescent="0.3">
      <c r="BP589" s="28"/>
      <c r="BQ589" s="28"/>
      <c r="BR589" s="28"/>
      <c r="BS589" s="28"/>
      <c r="BT589" s="28"/>
      <c r="BU589" s="28"/>
      <c r="BV589" s="28"/>
      <c r="BW589" s="28"/>
      <c r="BY589" s="354"/>
      <c r="BZ589" s="365"/>
      <c r="CA589" s="366"/>
      <c r="CB589" s="367"/>
      <c r="CC589" s="368"/>
      <c r="CD589" s="368"/>
      <c r="CE589" s="368"/>
      <c r="CF589" s="368"/>
      <c r="CG589" s="368"/>
      <c r="CH589" s="368"/>
      <c r="CI589" s="368"/>
      <c r="CJ589" s="368"/>
      <c r="CK589" s="368"/>
      <c r="CL589" s="368"/>
      <c r="CM589" s="368"/>
      <c r="CN589" s="368"/>
      <c r="CO589" s="368"/>
      <c r="CP589" s="368"/>
      <c r="CQ589" s="368"/>
      <c r="CR589" s="368"/>
      <c r="CS589" s="368"/>
      <c r="CT589" s="368"/>
      <c r="CU589" s="368"/>
      <c r="CV589" s="368"/>
      <c r="CW589" s="368"/>
      <c r="CX589" s="368"/>
      <c r="CY589" s="368"/>
      <c r="CZ589" s="368"/>
      <c r="DA589" s="368"/>
      <c r="DB589" s="368"/>
      <c r="DC589" s="368"/>
      <c r="DD589" s="368"/>
      <c r="DE589" s="368"/>
      <c r="DF589" s="368"/>
      <c r="DG589" s="368"/>
      <c r="DH589" s="368"/>
      <c r="DI589" s="368"/>
      <c r="DJ589" s="368"/>
      <c r="DK589" s="369"/>
      <c r="DL589" s="369"/>
      <c r="DM589" s="369"/>
      <c r="DN589" s="369"/>
      <c r="DO589" s="369"/>
      <c r="DP589" s="369"/>
      <c r="DQ589" s="357"/>
    </row>
    <row r="590" spans="68:121" ht="22.5" customHeight="1" x14ac:dyDescent="0.3">
      <c r="BP590" s="28"/>
      <c r="BQ590" s="28"/>
      <c r="BR590" s="28"/>
      <c r="BS590" s="28"/>
      <c r="BT590" s="28"/>
      <c r="BU590" s="28"/>
      <c r="BV590" s="28"/>
      <c r="BW590" s="28"/>
      <c r="BY590" s="354"/>
      <c r="BZ590" s="398" t="s">
        <v>56</v>
      </c>
      <c r="CA590" s="399">
        <f t="shared" ref="CA590" si="1061">DB586</f>
        <v>26</v>
      </c>
      <c r="CB590" s="370" t="s">
        <v>47</v>
      </c>
      <c r="CC590" s="363">
        <v>1</v>
      </c>
      <c r="CD590" s="363">
        <v>2</v>
      </c>
      <c r="CE590" s="363">
        <v>3</v>
      </c>
      <c r="CF590" s="363">
        <v>4</v>
      </c>
      <c r="CG590" s="363">
        <v>5</v>
      </c>
      <c r="CH590" s="363">
        <v>6</v>
      </c>
      <c r="CI590" s="363">
        <v>7</v>
      </c>
      <c r="CJ590" s="363">
        <v>8</v>
      </c>
      <c r="CK590" s="363">
        <v>9</v>
      </c>
      <c r="CL590" s="363">
        <v>10</v>
      </c>
      <c r="CM590" s="363">
        <v>11</v>
      </c>
      <c r="CN590" s="363">
        <v>12</v>
      </c>
      <c r="CO590" s="363">
        <v>13</v>
      </c>
      <c r="CP590" s="363">
        <v>14</v>
      </c>
      <c r="CQ590" s="363">
        <v>15</v>
      </c>
      <c r="CR590" s="363">
        <v>16</v>
      </c>
      <c r="CS590" s="363">
        <v>17</v>
      </c>
      <c r="CT590" s="363">
        <v>18</v>
      </c>
      <c r="CU590" s="363">
        <v>19</v>
      </c>
      <c r="CV590" s="363">
        <v>20</v>
      </c>
      <c r="CW590" s="363">
        <v>21</v>
      </c>
      <c r="CX590" s="363">
        <v>22</v>
      </c>
      <c r="CY590" s="363">
        <v>23</v>
      </c>
      <c r="CZ590" s="363">
        <v>24</v>
      </c>
      <c r="DA590" s="363">
        <v>25</v>
      </c>
      <c r="DB590" s="363">
        <v>26</v>
      </c>
      <c r="DC590" s="363">
        <v>27</v>
      </c>
      <c r="DD590" s="363">
        <v>28</v>
      </c>
      <c r="DE590" s="363">
        <v>29</v>
      </c>
      <c r="DF590" s="363">
        <v>30</v>
      </c>
      <c r="DG590" s="363">
        <v>31</v>
      </c>
      <c r="DH590" s="363">
        <v>32</v>
      </c>
      <c r="DI590" s="363">
        <v>33</v>
      </c>
      <c r="DJ590" s="363">
        <v>34</v>
      </c>
      <c r="DK590" s="364">
        <v>35</v>
      </c>
      <c r="DL590" s="364">
        <v>36</v>
      </c>
      <c r="DM590" s="364">
        <v>37</v>
      </c>
      <c r="DN590" s="364">
        <v>38</v>
      </c>
      <c r="DO590" s="364">
        <v>39</v>
      </c>
      <c r="DP590" s="364">
        <v>40</v>
      </c>
      <c r="DQ590" s="357"/>
    </row>
    <row r="591" spans="68:121" ht="22.5" customHeight="1" thickBot="1" x14ac:dyDescent="0.35">
      <c r="BP591" s="28"/>
      <c r="BQ591" s="28"/>
      <c r="BR591" s="28"/>
      <c r="BS591" s="28"/>
      <c r="BT591" s="28"/>
      <c r="BU591" s="28"/>
      <c r="BV591" s="28"/>
      <c r="BW591" s="28"/>
      <c r="BY591" s="371"/>
      <c r="BZ591" s="372"/>
      <c r="CA591" s="372"/>
      <c r="CB591" s="372"/>
      <c r="CC591" s="372"/>
      <c r="CD591" s="372"/>
      <c r="CE591" s="372"/>
      <c r="CF591" s="372"/>
      <c r="CG591" s="372"/>
      <c r="CH591" s="372"/>
      <c r="CI591" s="372"/>
      <c r="CJ591" s="372"/>
      <c r="CK591" s="372"/>
      <c r="CL591" s="372"/>
      <c r="CM591" s="372"/>
      <c r="CN591" s="372"/>
      <c r="CO591" s="372"/>
      <c r="CP591" s="372"/>
      <c r="CQ591" s="372"/>
      <c r="CR591" s="372"/>
      <c r="CS591" s="372"/>
      <c r="CT591" s="372"/>
      <c r="CU591" s="372"/>
      <c r="CV591" s="372"/>
      <c r="CW591" s="372"/>
      <c r="CX591" s="372"/>
      <c r="CY591" s="372"/>
      <c r="CZ591" s="372"/>
      <c r="DA591" s="372"/>
      <c r="DB591" s="372"/>
      <c r="DC591" s="372"/>
      <c r="DD591" s="372"/>
      <c r="DE591" s="372"/>
      <c r="DF591" s="372"/>
      <c r="DG591" s="372"/>
      <c r="DH591" s="372"/>
      <c r="DI591" s="372"/>
      <c r="DJ591" s="372"/>
      <c r="DK591" s="372"/>
      <c r="DL591" s="372"/>
      <c r="DM591" s="372"/>
      <c r="DN591" s="372"/>
      <c r="DO591" s="372"/>
      <c r="DP591" s="372"/>
      <c r="DQ591" s="373"/>
    </row>
    <row r="592" spans="68:121" ht="22.5" customHeight="1" thickTop="1" x14ac:dyDescent="0.3">
      <c r="BP592" s="28"/>
      <c r="BQ592" s="28"/>
      <c r="BR592" s="28"/>
      <c r="BS592" s="28"/>
      <c r="BT592" s="28"/>
      <c r="BU592" s="28"/>
      <c r="BV592" s="28"/>
      <c r="BW592" s="28"/>
      <c r="BY592" s="517">
        <f t="shared" ref="BY592" si="1062">BQ593</f>
        <v>0.38333333333333336</v>
      </c>
      <c r="BZ592" s="518"/>
      <c r="CA592" s="518"/>
      <c r="CB592" s="351"/>
      <c r="CC592" s="351"/>
      <c r="CD592" s="351"/>
      <c r="CE592" s="520" t="str">
        <f t="shared" ref="CE592" si="1063">BT593</f>
        <v>skupina</v>
      </c>
      <c r="CF592" s="520"/>
      <c r="CG592" s="520"/>
      <c r="CH592" s="520"/>
      <c r="CI592" s="520"/>
      <c r="CJ592" s="352" t="str">
        <f t="shared" ref="CJ592" si="1064">BT594</f>
        <v>A</v>
      </c>
      <c r="CK592" s="351"/>
      <c r="CL592" s="351"/>
      <c r="CM592" s="351"/>
      <c r="CN592" s="351"/>
      <c r="CO592" s="351"/>
      <c r="CP592" s="351"/>
      <c r="CQ592" s="351"/>
      <c r="CR592" s="351"/>
      <c r="CS592" s="351"/>
      <c r="CT592" s="351"/>
      <c r="CU592" s="351"/>
      <c r="CV592" s="351"/>
      <c r="CW592" s="351"/>
      <c r="CX592" s="351"/>
      <c r="CY592" s="351"/>
      <c r="CZ592" s="351"/>
      <c r="DA592" s="351"/>
      <c r="DB592" s="351"/>
      <c r="DC592" s="351"/>
      <c r="DD592" s="351"/>
      <c r="DE592" s="351"/>
      <c r="DF592" s="351"/>
      <c r="DG592" s="351"/>
      <c r="DH592" s="351"/>
      <c r="DI592" s="351"/>
      <c r="DJ592" s="351"/>
      <c r="DK592" s="351"/>
      <c r="DL592" s="351"/>
      <c r="DM592" s="351"/>
      <c r="DN592" s="351"/>
      <c r="DO592" s="351"/>
      <c r="DP592" s="351"/>
      <c r="DQ592" s="353"/>
    </row>
    <row r="593" spans="68:121" ht="22.5" customHeight="1" x14ac:dyDescent="0.3">
      <c r="BP593" s="28" t="str">
        <f t="shared" ref="BP593:BW594" si="1065">Q32</f>
        <v>2. KOLO</v>
      </c>
      <c r="BQ593" s="28">
        <f t="shared" si="1065"/>
        <v>0.38333333333333336</v>
      </c>
      <c r="BR593" s="28">
        <f t="shared" si="1065"/>
        <v>10</v>
      </c>
      <c r="BS593" s="28" t="str">
        <f t="shared" si="1065"/>
        <v>HŘIŠTĚ</v>
      </c>
      <c r="BT593" s="28" t="str">
        <f t="shared" si="1065"/>
        <v>skupina</v>
      </c>
      <c r="BU593" s="28">
        <f t="shared" si="1065"/>
        <v>9</v>
      </c>
      <c r="BV593" s="28" t="str">
        <f t="shared" si="1065"/>
        <v>:</v>
      </c>
      <c r="BW593" s="28">
        <f t="shared" si="1065"/>
        <v>24</v>
      </c>
      <c r="BY593" s="354"/>
      <c r="BZ593" s="521" t="str">
        <f t="shared" ref="BZ593" si="1066">BP593</f>
        <v>2. KOLO</v>
      </c>
      <c r="CA593" s="521"/>
      <c r="CB593" s="521"/>
      <c r="CC593" s="521"/>
      <c r="CD593" s="355"/>
      <c r="CE593" s="355"/>
      <c r="CF593" s="355"/>
      <c r="CG593" s="355"/>
      <c r="CH593" s="355"/>
      <c r="CI593" s="355"/>
      <c r="CJ593" s="355"/>
      <c r="CK593" s="355"/>
      <c r="CL593" s="355"/>
      <c r="CM593" s="355"/>
      <c r="CN593" s="355"/>
      <c r="CO593" s="355"/>
      <c r="CP593" s="355"/>
      <c r="CQ593" s="355"/>
      <c r="CR593" s="355"/>
      <c r="CS593" s="537">
        <f t="shared" ref="CS593" si="1067">BR593</f>
        <v>10</v>
      </c>
      <c r="CT593" s="537"/>
      <c r="CU593" s="538" t="s">
        <v>48</v>
      </c>
      <c r="CV593" s="538"/>
      <c r="CW593" s="538"/>
      <c r="CX593" s="355"/>
      <c r="CY593" s="355"/>
      <c r="CZ593" s="355"/>
      <c r="DA593" s="355"/>
      <c r="DB593" s="355"/>
      <c r="DC593" s="355"/>
      <c r="DD593" s="355"/>
      <c r="DE593" s="355"/>
      <c r="DF593" s="355"/>
      <c r="DG593" s="355"/>
      <c r="DH593" s="355"/>
      <c r="DI593" s="355"/>
      <c r="DJ593" s="355"/>
      <c r="DK593" s="356"/>
      <c r="DL593" s="539" t="s">
        <v>49</v>
      </c>
      <c r="DM593" s="539"/>
      <c r="DN593" s="539"/>
      <c r="DO593" s="540">
        <f t="shared" ref="DO593" si="1068">BS594</f>
        <v>4</v>
      </c>
      <c r="DP593" s="540"/>
      <c r="DQ593" s="357"/>
    </row>
    <row r="594" spans="68:121" ht="22.5" customHeight="1" x14ac:dyDescent="0.3">
      <c r="BP594" s="28">
        <f t="shared" si="1065"/>
        <v>0</v>
      </c>
      <c r="BQ594" s="28">
        <f t="shared" si="1065"/>
        <v>0</v>
      </c>
      <c r="BR594" s="28" t="str">
        <f t="shared" si="1065"/>
        <v>zápas</v>
      </c>
      <c r="BS594" s="28">
        <f t="shared" si="1065"/>
        <v>4</v>
      </c>
      <c r="BT594" s="28" t="str">
        <f t="shared" si="1065"/>
        <v>A</v>
      </c>
      <c r="BU594" s="28" t="str">
        <f t="shared" ca="1" si="1065"/>
        <v>Mnichovická "A"</v>
      </c>
      <c r="BV594" s="28">
        <f t="shared" si="1065"/>
        <v>0</v>
      </c>
      <c r="BW594" s="28" t="str">
        <f t="shared" ca="1" si="1065"/>
        <v>Týnec n.L. "A"</v>
      </c>
      <c r="BY594" s="354"/>
      <c r="BZ594" s="521"/>
      <c r="CA594" s="521"/>
      <c r="CB594" s="521"/>
      <c r="CC594" s="521"/>
      <c r="CD594" s="355"/>
      <c r="CE594" s="355"/>
      <c r="CF594" s="355"/>
      <c r="CG594" s="355"/>
      <c r="CH594" s="355"/>
      <c r="CI594" s="355"/>
      <c r="CJ594" s="355"/>
      <c r="CK594" s="355"/>
      <c r="CL594" s="355"/>
      <c r="CM594" s="355"/>
      <c r="CN594" s="355"/>
      <c r="CO594" s="355"/>
      <c r="CP594" s="355"/>
      <c r="CQ594" s="355"/>
      <c r="CR594" s="355"/>
      <c r="CS594" s="537"/>
      <c r="CT594" s="537"/>
      <c r="CU594" s="538"/>
      <c r="CV594" s="538"/>
      <c r="CW594" s="538"/>
      <c r="CX594" s="355"/>
      <c r="CY594" s="355"/>
      <c r="CZ594" s="355"/>
      <c r="DA594" s="355"/>
      <c r="DB594" s="355"/>
      <c r="DC594" s="355"/>
      <c r="DD594" s="355"/>
      <c r="DE594" s="355"/>
      <c r="DF594" s="355"/>
      <c r="DG594" s="355"/>
      <c r="DH594" s="355"/>
      <c r="DI594" s="355"/>
      <c r="DJ594" s="355"/>
      <c r="DK594" s="356"/>
      <c r="DL594" s="539"/>
      <c r="DM594" s="539"/>
      <c r="DN594" s="539"/>
      <c r="DO594" s="540"/>
      <c r="DP594" s="540"/>
      <c r="DQ594" s="357"/>
    </row>
    <row r="595" spans="68:121" ht="22.5" customHeight="1" x14ac:dyDescent="0.3">
      <c r="BP595" s="28"/>
      <c r="BQ595" s="28"/>
      <c r="BR595" s="28"/>
      <c r="BS595" s="28"/>
      <c r="BT595" s="28"/>
      <c r="BU595" s="28"/>
      <c r="BV595" s="28"/>
      <c r="BW595" s="28"/>
      <c r="BY595" s="354"/>
      <c r="BZ595" s="358"/>
      <c r="CA595" s="358"/>
      <c r="CB595" s="358"/>
      <c r="CC595" s="358"/>
      <c r="CD595" s="536" t="s">
        <v>52</v>
      </c>
      <c r="CE595" s="536"/>
      <c r="CF595" s="359">
        <f t="shared" ref="CF595" si="1069">BU593</f>
        <v>9</v>
      </c>
      <c r="CG595" s="360" t="s">
        <v>53</v>
      </c>
      <c r="CH595" s="522" t="str">
        <f t="shared" ref="CH595" ca="1" si="1070">IF(BU594="","",LOOKUP(CF595,$B$2:$B$48,$C$2:$C$44))</f>
        <v>Mnichovická "A"</v>
      </c>
      <c r="CI595" s="522"/>
      <c r="CJ595" s="522"/>
      <c r="CK595" s="522"/>
      <c r="CL595" s="522"/>
      <c r="CM595" s="522"/>
      <c r="CN595" s="522"/>
      <c r="CO595" s="522"/>
      <c r="CP595" s="522"/>
      <c r="CQ595" s="522"/>
      <c r="CR595" s="522"/>
      <c r="CS595" s="522"/>
      <c r="CT595" s="522"/>
      <c r="CU595" s="358"/>
      <c r="CV595" s="358"/>
      <c r="CW595" s="358"/>
      <c r="CX595" s="358"/>
      <c r="CY595" s="358"/>
      <c r="CZ595" s="536" t="s">
        <v>52</v>
      </c>
      <c r="DA595" s="536"/>
      <c r="DB595" s="359">
        <f t="shared" ref="DB595" si="1071">BW593</f>
        <v>24</v>
      </c>
      <c r="DC595" s="360" t="s">
        <v>53</v>
      </c>
      <c r="DD595" s="522" t="str">
        <f t="shared" ref="DD595" ca="1" si="1072">IF(BW594="","",LOOKUP(DB595,$B$2:$B$48,$C$2:$C$44))</f>
        <v>Týnec n.L. "A"</v>
      </c>
      <c r="DE595" s="522"/>
      <c r="DF595" s="522"/>
      <c r="DG595" s="522"/>
      <c r="DH595" s="522"/>
      <c r="DI595" s="522"/>
      <c r="DJ595" s="522"/>
      <c r="DK595" s="522"/>
      <c r="DL595" s="522"/>
      <c r="DM595" s="522"/>
      <c r="DN595" s="522"/>
      <c r="DO595" s="522"/>
      <c r="DP595" s="522"/>
      <c r="DQ595" s="357"/>
    </row>
    <row r="596" spans="68:121" ht="22.5" customHeight="1" x14ac:dyDescent="0.3">
      <c r="BP596" s="28"/>
      <c r="BQ596" s="28"/>
      <c r="BR596" s="28"/>
      <c r="BS596" s="28"/>
      <c r="BT596" s="28"/>
      <c r="BU596" s="28"/>
      <c r="BV596" s="28"/>
      <c r="BW596" s="28"/>
      <c r="BY596" s="354"/>
      <c r="BZ596" s="358"/>
      <c r="CA596" s="358"/>
      <c r="CB596" s="358"/>
      <c r="CC596" s="358"/>
      <c r="CD596" s="358"/>
      <c r="CE596" s="358"/>
      <c r="CF596" s="358"/>
      <c r="CG596" s="358"/>
      <c r="CH596" s="358"/>
      <c r="CI596" s="358"/>
      <c r="CJ596" s="358"/>
      <c r="CK596" s="358"/>
      <c r="CL596" s="358"/>
      <c r="CM596" s="358"/>
      <c r="CN596" s="358"/>
      <c r="CO596" s="358"/>
      <c r="CP596" s="358"/>
      <c r="CQ596" s="358"/>
      <c r="CR596" s="358"/>
      <c r="CS596" s="358"/>
      <c r="CT596" s="358"/>
      <c r="CU596" s="358"/>
      <c r="CV596" s="358"/>
      <c r="CW596" s="358"/>
      <c r="CX596" s="358"/>
      <c r="CY596" s="358"/>
      <c r="CZ596" s="358"/>
      <c r="DA596" s="358"/>
      <c r="DB596" s="358"/>
      <c r="DC596" s="358"/>
      <c r="DD596" s="358"/>
      <c r="DE596" s="358"/>
      <c r="DF596" s="358"/>
      <c r="DG596" s="358"/>
      <c r="DH596" s="358"/>
      <c r="DI596" s="358"/>
      <c r="DJ596" s="358"/>
      <c r="DQ596" s="357"/>
    </row>
    <row r="597" spans="68:121" ht="22.5" customHeight="1" x14ac:dyDescent="0.3">
      <c r="BP597" s="28"/>
      <c r="BQ597" s="28"/>
      <c r="BR597" s="28"/>
      <c r="BS597" s="28"/>
      <c r="BT597" s="28"/>
      <c r="BU597" s="28"/>
      <c r="BV597" s="28"/>
      <c r="BW597" s="28"/>
      <c r="BY597" s="354"/>
      <c r="BZ597" s="396" t="s">
        <v>56</v>
      </c>
      <c r="CA597" s="397">
        <f t="shared" ref="CA597" si="1073">CF595</f>
        <v>9</v>
      </c>
      <c r="CB597" s="362" t="s">
        <v>47</v>
      </c>
      <c r="CC597" s="363">
        <v>1</v>
      </c>
      <c r="CD597" s="363">
        <v>2</v>
      </c>
      <c r="CE597" s="363">
        <v>3</v>
      </c>
      <c r="CF597" s="363">
        <v>4</v>
      </c>
      <c r="CG597" s="363">
        <v>5</v>
      </c>
      <c r="CH597" s="363">
        <v>6</v>
      </c>
      <c r="CI597" s="363">
        <v>7</v>
      </c>
      <c r="CJ597" s="363">
        <v>8</v>
      </c>
      <c r="CK597" s="363">
        <v>9</v>
      </c>
      <c r="CL597" s="363">
        <v>10</v>
      </c>
      <c r="CM597" s="363">
        <v>11</v>
      </c>
      <c r="CN597" s="363">
        <v>12</v>
      </c>
      <c r="CO597" s="363">
        <v>13</v>
      </c>
      <c r="CP597" s="363">
        <v>14</v>
      </c>
      <c r="CQ597" s="363">
        <v>15</v>
      </c>
      <c r="CR597" s="363">
        <v>16</v>
      </c>
      <c r="CS597" s="363">
        <v>17</v>
      </c>
      <c r="CT597" s="363">
        <v>18</v>
      </c>
      <c r="CU597" s="363">
        <v>19</v>
      </c>
      <c r="CV597" s="363">
        <v>20</v>
      </c>
      <c r="CW597" s="363">
        <v>21</v>
      </c>
      <c r="CX597" s="363">
        <v>22</v>
      </c>
      <c r="CY597" s="363">
        <v>23</v>
      </c>
      <c r="CZ597" s="363">
        <v>24</v>
      </c>
      <c r="DA597" s="363">
        <v>25</v>
      </c>
      <c r="DB597" s="363">
        <v>26</v>
      </c>
      <c r="DC597" s="363">
        <v>27</v>
      </c>
      <c r="DD597" s="363">
        <v>28</v>
      </c>
      <c r="DE597" s="363">
        <v>29</v>
      </c>
      <c r="DF597" s="363">
        <v>30</v>
      </c>
      <c r="DG597" s="363">
        <v>31</v>
      </c>
      <c r="DH597" s="363">
        <v>32</v>
      </c>
      <c r="DI597" s="363">
        <v>33</v>
      </c>
      <c r="DJ597" s="363">
        <v>34</v>
      </c>
      <c r="DK597" s="364">
        <v>35</v>
      </c>
      <c r="DL597" s="364">
        <v>36</v>
      </c>
      <c r="DM597" s="364">
        <v>37</v>
      </c>
      <c r="DN597" s="364">
        <v>38</v>
      </c>
      <c r="DO597" s="364">
        <v>39</v>
      </c>
      <c r="DP597" s="364">
        <v>40</v>
      </c>
      <c r="DQ597" s="357"/>
    </row>
    <row r="598" spans="68:121" ht="22.5" customHeight="1" x14ac:dyDescent="0.3">
      <c r="BP598" s="28"/>
      <c r="BQ598" s="28"/>
      <c r="BR598" s="28"/>
      <c r="BS598" s="28"/>
      <c r="BT598" s="28"/>
      <c r="BU598" s="28"/>
      <c r="BV598" s="28"/>
      <c r="BW598" s="28"/>
      <c r="BY598" s="354"/>
      <c r="BZ598" s="365"/>
      <c r="CA598" s="366"/>
      <c r="CB598" s="367"/>
      <c r="CC598" s="368"/>
      <c r="CD598" s="368"/>
      <c r="CE598" s="368"/>
      <c r="CF598" s="368"/>
      <c r="CG598" s="368"/>
      <c r="CH598" s="368"/>
      <c r="CI598" s="368"/>
      <c r="CJ598" s="368"/>
      <c r="CK598" s="368"/>
      <c r="CL598" s="368"/>
      <c r="CM598" s="368"/>
      <c r="CN598" s="368"/>
      <c r="CO598" s="368"/>
      <c r="CP598" s="368"/>
      <c r="CQ598" s="368"/>
      <c r="CR598" s="368"/>
      <c r="CS598" s="368"/>
      <c r="CT598" s="368"/>
      <c r="CU598" s="368"/>
      <c r="CV598" s="368"/>
      <c r="CW598" s="368"/>
      <c r="CX598" s="368"/>
      <c r="CY598" s="368"/>
      <c r="CZ598" s="368"/>
      <c r="DA598" s="368"/>
      <c r="DB598" s="368"/>
      <c r="DC598" s="368"/>
      <c r="DD598" s="368"/>
      <c r="DE598" s="368"/>
      <c r="DF598" s="368"/>
      <c r="DG598" s="368"/>
      <c r="DH598" s="368"/>
      <c r="DI598" s="368"/>
      <c r="DJ598" s="368"/>
      <c r="DK598" s="369"/>
      <c r="DL598" s="369"/>
      <c r="DM598" s="369"/>
      <c r="DN598" s="369"/>
      <c r="DO598" s="369"/>
      <c r="DP598" s="369"/>
      <c r="DQ598" s="357"/>
    </row>
    <row r="599" spans="68:121" ht="22.5" customHeight="1" x14ac:dyDescent="0.3">
      <c r="BP599" s="28"/>
      <c r="BQ599" s="28"/>
      <c r="BR599" s="28"/>
      <c r="BS599" s="28"/>
      <c r="BT599" s="28"/>
      <c r="BU599" s="28"/>
      <c r="BV599" s="28"/>
      <c r="BW599" s="28"/>
      <c r="BY599" s="354"/>
      <c r="BZ599" s="398" t="s">
        <v>56</v>
      </c>
      <c r="CA599" s="399">
        <f t="shared" ref="CA599" si="1074">DB595</f>
        <v>24</v>
      </c>
      <c r="CB599" s="370" t="s">
        <v>47</v>
      </c>
      <c r="CC599" s="363">
        <v>1</v>
      </c>
      <c r="CD599" s="363">
        <v>2</v>
      </c>
      <c r="CE599" s="363">
        <v>3</v>
      </c>
      <c r="CF599" s="363">
        <v>4</v>
      </c>
      <c r="CG599" s="363">
        <v>5</v>
      </c>
      <c r="CH599" s="363">
        <v>6</v>
      </c>
      <c r="CI599" s="363">
        <v>7</v>
      </c>
      <c r="CJ599" s="363">
        <v>8</v>
      </c>
      <c r="CK599" s="363">
        <v>9</v>
      </c>
      <c r="CL599" s="363">
        <v>10</v>
      </c>
      <c r="CM599" s="363">
        <v>11</v>
      </c>
      <c r="CN599" s="363">
        <v>12</v>
      </c>
      <c r="CO599" s="363">
        <v>13</v>
      </c>
      <c r="CP599" s="363">
        <v>14</v>
      </c>
      <c r="CQ599" s="363">
        <v>15</v>
      </c>
      <c r="CR599" s="363">
        <v>16</v>
      </c>
      <c r="CS599" s="363">
        <v>17</v>
      </c>
      <c r="CT599" s="363">
        <v>18</v>
      </c>
      <c r="CU599" s="363">
        <v>19</v>
      </c>
      <c r="CV599" s="363">
        <v>20</v>
      </c>
      <c r="CW599" s="363">
        <v>21</v>
      </c>
      <c r="CX599" s="363">
        <v>22</v>
      </c>
      <c r="CY599" s="363">
        <v>23</v>
      </c>
      <c r="CZ599" s="363">
        <v>24</v>
      </c>
      <c r="DA599" s="363">
        <v>25</v>
      </c>
      <c r="DB599" s="363">
        <v>26</v>
      </c>
      <c r="DC599" s="363">
        <v>27</v>
      </c>
      <c r="DD599" s="363">
        <v>28</v>
      </c>
      <c r="DE599" s="363">
        <v>29</v>
      </c>
      <c r="DF599" s="363">
        <v>30</v>
      </c>
      <c r="DG599" s="363">
        <v>31</v>
      </c>
      <c r="DH599" s="363">
        <v>32</v>
      </c>
      <c r="DI599" s="363">
        <v>33</v>
      </c>
      <c r="DJ599" s="363">
        <v>34</v>
      </c>
      <c r="DK599" s="364">
        <v>35</v>
      </c>
      <c r="DL599" s="364">
        <v>36</v>
      </c>
      <c r="DM599" s="364">
        <v>37</v>
      </c>
      <c r="DN599" s="364">
        <v>38</v>
      </c>
      <c r="DO599" s="364">
        <v>39</v>
      </c>
      <c r="DP599" s="364">
        <v>40</v>
      </c>
      <c r="DQ599" s="357"/>
    </row>
    <row r="600" spans="68:121" ht="22.5" customHeight="1" thickBot="1" x14ac:dyDescent="0.35">
      <c r="BP600" s="28"/>
      <c r="BQ600" s="28"/>
      <c r="BR600" s="28"/>
      <c r="BS600" s="28"/>
      <c r="BT600" s="28"/>
      <c r="BU600" s="28"/>
      <c r="BV600" s="28"/>
      <c r="BW600" s="28"/>
      <c r="BY600" s="371"/>
      <c r="BZ600" s="372"/>
      <c r="CA600" s="372"/>
      <c r="CB600" s="372"/>
      <c r="CC600" s="372"/>
      <c r="CD600" s="372"/>
      <c r="CE600" s="372"/>
      <c r="CF600" s="372"/>
      <c r="CG600" s="372"/>
      <c r="CH600" s="372"/>
      <c r="CI600" s="372"/>
      <c r="CJ600" s="372"/>
      <c r="CK600" s="372"/>
      <c r="CL600" s="372"/>
      <c r="CM600" s="372"/>
      <c r="CN600" s="372"/>
      <c r="CO600" s="372"/>
      <c r="CP600" s="372"/>
      <c r="CQ600" s="372"/>
      <c r="CR600" s="372"/>
      <c r="CS600" s="372"/>
      <c r="CT600" s="372"/>
      <c r="CU600" s="372"/>
      <c r="CV600" s="372"/>
      <c r="CW600" s="372"/>
      <c r="CX600" s="372"/>
      <c r="CY600" s="372"/>
      <c r="CZ600" s="372"/>
      <c r="DA600" s="372"/>
      <c r="DB600" s="372"/>
      <c r="DC600" s="372"/>
      <c r="DD600" s="372"/>
      <c r="DE600" s="372"/>
      <c r="DF600" s="372"/>
      <c r="DG600" s="372"/>
      <c r="DH600" s="372"/>
      <c r="DI600" s="372"/>
      <c r="DJ600" s="372"/>
      <c r="DK600" s="372"/>
      <c r="DL600" s="372"/>
      <c r="DM600" s="372"/>
      <c r="DN600" s="372"/>
      <c r="DO600" s="372"/>
      <c r="DP600" s="372"/>
      <c r="DQ600" s="373"/>
    </row>
    <row r="601" spans="68:121" ht="22.5" customHeight="1" thickTop="1" x14ac:dyDescent="0.3">
      <c r="BP601" s="28"/>
      <c r="BQ601" s="28"/>
      <c r="BR601" s="28"/>
      <c r="BS601" s="28"/>
      <c r="BT601" s="28"/>
      <c r="BU601" s="28"/>
      <c r="BV601" s="28"/>
      <c r="BW601" s="28"/>
      <c r="BY601" s="517">
        <f t="shared" ref="BY601" si="1075">BQ602</f>
        <v>0.39166666666666672</v>
      </c>
      <c r="BZ601" s="518"/>
      <c r="CA601" s="518"/>
      <c r="CB601" s="351"/>
      <c r="CC601" s="351"/>
      <c r="CD601" s="351"/>
      <c r="CE601" s="520" t="str">
        <f t="shared" ref="CE601" si="1076">BT602</f>
        <v>skupina</v>
      </c>
      <c r="CF601" s="520"/>
      <c r="CG601" s="520"/>
      <c r="CH601" s="520"/>
      <c r="CI601" s="520"/>
      <c r="CJ601" s="352" t="str">
        <f t="shared" ref="CJ601" si="1077">BT603</f>
        <v>A</v>
      </c>
      <c r="CK601" s="351"/>
      <c r="CL601" s="351"/>
      <c r="CM601" s="351"/>
      <c r="CN601" s="351"/>
      <c r="CO601" s="351"/>
      <c r="CP601" s="351"/>
      <c r="CQ601" s="351"/>
      <c r="CR601" s="351"/>
      <c r="CS601" s="351"/>
      <c r="CT601" s="351"/>
      <c r="CU601" s="351"/>
      <c r="CV601" s="351"/>
      <c r="CW601" s="351"/>
      <c r="CX601" s="351"/>
      <c r="CY601" s="351"/>
      <c r="CZ601" s="351"/>
      <c r="DA601" s="351"/>
      <c r="DB601" s="351"/>
      <c r="DC601" s="351"/>
      <c r="DD601" s="351"/>
      <c r="DE601" s="351"/>
      <c r="DF601" s="351"/>
      <c r="DG601" s="351"/>
      <c r="DH601" s="351"/>
      <c r="DI601" s="351"/>
      <c r="DJ601" s="351"/>
      <c r="DK601" s="351"/>
      <c r="DL601" s="351"/>
      <c r="DM601" s="351"/>
      <c r="DN601" s="351"/>
      <c r="DO601" s="351"/>
      <c r="DP601" s="351"/>
      <c r="DQ601" s="353"/>
    </row>
    <row r="602" spans="68:121" ht="22.5" customHeight="1" x14ac:dyDescent="0.3">
      <c r="BP602" s="28" t="str">
        <f t="shared" ref="BP602:BW603" si="1078">Q34</f>
        <v>3. KOLO</v>
      </c>
      <c r="BQ602" s="28">
        <f t="shared" si="1078"/>
        <v>0.39166666666666672</v>
      </c>
      <c r="BR602" s="28">
        <f t="shared" si="1078"/>
        <v>16</v>
      </c>
      <c r="BS602" s="28" t="str">
        <f t="shared" si="1078"/>
        <v>HŘIŠTĚ</v>
      </c>
      <c r="BT602" s="28" t="str">
        <f t="shared" si="1078"/>
        <v>skupina</v>
      </c>
      <c r="BU602" s="28">
        <f t="shared" si="1078"/>
        <v>1</v>
      </c>
      <c r="BV602" s="28" t="str">
        <f t="shared" si="1078"/>
        <v>:</v>
      </c>
      <c r="BW602" s="28">
        <f t="shared" si="1078"/>
        <v>9</v>
      </c>
      <c r="BY602" s="354"/>
      <c r="BZ602" s="521" t="str">
        <f t="shared" ref="BZ602" si="1079">BP602</f>
        <v>3. KOLO</v>
      </c>
      <c r="CA602" s="521"/>
      <c r="CB602" s="521"/>
      <c r="CC602" s="521"/>
      <c r="CD602" s="355"/>
      <c r="CE602" s="355"/>
      <c r="CF602" s="355"/>
      <c r="CG602" s="355"/>
      <c r="CH602" s="355"/>
      <c r="CI602" s="355"/>
      <c r="CJ602" s="355"/>
      <c r="CK602" s="355"/>
      <c r="CL602" s="355"/>
      <c r="CM602" s="355"/>
      <c r="CN602" s="355"/>
      <c r="CO602" s="355"/>
      <c r="CP602" s="355"/>
      <c r="CQ602" s="355"/>
      <c r="CR602" s="355"/>
      <c r="CS602" s="537">
        <f t="shared" ref="CS602" si="1080">BR602</f>
        <v>16</v>
      </c>
      <c r="CT602" s="537"/>
      <c r="CU602" s="538" t="s">
        <v>48</v>
      </c>
      <c r="CV602" s="538"/>
      <c r="CW602" s="538"/>
      <c r="CX602" s="355"/>
      <c r="CY602" s="355"/>
      <c r="CZ602" s="355"/>
      <c r="DA602" s="355"/>
      <c r="DB602" s="355"/>
      <c r="DC602" s="355"/>
      <c r="DD602" s="355"/>
      <c r="DE602" s="355"/>
      <c r="DF602" s="355"/>
      <c r="DG602" s="355"/>
      <c r="DH602" s="355"/>
      <c r="DI602" s="355"/>
      <c r="DJ602" s="355"/>
      <c r="DK602" s="356"/>
      <c r="DL602" s="539" t="s">
        <v>49</v>
      </c>
      <c r="DM602" s="539"/>
      <c r="DN602" s="539"/>
      <c r="DO602" s="540">
        <f t="shared" ref="DO602" si="1081">BS603</f>
        <v>4</v>
      </c>
      <c r="DP602" s="540"/>
      <c r="DQ602" s="357"/>
    </row>
    <row r="603" spans="68:121" ht="22.5" customHeight="1" x14ac:dyDescent="0.3">
      <c r="BP603" s="28">
        <f t="shared" si="1078"/>
        <v>0</v>
      </c>
      <c r="BQ603" s="28">
        <f t="shared" si="1078"/>
        <v>0</v>
      </c>
      <c r="BR603" s="28" t="str">
        <f t="shared" si="1078"/>
        <v>zápas</v>
      </c>
      <c r="BS603" s="28">
        <f t="shared" si="1078"/>
        <v>4</v>
      </c>
      <c r="BT603" s="28" t="str">
        <f t="shared" si="1078"/>
        <v>A</v>
      </c>
      <c r="BU603" s="28" t="str">
        <f t="shared" ca="1" si="1078"/>
        <v>Kmochova "A"</v>
      </c>
      <c r="BV603" s="28">
        <f t="shared" si="1078"/>
        <v>0</v>
      </c>
      <c r="BW603" s="28" t="str">
        <f t="shared" ca="1" si="1078"/>
        <v>Mnichovická "A"</v>
      </c>
      <c r="BY603" s="354"/>
      <c r="BZ603" s="521"/>
      <c r="CA603" s="521"/>
      <c r="CB603" s="521"/>
      <c r="CC603" s="521"/>
      <c r="CD603" s="355"/>
      <c r="CE603" s="355"/>
      <c r="CF603" s="355"/>
      <c r="CG603" s="355"/>
      <c r="CH603" s="355"/>
      <c r="CI603" s="355"/>
      <c r="CJ603" s="355"/>
      <c r="CK603" s="355"/>
      <c r="CL603" s="355"/>
      <c r="CM603" s="355"/>
      <c r="CN603" s="355"/>
      <c r="CO603" s="355"/>
      <c r="CP603" s="355"/>
      <c r="CQ603" s="355"/>
      <c r="CR603" s="355"/>
      <c r="CS603" s="537"/>
      <c r="CT603" s="537"/>
      <c r="CU603" s="538"/>
      <c r="CV603" s="538"/>
      <c r="CW603" s="538"/>
      <c r="CX603" s="355"/>
      <c r="CY603" s="355"/>
      <c r="CZ603" s="355"/>
      <c r="DA603" s="355"/>
      <c r="DB603" s="355"/>
      <c r="DC603" s="355"/>
      <c r="DD603" s="355"/>
      <c r="DE603" s="355"/>
      <c r="DF603" s="355"/>
      <c r="DG603" s="355"/>
      <c r="DH603" s="355"/>
      <c r="DI603" s="355"/>
      <c r="DJ603" s="355"/>
      <c r="DK603" s="356"/>
      <c r="DL603" s="539"/>
      <c r="DM603" s="539"/>
      <c r="DN603" s="539"/>
      <c r="DO603" s="540"/>
      <c r="DP603" s="540"/>
      <c r="DQ603" s="357"/>
    </row>
    <row r="604" spans="68:121" ht="22.5" customHeight="1" x14ac:dyDescent="0.3">
      <c r="BP604" s="28"/>
      <c r="BQ604" s="28"/>
      <c r="BR604" s="28"/>
      <c r="BS604" s="28"/>
      <c r="BT604" s="28"/>
      <c r="BU604" s="28"/>
      <c r="BV604" s="28"/>
      <c r="BW604" s="28"/>
      <c r="BY604" s="354"/>
      <c r="BZ604" s="358"/>
      <c r="CA604" s="358"/>
      <c r="CB604" s="358"/>
      <c r="CC604" s="358"/>
      <c r="CD604" s="536" t="s">
        <v>52</v>
      </c>
      <c r="CE604" s="536"/>
      <c r="CF604" s="359">
        <f t="shared" ref="CF604" si="1082">BU602</f>
        <v>1</v>
      </c>
      <c r="CG604" s="360" t="s">
        <v>53</v>
      </c>
      <c r="CH604" s="522" t="str">
        <f t="shared" ref="CH604" ca="1" si="1083">IF(BU603="","",LOOKUP(CF604,$B$2:$B$48,$C$2:$C$44))</f>
        <v>Kmochova "A"</v>
      </c>
      <c r="CI604" s="522"/>
      <c r="CJ604" s="522"/>
      <c r="CK604" s="522"/>
      <c r="CL604" s="522"/>
      <c r="CM604" s="522"/>
      <c r="CN604" s="522"/>
      <c r="CO604" s="522"/>
      <c r="CP604" s="522"/>
      <c r="CQ604" s="522"/>
      <c r="CR604" s="522"/>
      <c r="CS604" s="522"/>
      <c r="CT604" s="522"/>
      <c r="CU604" s="358"/>
      <c r="CV604" s="358"/>
      <c r="CW604" s="358"/>
      <c r="CX604" s="358"/>
      <c r="CY604" s="358"/>
      <c r="CZ604" s="536" t="s">
        <v>52</v>
      </c>
      <c r="DA604" s="536"/>
      <c r="DB604" s="359">
        <f t="shared" ref="DB604" si="1084">BW602</f>
        <v>9</v>
      </c>
      <c r="DC604" s="360" t="s">
        <v>53</v>
      </c>
      <c r="DD604" s="522" t="str">
        <f t="shared" ref="DD604" ca="1" si="1085">IF(BW603="","",LOOKUP(DB604,$B$2:$B$48,$C$2:$C$44))</f>
        <v>Mnichovická "A"</v>
      </c>
      <c r="DE604" s="522"/>
      <c r="DF604" s="522"/>
      <c r="DG604" s="522"/>
      <c r="DH604" s="522"/>
      <c r="DI604" s="522"/>
      <c r="DJ604" s="522"/>
      <c r="DK604" s="522"/>
      <c r="DL604" s="522"/>
      <c r="DM604" s="522"/>
      <c r="DN604" s="522"/>
      <c r="DO604" s="522"/>
      <c r="DP604" s="522"/>
      <c r="DQ604" s="357"/>
    </row>
    <row r="605" spans="68:121" ht="22.5" customHeight="1" x14ac:dyDescent="0.3">
      <c r="BP605" s="28"/>
      <c r="BQ605" s="28"/>
      <c r="BR605" s="28"/>
      <c r="BS605" s="28"/>
      <c r="BT605" s="28"/>
      <c r="BU605" s="28"/>
      <c r="BV605" s="28"/>
      <c r="BW605" s="28"/>
      <c r="BY605" s="354"/>
      <c r="BZ605" s="358"/>
      <c r="CA605" s="358"/>
      <c r="CB605" s="358"/>
      <c r="CC605" s="358"/>
      <c r="CD605" s="358"/>
      <c r="CE605" s="358"/>
      <c r="CF605" s="358"/>
      <c r="CG605" s="358"/>
      <c r="CH605" s="358"/>
      <c r="CI605" s="358"/>
      <c r="CJ605" s="358"/>
      <c r="CK605" s="358"/>
      <c r="CL605" s="358"/>
      <c r="CM605" s="358"/>
      <c r="CN605" s="358"/>
      <c r="CO605" s="358"/>
      <c r="CP605" s="358"/>
      <c r="CQ605" s="358"/>
      <c r="CR605" s="358"/>
      <c r="CS605" s="358"/>
      <c r="CT605" s="358"/>
      <c r="CU605" s="358"/>
      <c r="CV605" s="358"/>
      <c r="CW605" s="358"/>
      <c r="CX605" s="358"/>
      <c r="CY605" s="358"/>
      <c r="CZ605" s="358"/>
      <c r="DA605" s="358"/>
      <c r="DB605" s="358"/>
      <c r="DC605" s="358"/>
      <c r="DD605" s="358"/>
      <c r="DE605" s="358"/>
      <c r="DF605" s="358"/>
      <c r="DG605" s="358"/>
      <c r="DH605" s="358"/>
      <c r="DI605" s="358"/>
      <c r="DJ605" s="358"/>
      <c r="DQ605" s="357"/>
    </row>
    <row r="606" spans="68:121" ht="22.5" customHeight="1" x14ac:dyDescent="0.3">
      <c r="BP606" s="28"/>
      <c r="BQ606" s="28"/>
      <c r="BR606" s="28"/>
      <c r="BS606" s="28"/>
      <c r="BT606" s="28"/>
      <c r="BU606" s="28"/>
      <c r="BV606" s="28"/>
      <c r="BW606" s="28"/>
      <c r="BY606" s="354"/>
      <c r="BZ606" s="396" t="s">
        <v>56</v>
      </c>
      <c r="CA606" s="397">
        <f t="shared" ref="CA606" si="1086">CF604</f>
        <v>1</v>
      </c>
      <c r="CB606" s="362" t="s">
        <v>47</v>
      </c>
      <c r="CC606" s="363">
        <v>1</v>
      </c>
      <c r="CD606" s="363">
        <v>2</v>
      </c>
      <c r="CE606" s="363">
        <v>3</v>
      </c>
      <c r="CF606" s="363">
        <v>4</v>
      </c>
      <c r="CG606" s="363">
        <v>5</v>
      </c>
      <c r="CH606" s="363">
        <v>6</v>
      </c>
      <c r="CI606" s="363">
        <v>7</v>
      </c>
      <c r="CJ606" s="363">
        <v>8</v>
      </c>
      <c r="CK606" s="363">
        <v>9</v>
      </c>
      <c r="CL606" s="363">
        <v>10</v>
      </c>
      <c r="CM606" s="363">
        <v>11</v>
      </c>
      <c r="CN606" s="363">
        <v>12</v>
      </c>
      <c r="CO606" s="363">
        <v>13</v>
      </c>
      <c r="CP606" s="363">
        <v>14</v>
      </c>
      <c r="CQ606" s="363">
        <v>15</v>
      </c>
      <c r="CR606" s="363">
        <v>16</v>
      </c>
      <c r="CS606" s="363">
        <v>17</v>
      </c>
      <c r="CT606" s="363">
        <v>18</v>
      </c>
      <c r="CU606" s="363">
        <v>19</v>
      </c>
      <c r="CV606" s="363">
        <v>20</v>
      </c>
      <c r="CW606" s="363">
        <v>21</v>
      </c>
      <c r="CX606" s="363">
        <v>22</v>
      </c>
      <c r="CY606" s="363">
        <v>23</v>
      </c>
      <c r="CZ606" s="363">
        <v>24</v>
      </c>
      <c r="DA606" s="363">
        <v>25</v>
      </c>
      <c r="DB606" s="363">
        <v>26</v>
      </c>
      <c r="DC606" s="363">
        <v>27</v>
      </c>
      <c r="DD606" s="363">
        <v>28</v>
      </c>
      <c r="DE606" s="363">
        <v>29</v>
      </c>
      <c r="DF606" s="363">
        <v>30</v>
      </c>
      <c r="DG606" s="363">
        <v>31</v>
      </c>
      <c r="DH606" s="363">
        <v>32</v>
      </c>
      <c r="DI606" s="363">
        <v>33</v>
      </c>
      <c r="DJ606" s="363">
        <v>34</v>
      </c>
      <c r="DK606" s="364">
        <v>35</v>
      </c>
      <c r="DL606" s="364">
        <v>36</v>
      </c>
      <c r="DM606" s="364">
        <v>37</v>
      </c>
      <c r="DN606" s="364">
        <v>38</v>
      </c>
      <c r="DO606" s="364">
        <v>39</v>
      </c>
      <c r="DP606" s="364">
        <v>40</v>
      </c>
      <c r="DQ606" s="357"/>
    </row>
    <row r="607" spans="68:121" ht="22.5" customHeight="1" x14ac:dyDescent="0.3">
      <c r="BP607" s="28"/>
      <c r="BQ607" s="28"/>
      <c r="BR607" s="28"/>
      <c r="BS607" s="28"/>
      <c r="BT607" s="28"/>
      <c r="BU607" s="28"/>
      <c r="BV607" s="28"/>
      <c r="BW607" s="28"/>
      <c r="BY607" s="354"/>
      <c r="BZ607" s="365"/>
      <c r="CA607" s="366"/>
      <c r="CB607" s="367"/>
      <c r="CC607" s="368"/>
      <c r="CD607" s="368"/>
      <c r="CE607" s="368"/>
      <c r="CF607" s="368"/>
      <c r="CG607" s="368"/>
      <c r="CH607" s="368"/>
      <c r="CI607" s="368"/>
      <c r="CJ607" s="368"/>
      <c r="CK607" s="368"/>
      <c r="CL607" s="368"/>
      <c r="CM607" s="368"/>
      <c r="CN607" s="368"/>
      <c r="CO607" s="368"/>
      <c r="CP607" s="368"/>
      <c r="CQ607" s="368"/>
      <c r="CR607" s="368"/>
      <c r="CS607" s="368"/>
      <c r="CT607" s="368"/>
      <c r="CU607" s="368"/>
      <c r="CV607" s="368"/>
      <c r="CW607" s="368"/>
      <c r="CX607" s="368"/>
      <c r="CY607" s="368"/>
      <c r="CZ607" s="368"/>
      <c r="DA607" s="368"/>
      <c r="DB607" s="368"/>
      <c r="DC607" s="368"/>
      <c r="DD607" s="368"/>
      <c r="DE607" s="368"/>
      <c r="DF607" s="368"/>
      <c r="DG607" s="368"/>
      <c r="DH607" s="368"/>
      <c r="DI607" s="368"/>
      <c r="DJ607" s="368"/>
      <c r="DK607" s="369"/>
      <c r="DL607" s="369"/>
      <c r="DM607" s="369"/>
      <c r="DN607" s="369"/>
      <c r="DO607" s="369"/>
      <c r="DP607" s="369"/>
      <c r="DQ607" s="357"/>
    </row>
    <row r="608" spans="68:121" ht="22.5" customHeight="1" x14ac:dyDescent="0.3">
      <c r="BP608" s="28"/>
      <c r="BQ608" s="28"/>
      <c r="BR608" s="28"/>
      <c r="BS608" s="28"/>
      <c r="BT608" s="28"/>
      <c r="BU608" s="28"/>
      <c r="BV608" s="28"/>
      <c r="BW608" s="28"/>
      <c r="BY608" s="354"/>
      <c r="BZ608" s="398" t="s">
        <v>56</v>
      </c>
      <c r="CA608" s="399">
        <f t="shared" ref="CA608" si="1087">DB604</f>
        <v>9</v>
      </c>
      <c r="CB608" s="370" t="s">
        <v>47</v>
      </c>
      <c r="CC608" s="363">
        <v>1</v>
      </c>
      <c r="CD608" s="363">
        <v>2</v>
      </c>
      <c r="CE608" s="363">
        <v>3</v>
      </c>
      <c r="CF608" s="363">
        <v>4</v>
      </c>
      <c r="CG608" s="363">
        <v>5</v>
      </c>
      <c r="CH608" s="363">
        <v>6</v>
      </c>
      <c r="CI608" s="363">
        <v>7</v>
      </c>
      <c r="CJ608" s="363">
        <v>8</v>
      </c>
      <c r="CK608" s="363">
        <v>9</v>
      </c>
      <c r="CL608" s="363">
        <v>10</v>
      </c>
      <c r="CM608" s="363">
        <v>11</v>
      </c>
      <c r="CN608" s="363">
        <v>12</v>
      </c>
      <c r="CO608" s="363">
        <v>13</v>
      </c>
      <c r="CP608" s="363">
        <v>14</v>
      </c>
      <c r="CQ608" s="363">
        <v>15</v>
      </c>
      <c r="CR608" s="363">
        <v>16</v>
      </c>
      <c r="CS608" s="363">
        <v>17</v>
      </c>
      <c r="CT608" s="363">
        <v>18</v>
      </c>
      <c r="CU608" s="363">
        <v>19</v>
      </c>
      <c r="CV608" s="363">
        <v>20</v>
      </c>
      <c r="CW608" s="363">
        <v>21</v>
      </c>
      <c r="CX608" s="363">
        <v>22</v>
      </c>
      <c r="CY608" s="363">
        <v>23</v>
      </c>
      <c r="CZ608" s="363">
        <v>24</v>
      </c>
      <c r="DA608" s="363">
        <v>25</v>
      </c>
      <c r="DB608" s="363">
        <v>26</v>
      </c>
      <c r="DC608" s="363">
        <v>27</v>
      </c>
      <c r="DD608" s="363">
        <v>28</v>
      </c>
      <c r="DE608" s="363">
        <v>29</v>
      </c>
      <c r="DF608" s="363">
        <v>30</v>
      </c>
      <c r="DG608" s="363">
        <v>31</v>
      </c>
      <c r="DH608" s="363">
        <v>32</v>
      </c>
      <c r="DI608" s="363">
        <v>33</v>
      </c>
      <c r="DJ608" s="363">
        <v>34</v>
      </c>
      <c r="DK608" s="364">
        <v>35</v>
      </c>
      <c r="DL608" s="364">
        <v>36</v>
      </c>
      <c r="DM608" s="364">
        <v>37</v>
      </c>
      <c r="DN608" s="364">
        <v>38</v>
      </c>
      <c r="DO608" s="364">
        <v>39</v>
      </c>
      <c r="DP608" s="364">
        <v>40</v>
      </c>
      <c r="DQ608" s="357"/>
    </row>
    <row r="609" spans="68:121" ht="22.5" customHeight="1" thickBot="1" x14ac:dyDescent="0.35">
      <c r="BP609" s="28"/>
      <c r="BQ609" s="28"/>
      <c r="BR609" s="28"/>
      <c r="BS609" s="28"/>
      <c r="BT609" s="28"/>
      <c r="BU609" s="28"/>
      <c r="BV609" s="28"/>
      <c r="BW609" s="28"/>
      <c r="BY609" s="371"/>
      <c r="BZ609" s="372"/>
      <c r="CA609" s="372"/>
      <c r="CB609" s="372"/>
      <c r="CC609" s="372"/>
      <c r="CD609" s="372"/>
      <c r="CE609" s="372"/>
      <c r="CF609" s="372"/>
      <c r="CG609" s="372"/>
      <c r="CH609" s="372"/>
      <c r="CI609" s="372"/>
      <c r="CJ609" s="372"/>
      <c r="CK609" s="372"/>
      <c r="CL609" s="372"/>
      <c r="CM609" s="372"/>
      <c r="CN609" s="372"/>
      <c r="CO609" s="372"/>
      <c r="CP609" s="372"/>
      <c r="CQ609" s="372"/>
      <c r="CR609" s="372"/>
      <c r="CS609" s="372"/>
      <c r="CT609" s="372"/>
      <c r="CU609" s="372"/>
      <c r="CV609" s="372"/>
      <c r="CW609" s="372"/>
      <c r="CX609" s="372"/>
      <c r="CY609" s="372"/>
      <c r="CZ609" s="372"/>
      <c r="DA609" s="372"/>
      <c r="DB609" s="372"/>
      <c r="DC609" s="372"/>
      <c r="DD609" s="372"/>
      <c r="DE609" s="372"/>
      <c r="DF609" s="372"/>
      <c r="DG609" s="372"/>
      <c r="DH609" s="372"/>
      <c r="DI609" s="372"/>
      <c r="DJ609" s="372"/>
      <c r="DK609" s="372"/>
      <c r="DL609" s="372"/>
      <c r="DM609" s="372"/>
      <c r="DN609" s="372"/>
      <c r="DO609" s="372"/>
      <c r="DP609" s="372"/>
      <c r="DQ609" s="373"/>
    </row>
    <row r="610" spans="68:121" ht="22.5" customHeight="1" thickTop="1" x14ac:dyDescent="0.3">
      <c r="BP610" s="28"/>
      <c r="BQ610" s="28"/>
      <c r="BR610" s="28"/>
      <c r="BS610" s="28"/>
      <c r="BT610" s="28"/>
      <c r="BU610" s="28"/>
      <c r="BV610" s="28"/>
      <c r="BW610" s="28"/>
      <c r="BY610" s="517">
        <f t="shared" ref="BY610" si="1088">BQ611</f>
        <v>0.40000000000000008</v>
      </c>
      <c r="BZ610" s="518"/>
      <c r="CA610" s="518"/>
      <c r="CB610" s="351"/>
      <c r="CC610" s="351"/>
      <c r="CD610" s="351"/>
      <c r="CE610" s="520" t="str">
        <f t="shared" ref="CE610" si="1089">BT611</f>
        <v>skupina</v>
      </c>
      <c r="CF610" s="520"/>
      <c r="CG610" s="520"/>
      <c r="CH610" s="520"/>
      <c r="CI610" s="520"/>
      <c r="CJ610" s="352" t="str">
        <f t="shared" ref="CJ610" si="1090">BT612</f>
        <v>D</v>
      </c>
      <c r="CK610" s="351"/>
      <c r="CL610" s="351"/>
      <c r="CM610" s="351"/>
      <c r="CN610" s="351"/>
      <c r="CO610" s="351"/>
      <c r="CP610" s="351"/>
      <c r="CQ610" s="351"/>
      <c r="CR610" s="351"/>
      <c r="CS610" s="351"/>
      <c r="CT610" s="351"/>
      <c r="CU610" s="351"/>
      <c r="CV610" s="351"/>
      <c r="CW610" s="351"/>
      <c r="CX610" s="351"/>
      <c r="CY610" s="351"/>
      <c r="CZ610" s="351"/>
      <c r="DA610" s="351"/>
      <c r="DB610" s="351"/>
      <c r="DC610" s="351"/>
      <c r="DD610" s="351"/>
      <c r="DE610" s="351"/>
      <c r="DF610" s="351"/>
      <c r="DG610" s="351"/>
      <c r="DH610" s="351"/>
      <c r="DI610" s="351"/>
      <c r="DJ610" s="351"/>
      <c r="DK610" s="351"/>
      <c r="DL610" s="351"/>
      <c r="DM610" s="351"/>
      <c r="DN610" s="351"/>
      <c r="DO610" s="351"/>
      <c r="DP610" s="351"/>
      <c r="DQ610" s="353"/>
    </row>
    <row r="611" spans="68:121" ht="22.5" customHeight="1" x14ac:dyDescent="0.3">
      <c r="BP611" s="28" t="str">
        <f t="shared" ref="BP611:BW612" si="1091">Q36</f>
        <v>4. KOLO</v>
      </c>
      <c r="BQ611" s="28">
        <f t="shared" si="1091"/>
        <v>0.40000000000000008</v>
      </c>
      <c r="BR611" s="28">
        <f t="shared" si="1091"/>
        <v>22</v>
      </c>
      <c r="BS611" s="28" t="str">
        <f t="shared" si="1091"/>
        <v>HŘIŠTĚ</v>
      </c>
      <c r="BT611" s="28" t="str">
        <f t="shared" si="1091"/>
        <v>skupina</v>
      </c>
      <c r="BU611" s="28">
        <f t="shared" si="1091"/>
        <v>5</v>
      </c>
      <c r="BV611" s="28" t="str">
        <f t="shared" si="1091"/>
        <v>:</v>
      </c>
      <c r="BW611" s="28">
        <f t="shared" si="1091"/>
        <v>14</v>
      </c>
      <c r="BY611" s="354"/>
      <c r="BZ611" s="521" t="str">
        <f t="shared" ref="BZ611" si="1092">BP611</f>
        <v>4. KOLO</v>
      </c>
      <c r="CA611" s="521"/>
      <c r="CB611" s="521"/>
      <c r="CC611" s="521"/>
      <c r="CD611" s="355"/>
      <c r="CE611" s="355"/>
      <c r="CF611" s="355"/>
      <c r="CG611" s="355"/>
      <c r="CH611" s="355"/>
      <c r="CI611" s="355"/>
      <c r="CJ611" s="355"/>
      <c r="CK611" s="355"/>
      <c r="CL611" s="355"/>
      <c r="CM611" s="355"/>
      <c r="CN611" s="355"/>
      <c r="CO611" s="355"/>
      <c r="CP611" s="355"/>
      <c r="CQ611" s="355"/>
      <c r="CR611" s="355"/>
      <c r="CS611" s="537">
        <f t="shared" ref="CS611" si="1093">BR611</f>
        <v>22</v>
      </c>
      <c r="CT611" s="537"/>
      <c r="CU611" s="538" t="s">
        <v>48</v>
      </c>
      <c r="CV611" s="538"/>
      <c r="CW611" s="538"/>
      <c r="CX611" s="355"/>
      <c r="CY611" s="355"/>
      <c r="CZ611" s="355"/>
      <c r="DA611" s="355"/>
      <c r="DB611" s="355"/>
      <c r="DC611" s="355"/>
      <c r="DD611" s="355"/>
      <c r="DE611" s="355"/>
      <c r="DF611" s="355"/>
      <c r="DG611" s="355"/>
      <c r="DH611" s="355"/>
      <c r="DI611" s="355"/>
      <c r="DJ611" s="355"/>
      <c r="DK611" s="356"/>
      <c r="DL611" s="539" t="s">
        <v>49</v>
      </c>
      <c r="DM611" s="539"/>
      <c r="DN611" s="539"/>
      <c r="DO611" s="540">
        <f t="shared" ref="DO611" si="1094">BS612</f>
        <v>4</v>
      </c>
      <c r="DP611" s="540"/>
      <c r="DQ611" s="357"/>
    </row>
    <row r="612" spans="68:121" ht="22.5" customHeight="1" x14ac:dyDescent="0.3">
      <c r="BP612" s="28">
        <f t="shared" si="1091"/>
        <v>0</v>
      </c>
      <c r="BQ612" s="28">
        <f t="shared" si="1091"/>
        <v>0</v>
      </c>
      <c r="BR612" s="28" t="str">
        <f t="shared" si="1091"/>
        <v>zápas</v>
      </c>
      <c r="BS612" s="28">
        <f t="shared" si="1091"/>
        <v>4</v>
      </c>
      <c r="BT612" s="28" t="str">
        <f t="shared" si="1091"/>
        <v>D</v>
      </c>
      <c r="BU612" s="28" t="str">
        <f t="shared" ca="1" si="1091"/>
        <v>Ovčárecká "A"</v>
      </c>
      <c r="BV612" s="28">
        <f t="shared" si="1091"/>
        <v>0</v>
      </c>
      <c r="BW612" s="28" t="str">
        <f t="shared" ca="1" si="1091"/>
        <v>Býchory "A"</v>
      </c>
      <c r="BY612" s="354"/>
      <c r="BZ612" s="521"/>
      <c r="CA612" s="521"/>
      <c r="CB612" s="521"/>
      <c r="CC612" s="521"/>
      <c r="CD612" s="355"/>
      <c r="CE612" s="355"/>
      <c r="CF612" s="355"/>
      <c r="CG612" s="355"/>
      <c r="CH612" s="355"/>
      <c r="CI612" s="355"/>
      <c r="CJ612" s="355"/>
      <c r="CK612" s="355"/>
      <c r="CL612" s="355"/>
      <c r="CM612" s="355"/>
      <c r="CN612" s="355"/>
      <c r="CO612" s="355"/>
      <c r="CP612" s="355"/>
      <c r="CQ612" s="355"/>
      <c r="CR612" s="355"/>
      <c r="CS612" s="537"/>
      <c r="CT612" s="537"/>
      <c r="CU612" s="538"/>
      <c r="CV612" s="538"/>
      <c r="CW612" s="538"/>
      <c r="CX612" s="355"/>
      <c r="CY612" s="355"/>
      <c r="CZ612" s="355"/>
      <c r="DA612" s="355"/>
      <c r="DB612" s="355"/>
      <c r="DC612" s="355"/>
      <c r="DD612" s="355"/>
      <c r="DE612" s="355"/>
      <c r="DF612" s="355"/>
      <c r="DG612" s="355"/>
      <c r="DH612" s="355"/>
      <c r="DI612" s="355"/>
      <c r="DJ612" s="355"/>
      <c r="DK612" s="356"/>
      <c r="DL612" s="539"/>
      <c r="DM612" s="539"/>
      <c r="DN612" s="539"/>
      <c r="DO612" s="540"/>
      <c r="DP612" s="540"/>
      <c r="DQ612" s="357"/>
    </row>
    <row r="613" spans="68:121" ht="22.5" customHeight="1" x14ac:dyDescent="0.3">
      <c r="BP613" s="28"/>
      <c r="BQ613" s="28"/>
      <c r="BR613" s="28"/>
      <c r="BS613" s="28"/>
      <c r="BT613" s="28"/>
      <c r="BU613" s="28"/>
      <c r="BV613" s="28"/>
      <c r="BW613" s="28"/>
      <c r="BY613" s="354"/>
      <c r="BZ613" s="358"/>
      <c r="CA613" s="358"/>
      <c r="CB613" s="358"/>
      <c r="CC613" s="358"/>
      <c r="CD613" s="536" t="s">
        <v>52</v>
      </c>
      <c r="CE613" s="536"/>
      <c r="CF613" s="359">
        <f t="shared" ref="CF613" si="1095">BU611</f>
        <v>5</v>
      </c>
      <c r="CG613" s="360" t="s">
        <v>53</v>
      </c>
      <c r="CH613" s="522" t="str">
        <f t="shared" ref="CH613" ca="1" si="1096">IF(BU612="","",LOOKUP(CF613,$B$2:$B$48,$C$2:$C$44))</f>
        <v>Ovčárecká "A"</v>
      </c>
      <c r="CI613" s="522"/>
      <c r="CJ613" s="522"/>
      <c r="CK613" s="522"/>
      <c r="CL613" s="522"/>
      <c r="CM613" s="522"/>
      <c r="CN613" s="522"/>
      <c r="CO613" s="522"/>
      <c r="CP613" s="522"/>
      <c r="CQ613" s="522"/>
      <c r="CR613" s="522"/>
      <c r="CS613" s="522"/>
      <c r="CT613" s="522"/>
      <c r="CU613" s="358"/>
      <c r="CV613" s="358"/>
      <c r="CW613" s="358"/>
      <c r="CX613" s="358"/>
      <c r="CY613" s="358"/>
      <c r="CZ613" s="536" t="s">
        <v>52</v>
      </c>
      <c r="DA613" s="536"/>
      <c r="DB613" s="359">
        <f t="shared" ref="DB613" si="1097">BW611</f>
        <v>14</v>
      </c>
      <c r="DC613" s="360" t="s">
        <v>53</v>
      </c>
      <c r="DD613" s="522" t="str">
        <f t="shared" ref="DD613" ca="1" si="1098">IF(BW612="","",LOOKUP(DB613,$B$2:$B$48,$C$2:$C$44))</f>
        <v>Býchory "A"</v>
      </c>
      <c r="DE613" s="522"/>
      <c r="DF613" s="522"/>
      <c r="DG613" s="522"/>
      <c r="DH613" s="522"/>
      <c r="DI613" s="522"/>
      <c r="DJ613" s="522"/>
      <c r="DK613" s="522"/>
      <c r="DL613" s="522"/>
      <c r="DM613" s="522"/>
      <c r="DN613" s="522"/>
      <c r="DO613" s="522"/>
      <c r="DP613" s="522"/>
      <c r="DQ613" s="357"/>
    </row>
    <row r="614" spans="68:121" ht="22.5" customHeight="1" x14ac:dyDescent="0.3">
      <c r="BP614" s="28"/>
      <c r="BQ614" s="28"/>
      <c r="BR614" s="28"/>
      <c r="BS614" s="28"/>
      <c r="BT614" s="28"/>
      <c r="BU614" s="28"/>
      <c r="BV614" s="28"/>
      <c r="BW614" s="28"/>
      <c r="BY614" s="354"/>
      <c r="BZ614" s="358"/>
      <c r="CA614" s="358"/>
      <c r="CB614" s="358"/>
      <c r="CC614" s="358"/>
      <c r="CD614" s="358"/>
      <c r="CE614" s="358"/>
      <c r="CF614" s="358"/>
      <c r="CG614" s="358"/>
      <c r="CH614" s="358"/>
      <c r="CI614" s="358"/>
      <c r="CJ614" s="358"/>
      <c r="CK614" s="358"/>
      <c r="CL614" s="358"/>
      <c r="CM614" s="358"/>
      <c r="CN614" s="358"/>
      <c r="CO614" s="358"/>
      <c r="CP614" s="358"/>
      <c r="CQ614" s="358"/>
      <c r="CR614" s="358"/>
      <c r="CS614" s="358"/>
      <c r="CT614" s="358"/>
      <c r="CU614" s="358"/>
      <c r="CV614" s="358"/>
      <c r="CW614" s="358"/>
      <c r="CX614" s="358"/>
      <c r="CY614" s="358"/>
      <c r="CZ614" s="358"/>
      <c r="DA614" s="358"/>
      <c r="DB614" s="358"/>
      <c r="DC614" s="358"/>
      <c r="DD614" s="358"/>
      <c r="DE614" s="358"/>
      <c r="DF614" s="358"/>
      <c r="DG614" s="358"/>
      <c r="DH614" s="358"/>
      <c r="DI614" s="358"/>
      <c r="DJ614" s="358"/>
      <c r="DQ614" s="357"/>
    </row>
    <row r="615" spans="68:121" ht="22.5" customHeight="1" x14ac:dyDescent="0.3">
      <c r="BP615" s="28"/>
      <c r="BQ615" s="28"/>
      <c r="BR615" s="28"/>
      <c r="BS615" s="28"/>
      <c r="BT615" s="28"/>
      <c r="BU615" s="28"/>
      <c r="BV615" s="28"/>
      <c r="BW615" s="28"/>
      <c r="BY615" s="354"/>
      <c r="BZ615" s="396" t="s">
        <v>56</v>
      </c>
      <c r="CA615" s="397">
        <f t="shared" ref="CA615" si="1099">CF613</f>
        <v>5</v>
      </c>
      <c r="CB615" s="362" t="s">
        <v>47</v>
      </c>
      <c r="CC615" s="363">
        <v>1</v>
      </c>
      <c r="CD615" s="363">
        <v>2</v>
      </c>
      <c r="CE615" s="363">
        <v>3</v>
      </c>
      <c r="CF615" s="363">
        <v>4</v>
      </c>
      <c r="CG615" s="363">
        <v>5</v>
      </c>
      <c r="CH615" s="363">
        <v>6</v>
      </c>
      <c r="CI615" s="363">
        <v>7</v>
      </c>
      <c r="CJ615" s="363">
        <v>8</v>
      </c>
      <c r="CK615" s="363">
        <v>9</v>
      </c>
      <c r="CL615" s="363">
        <v>10</v>
      </c>
      <c r="CM615" s="363">
        <v>11</v>
      </c>
      <c r="CN615" s="363">
        <v>12</v>
      </c>
      <c r="CO615" s="363">
        <v>13</v>
      </c>
      <c r="CP615" s="363">
        <v>14</v>
      </c>
      <c r="CQ615" s="363">
        <v>15</v>
      </c>
      <c r="CR615" s="363">
        <v>16</v>
      </c>
      <c r="CS615" s="363">
        <v>17</v>
      </c>
      <c r="CT615" s="363">
        <v>18</v>
      </c>
      <c r="CU615" s="363">
        <v>19</v>
      </c>
      <c r="CV615" s="363">
        <v>20</v>
      </c>
      <c r="CW615" s="363">
        <v>21</v>
      </c>
      <c r="CX615" s="363">
        <v>22</v>
      </c>
      <c r="CY615" s="363">
        <v>23</v>
      </c>
      <c r="CZ615" s="363">
        <v>24</v>
      </c>
      <c r="DA615" s="363">
        <v>25</v>
      </c>
      <c r="DB615" s="363">
        <v>26</v>
      </c>
      <c r="DC615" s="363">
        <v>27</v>
      </c>
      <c r="DD615" s="363">
        <v>28</v>
      </c>
      <c r="DE615" s="363">
        <v>29</v>
      </c>
      <c r="DF615" s="363">
        <v>30</v>
      </c>
      <c r="DG615" s="363">
        <v>31</v>
      </c>
      <c r="DH615" s="363">
        <v>32</v>
      </c>
      <c r="DI615" s="363">
        <v>33</v>
      </c>
      <c r="DJ615" s="363">
        <v>34</v>
      </c>
      <c r="DK615" s="364">
        <v>35</v>
      </c>
      <c r="DL615" s="364">
        <v>36</v>
      </c>
      <c r="DM615" s="364">
        <v>37</v>
      </c>
      <c r="DN615" s="364">
        <v>38</v>
      </c>
      <c r="DO615" s="364">
        <v>39</v>
      </c>
      <c r="DP615" s="364">
        <v>40</v>
      </c>
      <c r="DQ615" s="357"/>
    </row>
    <row r="616" spans="68:121" ht="22.5" customHeight="1" x14ac:dyDescent="0.3">
      <c r="BP616" s="28"/>
      <c r="BQ616" s="28"/>
      <c r="BR616" s="28"/>
      <c r="BS616" s="28"/>
      <c r="BT616" s="28"/>
      <c r="BU616" s="28"/>
      <c r="BV616" s="28"/>
      <c r="BW616" s="28"/>
      <c r="BY616" s="354"/>
      <c r="BZ616" s="365"/>
      <c r="CA616" s="366"/>
      <c r="CB616" s="367"/>
      <c r="CC616" s="368"/>
      <c r="CD616" s="368"/>
      <c r="CE616" s="368"/>
      <c r="CF616" s="368"/>
      <c r="CG616" s="368"/>
      <c r="CH616" s="368"/>
      <c r="CI616" s="368"/>
      <c r="CJ616" s="368"/>
      <c r="CK616" s="368"/>
      <c r="CL616" s="368"/>
      <c r="CM616" s="368"/>
      <c r="CN616" s="368"/>
      <c r="CO616" s="368"/>
      <c r="CP616" s="368"/>
      <c r="CQ616" s="368"/>
      <c r="CR616" s="368"/>
      <c r="CS616" s="368"/>
      <c r="CT616" s="368"/>
      <c r="CU616" s="368"/>
      <c r="CV616" s="368"/>
      <c r="CW616" s="368"/>
      <c r="CX616" s="368"/>
      <c r="CY616" s="368"/>
      <c r="CZ616" s="368"/>
      <c r="DA616" s="368"/>
      <c r="DB616" s="368"/>
      <c r="DC616" s="368"/>
      <c r="DD616" s="368"/>
      <c r="DE616" s="368"/>
      <c r="DF616" s="368"/>
      <c r="DG616" s="368"/>
      <c r="DH616" s="368"/>
      <c r="DI616" s="368"/>
      <c r="DJ616" s="368"/>
      <c r="DK616" s="369"/>
      <c r="DL616" s="369"/>
      <c r="DM616" s="369"/>
      <c r="DN616" s="369"/>
      <c r="DO616" s="369"/>
      <c r="DP616" s="369"/>
      <c r="DQ616" s="357"/>
    </row>
    <row r="617" spans="68:121" ht="22.5" customHeight="1" x14ac:dyDescent="0.3">
      <c r="BP617" s="28"/>
      <c r="BQ617" s="28"/>
      <c r="BR617" s="28"/>
      <c r="BS617" s="28"/>
      <c r="BT617" s="28"/>
      <c r="BU617" s="28"/>
      <c r="BV617" s="28"/>
      <c r="BW617" s="28"/>
      <c r="BY617" s="354"/>
      <c r="BZ617" s="398" t="s">
        <v>56</v>
      </c>
      <c r="CA617" s="399">
        <f t="shared" ref="CA617" si="1100">DB613</f>
        <v>14</v>
      </c>
      <c r="CB617" s="370" t="s">
        <v>47</v>
      </c>
      <c r="CC617" s="363">
        <v>1</v>
      </c>
      <c r="CD617" s="363">
        <v>2</v>
      </c>
      <c r="CE617" s="363">
        <v>3</v>
      </c>
      <c r="CF617" s="363">
        <v>4</v>
      </c>
      <c r="CG617" s="363">
        <v>5</v>
      </c>
      <c r="CH617" s="363">
        <v>6</v>
      </c>
      <c r="CI617" s="363">
        <v>7</v>
      </c>
      <c r="CJ617" s="363">
        <v>8</v>
      </c>
      <c r="CK617" s="363">
        <v>9</v>
      </c>
      <c r="CL617" s="363">
        <v>10</v>
      </c>
      <c r="CM617" s="363">
        <v>11</v>
      </c>
      <c r="CN617" s="363">
        <v>12</v>
      </c>
      <c r="CO617" s="363">
        <v>13</v>
      </c>
      <c r="CP617" s="363">
        <v>14</v>
      </c>
      <c r="CQ617" s="363">
        <v>15</v>
      </c>
      <c r="CR617" s="363">
        <v>16</v>
      </c>
      <c r="CS617" s="363">
        <v>17</v>
      </c>
      <c r="CT617" s="363">
        <v>18</v>
      </c>
      <c r="CU617" s="363">
        <v>19</v>
      </c>
      <c r="CV617" s="363">
        <v>20</v>
      </c>
      <c r="CW617" s="363">
        <v>21</v>
      </c>
      <c r="CX617" s="363">
        <v>22</v>
      </c>
      <c r="CY617" s="363">
        <v>23</v>
      </c>
      <c r="CZ617" s="363">
        <v>24</v>
      </c>
      <c r="DA617" s="363">
        <v>25</v>
      </c>
      <c r="DB617" s="363">
        <v>26</v>
      </c>
      <c r="DC617" s="363">
        <v>27</v>
      </c>
      <c r="DD617" s="363">
        <v>28</v>
      </c>
      <c r="DE617" s="363">
        <v>29</v>
      </c>
      <c r="DF617" s="363">
        <v>30</v>
      </c>
      <c r="DG617" s="363">
        <v>31</v>
      </c>
      <c r="DH617" s="363">
        <v>32</v>
      </c>
      <c r="DI617" s="363">
        <v>33</v>
      </c>
      <c r="DJ617" s="363">
        <v>34</v>
      </c>
      <c r="DK617" s="364">
        <v>35</v>
      </c>
      <c r="DL617" s="364">
        <v>36</v>
      </c>
      <c r="DM617" s="364">
        <v>37</v>
      </c>
      <c r="DN617" s="364">
        <v>38</v>
      </c>
      <c r="DO617" s="364">
        <v>39</v>
      </c>
      <c r="DP617" s="364">
        <v>40</v>
      </c>
      <c r="DQ617" s="357"/>
    </row>
    <row r="618" spans="68:121" ht="22.5" customHeight="1" thickBot="1" x14ac:dyDescent="0.35">
      <c r="BP618" s="28"/>
      <c r="BQ618" s="28"/>
      <c r="BR618" s="28"/>
      <c r="BS618" s="28"/>
      <c r="BT618" s="28"/>
      <c r="BU618" s="28"/>
      <c r="BV618" s="28"/>
      <c r="BW618" s="28"/>
      <c r="BY618" s="371"/>
      <c r="BZ618" s="372"/>
      <c r="CA618" s="372"/>
      <c r="CB618" s="372"/>
      <c r="CC618" s="372"/>
      <c r="CD618" s="372"/>
      <c r="CE618" s="372"/>
      <c r="CF618" s="372"/>
      <c r="CG618" s="372"/>
      <c r="CH618" s="372"/>
      <c r="CI618" s="372"/>
      <c r="CJ618" s="372"/>
      <c r="CK618" s="372"/>
      <c r="CL618" s="372"/>
      <c r="CM618" s="372"/>
      <c r="CN618" s="372"/>
      <c r="CO618" s="372"/>
      <c r="CP618" s="372"/>
      <c r="CQ618" s="372"/>
      <c r="CR618" s="372"/>
      <c r="CS618" s="372"/>
      <c r="CT618" s="372"/>
      <c r="CU618" s="372"/>
      <c r="CV618" s="372"/>
      <c r="CW618" s="372"/>
      <c r="CX618" s="372"/>
      <c r="CY618" s="372"/>
      <c r="CZ618" s="372"/>
      <c r="DA618" s="372"/>
      <c r="DB618" s="372"/>
      <c r="DC618" s="372"/>
      <c r="DD618" s="372"/>
      <c r="DE618" s="372"/>
      <c r="DF618" s="372"/>
      <c r="DG618" s="372"/>
      <c r="DH618" s="372"/>
      <c r="DI618" s="372"/>
      <c r="DJ618" s="372"/>
      <c r="DK618" s="372"/>
      <c r="DL618" s="372"/>
      <c r="DM618" s="372"/>
      <c r="DN618" s="372"/>
      <c r="DO618" s="372"/>
      <c r="DP618" s="372"/>
      <c r="DQ618" s="373"/>
    </row>
    <row r="619" spans="68:121" ht="22.5" customHeight="1" thickTop="1" x14ac:dyDescent="0.3">
      <c r="BP619" s="28"/>
      <c r="BQ619" s="28"/>
      <c r="BR619" s="28"/>
      <c r="BS619" s="28"/>
      <c r="BT619" s="28"/>
      <c r="BU619" s="28"/>
      <c r="BV619" s="28"/>
      <c r="BW619" s="28"/>
      <c r="BY619" s="517">
        <f t="shared" ref="BY619" si="1101">BQ620</f>
        <v>0.40833333333333344</v>
      </c>
      <c r="BZ619" s="518"/>
      <c r="CA619" s="518"/>
      <c r="CB619" s="351"/>
      <c r="CC619" s="351"/>
      <c r="CD619" s="351"/>
      <c r="CE619" s="520" t="str">
        <f t="shared" ref="CE619" si="1102">BT620</f>
        <v>skupina</v>
      </c>
      <c r="CF619" s="520"/>
      <c r="CG619" s="520"/>
      <c r="CH619" s="520"/>
      <c r="CI619" s="520"/>
      <c r="CJ619" s="352" t="str">
        <f t="shared" ref="CJ619" si="1103">BT621</f>
        <v>B</v>
      </c>
      <c r="CK619" s="351"/>
      <c r="CL619" s="351"/>
      <c r="CM619" s="351"/>
      <c r="CN619" s="351"/>
      <c r="CO619" s="351"/>
      <c r="CP619" s="351"/>
      <c r="CQ619" s="351"/>
      <c r="CR619" s="351"/>
      <c r="CS619" s="351"/>
      <c r="CT619" s="351"/>
      <c r="CU619" s="351"/>
      <c r="CV619" s="351"/>
      <c r="CW619" s="351"/>
      <c r="CX619" s="351"/>
      <c r="CY619" s="351"/>
      <c r="CZ619" s="351"/>
      <c r="DA619" s="351"/>
      <c r="DB619" s="351"/>
      <c r="DC619" s="351"/>
      <c r="DD619" s="351"/>
      <c r="DE619" s="351"/>
      <c r="DF619" s="351"/>
      <c r="DG619" s="351"/>
      <c r="DH619" s="351"/>
      <c r="DI619" s="351"/>
      <c r="DJ619" s="351"/>
      <c r="DK619" s="351"/>
      <c r="DL619" s="351"/>
      <c r="DM619" s="351"/>
      <c r="DN619" s="351"/>
      <c r="DO619" s="351"/>
      <c r="DP619" s="351"/>
      <c r="DQ619" s="353"/>
    </row>
    <row r="620" spans="68:121" ht="22.5" customHeight="1" x14ac:dyDescent="0.3">
      <c r="BP620" s="28" t="str">
        <f t="shared" ref="BP620:BW621" si="1104">Q38</f>
        <v>5. KOLO</v>
      </c>
      <c r="BQ620" s="28">
        <f t="shared" si="1104"/>
        <v>0.40833333333333344</v>
      </c>
      <c r="BR620" s="28">
        <f t="shared" si="1104"/>
        <v>28</v>
      </c>
      <c r="BS620" s="28" t="str">
        <f t="shared" si="1104"/>
        <v>HŘIŠTĚ</v>
      </c>
      <c r="BT620" s="28" t="str">
        <f t="shared" si="1104"/>
        <v>skupina</v>
      </c>
      <c r="BU620" s="28">
        <f t="shared" si="1104"/>
        <v>7</v>
      </c>
      <c r="BV620" s="28" t="str">
        <f t="shared" si="1104"/>
        <v>:</v>
      </c>
      <c r="BW620" s="28">
        <f t="shared" si="1104"/>
        <v>15</v>
      </c>
      <c r="BY620" s="354"/>
      <c r="BZ620" s="521" t="str">
        <f t="shared" ref="BZ620" si="1105">BP620</f>
        <v>5. KOLO</v>
      </c>
      <c r="CA620" s="521"/>
      <c r="CB620" s="521"/>
      <c r="CC620" s="521"/>
      <c r="CD620" s="355"/>
      <c r="CE620" s="355"/>
      <c r="CF620" s="355"/>
      <c r="CG620" s="355"/>
      <c r="CH620" s="355"/>
      <c r="CI620" s="355"/>
      <c r="CJ620" s="355"/>
      <c r="CK620" s="355"/>
      <c r="CL620" s="355"/>
      <c r="CM620" s="355"/>
      <c r="CN620" s="355"/>
      <c r="CO620" s="355"/>
      <c r="CP620" s="355"/>
      <c r="CQ620" s="355"/>
      <c r="CR620" s="355"/>
      <c r="CS620" s="537">
        <f t="shared" ref="CS620" si="1106">BR620</f>
        <v>28</v>
      </c>
      <c r="CT620" s="537"/>
      <c r="CU620" s="538" t="s">
        <v>48</v>
      </c>
      <c r="CV620" s="538"/>
      <c r="CW620" s="538"/>
      <c r="CX620" s="355"/>
      <c r="CY620" s="355"/>
      <c r="CZ620" s="355"/>
      <c r="DA620" s="355"/>
      <c r="DB620" s="355"/>
      <c r="DC620" s="355"/>
      <c r="DD620" s="355"/>
      <c r="DE620" s="355"/>
      <c r="DF620" s="355"/>
      <c r="DG620" s="355"/>
      <c r="DH620" s="355"/>
      <c r="DI620" s="355"/>
      <c r="DJ620" s="355"/>
      <c r="DK620" s="356"/>
      <c r="DL620" s="539" t="s">
        <v>49</v>
      </c>
      <c r="DM620" s="539"/>
      <c r="DN620" s="539"/>
      <c r="DO620" s="540">
        <f t="shared" ref="DO620" si="1107">BS621</f>
        <v>4</v>
      </c>
      <c r="DP620" s="540"/>
      <c r="DQ620" s="357"/>
    </row>
    <row r="621" spans="68:121" ht="22.5" customHeight="1" x14ac:dyDescent="0.3">
      <c r="BP621" s="28">
        <f t="shared" si="1104"/>
        <v>0</v>
      </c>
      <c r="BQ621" s="28">
        <f t="shared" si="1104"/>
        <v>0</v>
      </c>
      <c r="BR621" s="28" t="str">
        <f t="shared" si="1104"/>
        <v>zápas</v>
      </c>
      <c r="BS621" s="28">
        <f t="shared" si="1104"/>
        <v>4</v>
      </c>
      <c r="BT621" s="28" t="str">
        <f t="shared" si="1104"/>
        <v>B</v>
      </c>
      <c r="BU621" s="28" t="str">
        <f t="shared" ca="1" si="1104"/>
        <v>Kmochova "B"</v>
      </c>
      <c r="BV621" s="28">
        <f t="shared" si="1104"/>
        <v>0</v>
      </c>
      <c r="BW621" s="28" t="str">
        <f t="shared" ca="1" si="1104"/>
        <v>Bezručova "A"</v>
      </c>
      <c r="BY621" s="354"/>
      <c r="BZ621" s="521"/>
      <c r="CA621" s="521"/>
      <c r="CB621" s="521"/>
      <c r="CC621" s="521"/>
      <c r="CD621" s="355"/>
      <c r="CE621" s="355"/>
      <c r="CF621" s="355"/>
      <c r="CG621" s="355"/>
      <c r="CH621" s="355"/>
      <c r="CI621" s="355"/>
      <c r="CJ621" s="355"/>
      <c r="CK621" s="355"/>
      <c r="CL621" s="355"/>
      <c r="CM621" s="355"/>
      <c r="CN621" s="355"/>
      <c r="CO621" s="355"/>
      <c r="CP621" s="355"/>
      <c r="CQ621" s="355"/>
      <c r="CR621" s="355"/>
      <c r="CS621" s="537"/>
      <c r="CT621" s="537"/>
      <c r="CU621" s="538"/>
      <c r="CV621" s="538"/>
      <c r="CW621" s="538"/>
      <c r="CX621" s="355"/>
      <c r="CY621" s="355"/>
      <c r="CZ621" s="355"/>
      <c r="DA621" s="355"/>
      <c r="DB621" s="355"/>
      <c r="DC621" s="355"/>
      <c r="DD621" s="355"/>
      <c r="DE621" s="355"/>
      <c r="DF621" s="355"/>
      <c r="DG621" s="355"/>
      <c r="DH621" s="355"/>
      <c r="DI621" s="355"/>
      <c r="DJ621" s="355"/>
      <c r="DK621" s="356"/>
      <c r="DL621" s="539"/>
      <c r="DM621" s="539"/>
      <c r="DN621" s="539"/>
      <c r="DO621" s="540"/>
      <c r="DP621" s="540"/>
      <c r="DQ621" s="357"/>
    </row>
    <row r="622" spans="68:121" ht="22.5" customHeight="1" x14ac:dyDescent="0.3">
      <c r="BP622" s="28"/>
      <c r="BQ622" s="28"/>
      <c r="BR622" s="28"/>
      <c r="BS622" s="28"/>
      <c r="BT622" s="28"/>
      <c r="BU622" s="28"/>
      <c r="BV622" s="28"/>
      <c r="BW622" s="28"/>
      <c r="BY622" s="354"/>
      <c r="BZ622" s="358"/>
      <c r="CA622" s="358"/>
      <c r="CB622" s="358"/>
      <c r="CC622" s="358"/>
      <c r="CD622" s="536" t="s">
        <v>52</v>
      </c>
      <c r="CE622" s="536"/>
      <c r="CF622" s="359">
        <f t="shared" ref="CF622" si="1108">BU620</f>
        <v>7</v>
      </c>
      <c r="CG622" s="360" t="s">
        <v>53</v>
      </c>
      <c r="CH622" s="522" t="str">
        <f t="shared" ref="CH622" ca="1" si="1109">IF(BU621="","",LOOKUP(CF622,$B$2:$B$48,$C$2:$C$44))</f>
        <v>Kmochova "B"</v>
      </c>
      <c r="CI622" s="522"/>
      <c r="CJ622" s="522"/>
      <c r="CK622" s="522"/>
      <c r="CL622" s="522"/>
      <c r="CM622" s="522"/>
      <c r="CN622" s="522"/>
      <c r="CO622" s="522"/>
      <c r="CP622" s="522"/>
      <c r="CQ622" s="522"/>
      <c r="CR622" s="522"/>
      <c r="CS622" s="522"/>
      <c r="CT622" s="522"/>
      <c r="CU622" s="358"/>
      <c r="CV622" s="358"/>
      <c r="CW622" s="358"/>
      <c r="CX622" s="358"/>
      <c r="CY622" s="358"/>
      <c r="CZ622" s="536" t="s">
        <v>52</v>
      </c>
      <c r="DA622" s="536"/>
      <c r="DB622" s="359">
        <f t="shared" ref="DB622" si="1110">BW620</f>
        <v>15</v>
      </c>
      <c r="DC622" s="360" t="s">
        <v>53</v>
      </c>
      <c r="DD622" s="522" t="str">
        <f t="shared" ref="DD622" ca="1" si="1111">IF(BW621="","",LOOKUP(DB622,$B$2:$B$48,$C$2:$C$44))</f>
        <v>Bezručova "A"</v>
      </c>
      <c r="DE622" s="522"/>
      <c r="DF622" s="522"/>
      <c r="DG622" s="522"/>
      <c r="DH622" s="522"/>
      <c r="DI622" s="522"/>
      <c r="DJ622" s="522"/>
      <c r="DK622" s="522"/>
      <c r="DL622" s="522"/>
      <c r="DM622" s="522"/>
      <c r="DN622" s="522"/>
      <c r="DO622" s="522"/>
      <c r="DP622" s="522"/>
      <c r="DQ622" s="357"/>
    </row>
    <row r="623" spans="68:121" ht="22.5" customHeight="1" x14ac:dyDescent="0.3">
      <c r="BP623" s="28"/>
      <c r="BQ623" s="28"/>
      <c r="BR623" s="28"/>
      <c r="BS623" s="28"/>
      <c r="BT623" s="28"/>
      <c r="BU623" s="28"/>
      <c r="BV623" s="28"/>
      <c r="BW623" s="28"/>
      <c r="BY623" s="354"/>
      <c r="BZ623" s="358"/>
      <c r="CA623" s="358"/>
      <c r="CB623" s="358"/>
      <c r="CC623" s="358"/>
      <c r="CD623" s="358"/>
      <c r="CE623" s="358"/>
      <c r="CF623" s="358"/>
      <c r="CG623" s="358"/>
      <c r="CH623" s="358"/>
      <c r="CI623" s="358"/>
      <c r="CJ623" s="358"/>
      <c r="CK623" s="358"/>
      <c r="CL623" s="358"/>
      <c r="CM623" s="358"/>
      <c r="CN623" s="358"/>
      <c r="CO623" s="358"/>
      <c r="CP623" s="358"/>
      <c r="CQ623" s="358"/>
      <c r="CR623" s="358"/>
      <c r="CS623" s="358"/>
      <c r="CT623" s="358"/>
      <c r="CU623" s="358"/>
      <c r="CV623" s="358"/>
      <c r="CW623" s="358"/>
      <c r="CX623" s="358"/>
      <c r="CY623" s="358"/>
      <c r="CZ623" s="358"/>
      <c r="DA623" s="358"/>
      <c r="DB623" s="358"/>
      <c r="DC623" s="358"/>
      <c r="DD623" s="358"/>
      <c r="DE623" s="358"/>
      <c r="DF623" s="358"/>
      <c r="DG623" s="358"/>
      <c r="DH623" s="358"/>
      <c r="DI623" s="358"/>
      <c r="DJ623" s="358"/>
      <c r="DQ623" s="357"/>
    </row>
    <row r="624" spans="68:121" ht="22.5" customHeight="1" x14ac:dyDescent="0.3">
      <c r="BP624" s="28"/>
      <c r="BQ624" s="28"/>
      <c r="BR624" s="28"/>
      <c r="BS624" s="28"/>
      <c r="BT624" s="28"/>
      <c r="BU624" s="28"/>
      <c r="BV624" s="28"/>
      <c r="BW624" s="28"/>
      <c r="BY624" s="354"/>
      <c r="BZ624" s="396" t="s">
        <v>56</v>
      </c>
      <c r="CA624" s="397">
        <f t="shared" ref="CA624" si="1112">CF622</f>
        <v>7</v>
      </c>
      <c r="CB624" s="362" t="s">
        <v>47</v>
      </c>
      <c r="CC624" s="363">
        <v>1</v>
      </c>
      <c r="CD624" s="363">
        <v>2</v>
      </c>
      <c r="CE624" s="363">
        <v>3</v>
      </c>
      <c r="CF624" s="363">
        <v>4</v>
      </c>
      <c r="CG624" s="363">
        <v>5</v>
      </c>
      <c r="CH624" s="363">
        <v>6</v>
      </c>
      <c r="CI624" s="363">
        <v>7</v>
      </c>
      <c r="CJ624" s="363">
        <v>8</v>
      </c>
      <c r="CK624" s="363">
        <v>9</v>
      </c>
      <c r="CL624" s="363">
        <v>10</v>
      </c>
      <c r="CM624" s="363">
        <v>11</v>
      </c>
      <c r="CN624" s="363">
        <v>12</v>
      </c>
      <c r="CO624" s="363">
        <v>13</v>
      </c>
      <c r="CP624" s="363">
        <v>14</v>
      </c>
      <c r="CQ624" s="363">
        <v>15</v>
      </c>
      <c r="CR624" s="363">
        <v>16</v>
      </c>
      <c r="CS624" s="363">
        <v>17</v>
      </c>
      <c r="CT624" s="363">
        <v>18</v>
      </c>
      <c r="CU624" s="363">
        <v>19</v>
      </c>
      <c r="CV624" s="363">
        <v>20</v>
      </c>
      <c r="CW624" s="363">
        <v>21</v>
      </c>
      <c r="CX624" s="363">
        <v>22</v>
      </c>
      <c r="CY624" s="363">
        <v>23</v>
      </c>
      <c r="CZ624" s="363">
        <v>24</v>
      </c>
      <c r="DA624" s="363">
        <v>25</v>
      </c>
      <c r="DB624" s="363">
        <v>26</v>
      </c>
      <c r="DC624" s="363">
        <v>27</v>
      </c>
      <c r="DD624" s="363">
        <v>28</v>
      </c>
      <c r="DE624" s="363">
        <v>29</v>
      </c>
      <c r="DF624" s="363">
        <v>30</v>
      </c>
      <c r="DG624" s="363">
        <v>31</v>
      </c>
      <c r="DH624" s="363">
        <v>32</v>
      </c>
      <c r="DI624" s="363">
        <v>33</v>
      </c>
      <c r="DJ624" s="363">
        <v>34</v>
      </c>
      <c r="DK624" s="364">
        <v>35</v>
      </c>
      <c r="DL624" s="364">
        <v>36</v>
      </c>
      <c r="DM624" s="364">
        <v>37</v>
      </c>
      <c r="DN624" s="364">
        <v>38</v>
      </c>
      <c r="DO624" s="364">
        <v>39</v>
      </c>
      <c r="DP624" s="364">
        <v>40</v>
      </c>
      <c r="DQ624" s="357"/>
    </row>
    <row r="625" spans="68:121" ht="22.5" customHeight="1" x14ac:dyDescent="0.3">
      <c r="BP625" s="28"/>
      <c r="BQ625" s="28"/>
      <c r="BR625" s="28"/>
      <c r="BS625" s="28"/>
      <c r="BT625" s="28"/>
      <c r="BU625" s="28"/>
      <c r="BV625" s="28"/>
      <c r="BW625" s="28"/>
      <c r="BY625" s="354"/>
      <c r="BZ625" s="365"/>
      <c r="CA625" s="366"/>
      <c r="CB625" s="367"/>
      <c r="CC625" s="368"/>
      <c r="CD625" s="368"/>
      <c r="CE625" s="368"/>
      <c r="CF625" s="368"/>
      <c r="CG625" s="368"/>
      <c r="CH625" s="368"/>
      <c r="CI625" s="368"/>
      <c r="CJ625" s="368"/>
      <c r="CK625" s="368"/>
      <c r="CL625" s="368"/>
      <c r="CM625" s="368"/>
      <c r="CN625" s="368"/>
      <c r="CO625" s="368"/>
      <c r="CP625" s="368"/>
      <c r="CQ625" s="368"/>
      <c r="CR625" s="368"/>
      <c r="CS625" s="368"/>
      <c r="CT625" s="368"/>
      <c r="CU625" s="368"/>
      <c r="CV625" s="368"/>
      <c r="CW625" s="368"/>
      <c r="CX625" s="368"/>
      <c r="CY625" s="368"/>
      <c r="CZ625" s="368"/>
      <c r="DA625" s="368"/>
      <c r="DB625" s="368"/>
      <c r="DC625" s="368"/>
      <c r="DD625" s="368"/>
      <c r="DE625" s="368"/>
      <c r="DF625" s="368"/>
      <c r="DG625" s="368"/>
      <c r="DH625" s="368"/>
      <c r="DI625" s="368"/>
      <c r="DJ625" s="368"/>
      <c r="DK625" s="369"/>
      <c r="DL625" s="369"/>
      <c r="DM625" s="369"/>
      <c r="DN625" s="369"/>
      <c r="DO625" s="369"/>
      <c r="DP625" s="369"/>
      <c r="DQ625" s="357"/>
    </row>
    <row r="626" spans="68:121" ht="22.5" customHeight="1" x14ac:dyDescent="0.3">
      <c r="BP626" s="28"/>
      <c r="BQ626" s="28"/>
      <c r="BR626" s="28"/>
      <c r="BS626" s="28"/>
      <c r="BT626" s="28"/>
      <c r="BU626" s="28"/>
      <c r="BV626" s="28"/>
      <c r="BW626" s="28"/>
      <c r="BY626" s="354"/>
      <c r="BZ626" s="398" t="s">
        <v>56</v>
      </c>
      <c r="CA626" s="399">
        <f t="shared" ref="CA626" si="1113">DB622</f>
        <v>15</v>
      </c>
      <c r="CB626" s="370" t="s">
        <v>47</v>
      </c>
      <c r="CC626" s="363">
        <v>1</v>
      </c>
      <c r="CD626" s="363">
        <v>2</v>
      </c>
      <c r="CE626" s="363">
        <v>3</v>
      </c>
      <c r="CF626" s="363">
        <v>4</v>
      </c>
      <c r="CG626" s="363">
        <v>5</v>
      </c>
      <c r="CH626" s="363">
        <v>6</v>
      </c>
      <c r="CI626" s="363">
        <v>7</v>
      </c>
      <c r="CJ626" s="363">
        <v>8</v>
      </c>
      <c r="CK626" s="363">
        <v>9</v>
      </c>
      <c r="CL626" s="363">
        <v>10</v>
      </c>
      <c r="CM626" s="363">
        <v>11</v>
      </c>
      <c r="CN626" s="363">
        <v>12</v>
      </c>
      <c r="CO626" s="363">
        <v>13</v>
      </c>
      <c r="CP626" s="363">
        <v>14</v>
      </c>
      <c r="CQ626" s="363">
        <v>15</v>
      </c>
      <c r="CR626" s="363">
        <v>16</v>
      </c>
      <c r="CS626" s="363">
        <v>17</v>
      </c>
      <c r="CT626" s="363">
        <v>18</v>
      </c>
      <c r="CU626" s="363">
        <v>19</v>
      </c>
      <c r="CV626" s="363">
        <v>20</v>
      </c>
      <c r="CW626" s="363">
        <v>21</v>
      </c>
      <c r="CX626" s="363">
        <v>22</v>
      </c>
      <c r="CY626" s="363">
        <v>23</v>
      </c>
      <c r="CZ626" s="363">
        <v>24</v>
      </c>
      <c r="DA626" s="363">
        <v>25</v>
      </c>
      <c r="DB626" s="363">
        <v>26</v>
      </c>
      <c r="DC626" s="363">
        <v>27</v>
      </c>
      <c r="DD626" s="363">
        <v>28</v>
      </c>
      <c r="DE626" s="363">
        <v>29</v>
      </c>
      <c r="DF626" s="363">
        <v>30</v>
      </c>
      <c r="DG626" s="363">
        <v>31</v>
      </c>
      <c r="DH626" s="363">
        <v>32</v>
      </c>
      <c r="DI626" s="363">
        <v>33</v>
      </c>
      <c r="DJ626" s="363">
        <v>34</v>
      </c>
      <c r="DK626" s="364">
        <v>35</v>
      </c>
      <c r="DL626" s="364">
        <v>36</v>
      </c>
      <c r="DM626" s="364">
        <v>37</v>
      </c>
      <c r="DN626" s="364">
        <v>38</v>
      </c>
      <c r="DO626" s="364">
        <v>39</v>
      </c>
      <c r="DP626" s="364">
        <v>40</v>
      </c>
      <c r="DQ626" s="357"/>
    </row>
    <row r="627" spans="68:121" ht="22.5" customHeight="1" thickBot="1" x14ac:dyDescent="0.35">
      <c r="BP627" s="28"/>
      <c r="BQ627" s="28"/>
      <c r="BR627" s="28"/>
      <c r="BS627" s="28"/>
      <c r="BT627" s="28"/>
      <c r="BU627" s="28"/>
      <c r="BV627" s="28"/>
      <c r="BW627" s="28"/>
      <c r="BY627" s="371"/>
      <c r="BZ627" s="372"/>
      <c r="CA627" s="372"/>
      <c r="CB627" s="372"/>
      <c r="CC627" s="372"/>
      <c r="CD627" s="372"/>
      <c r="CE627" s="372"/>
      <c r="CF627" s="372"/>
      <c r="CG627" s="372"/>
      <c r="CH627" s="372"/>
      <c r="CI627" s="372"/>
      <c r="CJ627" s="372"/>
      <c r="CK627" s="372"/>
      <c r="CL627" s="372"/>
      <c r="CM627" s="372"/>
      <c r="CN627" s="372"/>
      <c r="CO627" s="372"/>
      <c r="CP627" s="372"/>
      <c r="CQ627" s="372"/>
      <c r="CR627" s="372"/>
      <c r="CS627" s="372"/>
      <c r="CT627" s="372"/>
      <c r="CU627" s="372"/>
      <c r="CV627" s="372"/>
      <c r="CW627" s="372"/>
      <c r="CX627" s="372"/>
      <c r="CY627" s="372"/>
      <c r="CZ627" s="372"/>
      <c r="DA627" s="372"/>
      <c r="DB627" s="372"/>
      <c r="DC627" s="372"/>
      <c r="DD627" s="372"/>
      <c r="DE627" s="372"/>
      <c r="DF627" s="372"/>
      <c r="DG627" s="372"/>
      <c r="DH627" s="372"/>
      <c r="DI627" s="372"/>
      <c r="DJ627" s="372"/>
      <c r="DK627" s="372"/>
      <c r="DL627" s="372"/>
      <c r="DM627" s="372"/>
      <c r="DN627" s="372"/>
      <c r="DO627" s="372"/>
      <c r="DP627" s="372"/>
      <c r="DQ627" s="373"/>
    </row>
    <row r="628" spans="68:121" ht="22.5" customHeight="1" thickTop="1" x14ac:dyDescent="0.3">
      <c r="BP628" s="28"/>
      <c r="BQ628" s="28"/>
      <c r="BR628" s="28"/>
      <c r="BS628" s="28"/>
      <c r="BT628" s="28"/>
      <c r="BU628" s="28"/>
      <c r="BV628" s="28"/>
      <c r="BW628" s="28"/>
      <c r="BY628" s="517">
        <f t="shared" ref="BY628" si="1114">BQ629</f>
        <v>0.4166666666666668</v>
      </c>
      <c r="BZ628" s="518"/>
      <c r="CA628" s="518"/>
      <c r="CB628" s="351"/>
      <c r="CC628" s="351"/>
      <c r="CD628" s="351"/>
      <c r="CE628" s="520" t="str">
        <f t="shared" ref="CE628" si="1115">BT629</f>
        <v>skupina</v>
      </c>
      <c r="CF628" s="520"/>
      <c r="CG628" s="520"/>
      <c r="CH628" s="520"/>
      <c r="CI628" s="520"/>
      <c r="CJ628" s="352" t="str">
        <f t="shared" ref="CJ628" si="1116">BT630</f>
        <v>C</v>
      </c>
      <c r="CK628" s="351"/>
      <c r="CL628" s="351"/>
      <c r="CM628" s="351"/>
      <c r="CN628" s="351"/>
      <c r="CO628" s="351"/>
      <c r="CP628" s="351"/>
      <c r="CQ628" s="351"/>
      <c r="CR628" s="351"/>
      <c r="CS628" s="351"/>
      <c r="CT628" s="351"/>
      <c r="CU628" s="351"/>
      <c r="CV628" s="351"/>
      <c r="CW628" s="351"/>
      <c r="CX628" s="351"/>
      <c r="CY628" s="351"/>
      <c r="CZ628" s="351"/>
      <c r="DA628" s="351"/>
      <c r="DB628" s="351"/>
      <c r="DC628" s="351"/>
      <c r="DD628" s="351"/>
      <c r="DE628" s="351"/>
      <c r="DF628" s="351"/>
      <c r="DG628" s="351"/>
      <c r="DH628" s="351"/>
      <c r="DI628" s="351"/>
      <c r="DJ628" s="351"/>
      <c r="DK628" s="351"/>
      <c r="DL628" s="351"/>
      <c r="DM628" s="351"/>
      <c r="DN628" s="351"/>
      <c r="DO628" s="351"/>
      <c r="DP628" s="351"/>
      <c r="DQ628" s="353"/>
    </row>
    <row r="629" spans="68:121" ht="22.5" customHeight="1" x14ac:dyDescent="0.3">
      <c r="BP629" s="28" t="str">
        <f t="shared" ref="BP629:BW630" si="1117">Q40</f>
        <v>6. KOLO</v>
      </c>
      <c r="BQ629" s="28">
        <f t="shared" si="1117"/>
        <v>0.4166666666666668</v>
      </c>
      <c r="BR629" s="28">
        <f t="shared" si="1117"/>
        <v>34</v>
      </c>
      <c r="BS629" s="28" t="str">
        <f t="shared" si="1117"/>
        <v>HŘIŠTĚ</v>
      </c>
      <c r="BT629" s="28" t="str">
        <f t="shared" si="1117"/>
        <v>skupina</v>
      </c>
      <c r="BU629" s="28">
        <f t="shared" si="1117"/>
        <v>3</v>
      </c>
      <c r="BV629" s="28" t="str">
        <f t="shared" si="1117"/>
        <v>:</v>
      </c>
      <c r="BW629" s="28">
        <f t="shared" si="1117"/>
        <v>11</v>
      </c>
      <c r="BY629" s="354"/>
      <c r="BZ629" s="521" t="str">
        <f t="shared" ref="BZ629" si="1118">BP629</f>
        <v>6. KOLO</v>
      </c>
      <c r="CA629" s="521"/>
      <c r="CB629" s="521"/>
      <c r="CC629" s="521"/>
      <c r="CD629" s="355"/>
      <c r="CE629" s="355"/>
      <c r="CF629" s="355"/>
      <c r="CG629" s="355"/>
      <c r="CH629" s="355"/>
      <c r="CI629" s="355"/>
      <c r="CJ629" s="355"/>
      <c r="CK629" s="355"/>
      <c r="CL629" s="355"/>
      <c r="CM629" s="355"/>
      <c r="CN629" s="355"/>
      <c r="CO629" s="355"/>
      <c r="CP629" s="355"/>
      <c r="CQ629" s="355"/>
      <c r="CR629" s="355"/>
      <c r="CS629" s="537">
        <f t="shared" ref="CS629" si="1119">BR629</f>
        <v>34</v>
      </c>
      <c r="CT629" s="537"/>
      <c r="CU629" s="538" t="s">
        <v>48</v>
      </c>
      <c r="CV629" s="538"/>
      <c r="CW629" s="538"/>
      <c r="CX629" s="355"/>
      <c r="CY629" s="355"/>
      <c r="CZ629" s="355"/>
      <c r="DA629" s="355"/>
      <c r="DB629" s="355"/>
      <c r="DC629" s="355"/>
      <c r="DD629" s="355"/>
      <c r="DE629" s="355"/>
      <c r="DF629" s="355"/>
      <c r="DG629" s="355"/>
      <c r="DH629" s="355"/>
      <c r="DI629" s="355"/>
      <c r="DJ629" s="355"/>
      <c r="DK629" s="356"/>
      <c r="DL629" s="539" t="s">
        <v>49</v>
      </c>
      <c r="DM629" s="539"/>
      <c r="DN629" s="539"/>
      <c r="DO629" s="540">
        <f t="shared" ref="DO629" si="1120">BS630</f>
        <v>4</v>
      </c>
      <c r="DP629" s="540"/>
      <c r="DQ629" s="357"/>
    </row>
    <row r="630" spans="68:121" ht="22.5" customHeight="1" x14ac:dyDescent="0.3">
      <c r="BP630" s="28">
        <f t="shared" si="1117"/>
        <v>0</v>
      </c>
      <c r="BQ630" s="28">
        <f t="shared" si="1117"/>
        <v>0</v>
      </c>
      <c r="BR630" s="28" t="str">
        <f t="shared" si="1117"/>
        <v>zápas</v>
      </c>
      <c r="BS630" s="28">
        <f t="shared" si="1117"/>
        <v>4</v>
      </c>
      <c r="BT630" s="28" t="str">
        <f t="shared" si="1117"/>
        <v>C</v>
      </c>
      <c r="BU630" s="28" t="str">
        <f t="shared" ca="1" si="1117"/>
        <v>Lipanská "A"</v>
      </c>
      <c r="BV630" s="28">
        <f t="shared" si="1117"/>
        <v>0</v>
      </c>
      <c r="BW630" s="28" t="str">
        <f t="shared" ca="1" si="1117"/>
        <v>Masarykova "A"</v>
      </c>
      <c r="BY630" s="354"/>
      <c r="BZ630" s="521"/>
      <c r="CA630" s="521"/>
      <c r="CB630" s="521"/>
      <c r="CC630" s="521"/>
      <c r="CD630" s="355"/>
      <c r="CE630" s="355"/>
      <c r="CF630" s="355"/>
      <c r="CG630" s="355"/>
      <c r="CH630" s="355"/>
      <c r="CI630" s="355"/>
      <c r="CJ630" s="355"/>
      <c r="CK630" s="355"/>
      <c r="CL630" s="355"/>
      <c r="CM630" s="355"/>
      <c r="CN630" s="355"/>
      <c r="CO630" s="355"/>
      <c r="CP630" s="355"/>
      <c r="CQ630" s="355"/>
      <c r="CR630" s="355"/>
      <c r="CS630" s="537"/>
      <c r="CT630" s="537"/>
      <c r="CU630" s="538"/>
      <c r="CV630" s="538"/>
      <c r="CW630" s="538"/>
      <c r="CX630" s="355"/>
      <c r="CY630" s="355"/>
      <c r="CZ630" s="355"/>
      <c r="DA630" s="355"/>
      <c r="DB630" s="355"/>
      <c r="DC630" s="355"/>
      <c r="DD630" s="355"/>
      <c r="DE630" s="355"/>
      <c r="DF630" s="355"/>
      <c r="DG630" s="355"/>
      <c r="DH630" s="355"/>
      <c r="DI630" s="355"/>
      <c r="DJ630" s="355"/>
      <c r="DK630" s="356"/>
      <c r="DL630" s="539"/>
      <c r="DM630" s="539"/>
      <c r="DN630" s="539"/>
      <c r="DO630" s="540"/>
      <c r="DP630" s="540"/>
      <c r="DQ630" s="357"/>
    </row>
    <row r="631" spans="68:121" ht="22.5" customHeight="1" x14ac:dyDescent="0.3">
      <c r="BP631" s="28"/>
      <c r="BQ631" s="28"/>
      <c r="BR631" s="28"/>
      <c r="BS631" s="28"/>
      <c r="BT631" s="28"/>
      <c r="BU631" s="28"/>
      <c r="BV631" s="28"/>
      <c r="BW631" s="28"/>
      <c r="BY631" s="354"/>
      <c r="BZ631" s="358"/>
      <c r="CA631" s="358"/>
      <c r="CB631" s="358"/>
      <c r="CC631" s="358"/>
      <c r="CD631" s="536" t="s">
        <v>52</v>
      </c>
      <c r="CE631" s="536"/>
      <c r="CF631" s="359">
        <f t="shared" ref="CF631" si="1121">BU629</f>
        <v>3</v>
      </c>
      <c r="CG631" s="360" t="s">
        <v>53</v>
      </c>
      <c r="CH631" s="522" t="str">
        <f t="shared" ref="CH631" ca="1" si="1122">IF(BU630="","",LOOKUP(CF631,$B$2:$B$48,$C$2:$C$44))</f>
        <v>Lipanská "A"</v>
      </c>
      <c r="CI631" s="522"/>
      <c r="CJ631" s="522"/>
      <c r="CK631" s="522"/>
      <c r="CL631" s="522"/>
      <c r="CM631" s="522"/>
      <c r="CN631" s="522"/>
      <c r="CO631" s="522"/>
      <c r="CP631" s="522"/>
      <c r="CQ631" s="522"/>
      <c r="CR631" s="522"/>
      <c r="CS631" s="522"/>
      <c r="CT631" s="522"/>
      <c r="CU631" s="358"/>
      <c r="CV631" s="358"/>
      <c r="CW631" s="358"/>
      <c r="CX631" s="358"/>
      <c r="CY631" s="358"/>
      <c r="CZ631" s="536" t="s">
        <v>52</v>
      </c>
      <c r="DA631" s="536"/>
      <c r="DB631" s="359">
        <f t="shared" ref="DB631" si="1123">BW629</f>
        <v>11</v>
      </c>
      <c r="DC631" s="360" t="s">
        <v>53</v>
      </c>
      <c r="DD631" s="522" t="str">
        <f t="shared" ref="DD631" ca="1" si="1124">IF(BW630="","",LOOKUP(DB631,$B$2:$B$48,$C$2:$C$44))</f>
        <v>Masarykova "A"</v>
      </c>
      <c r="DE631" s="522"/>
      <c r="DF631" s="522"/>
      <c r="DG631" s="522"/>
      <c r="DH631" s="522"/>
      <c r="DI631" s="522"/>
      <c r="DJ631" s="522"/>
      <c r="DK631" s="522"/>
      <c r="DL631" s="522"/>
      <c r="DM631" s="522"/>
      <c r="DN631" s="522"/>
      <c r="DO631" s="522"/>
      <c r="DP631" s="522"/>
      <c r="DQ631" s="357"/>
    </row>
    <row r="632" spans="68:121" ht="22.5" customHeight="1" x14ac:dyDescent="0.3">
      <c r="BP632" s="28"/>
      <c r="BQ632" s="28"/>
      <c r="BR632" s="28"/>
      <c r="BS632" s="28"/>
      <c r="BT632" s="28"/>
      <c r="BU632" s="28"/>
      <c r="BV632" s="28"/>
      <c r="BW632" s="28"/>
      <c r="BY632" s="354"/>
      <c r="BZ632" s="358"/>
      <c r="CA632" s="358"/>
      <c r="CB632" s="358"/>
      <c r="CC632" s="358"/>
      <c r="CD632" s="358"/>
      <c r="CE632" s="358"/>
      <c r="CF632" s="358"/>
      <c r="CG632" s="358"/>
      <c r="CH632" s="358"/>
      <c r="CI632" s="358"/>
      <c r="CJ632" s="358"/>
      <c r="CK632" s="358"/>
      <c r="CL632" s="358"/>
      <c r="CM632" s="358"/>
      <c r="CN632" s="358"/>
      <c r="CO632" s="358"/>
      <c r="CP632" s="358"/>
      <c r="CQ632" s="358"/>
      <c r="CR632" s="358"/>
      <c r="CS632" s="358"/>
      <c r="CT632" s="358"/>
      <c r="CU632" s="358"/>
      <c r="CV632" s="358"/>
      <c r="CW632" s="358"/>
      <c r="CX632" s="358"/>
      <c r="CY632" s="358"/>
      <c r="CZ632" s="358"/>
      <c r="DA632" s="358"/>
      <c r="DB632" s="358"/>
      <c r="DC632" s="358"/>
      <c r="DD632" s="358"/>
      <c r="DE632" s="358"/>
      <c r="DF632" s="358"/>
      <c r="DG632" s="358"/>
      <c r="DH632" s="358"/>
      <c r="DI632" s="358"/>
      <c r="DJ632" s="358"/>
      <c r="DQ632" s="357"/>
    </row>
    <row r="633" spans="68:121" ht="22.5" customHeight="1" x14ac:dyDescent="0.3">
      <c r="BP633" s="28"/>
      <c r="BQ633" s="28"/>
      <c r="BR633" s="28"/>
      <c r="BS633" s="28"/>
      <c r="BT633" s="28"/>
      <c r="BU633" s="28"/>
      <c r="BV633" s="28"/>
      <c r="BW633" s="28"/>
      <c r="BY633" s="354"/>
      <c r="BZ633" s="396" t="s">
        <v>56</v>
      </c>
      <c r="CA633" s="397">
        <f t="shared" ref="CA633" si="1125">CF631</f>
        <v>3</v>
      </c>
      <c r="CB633" s="362" t="s">
        <v>47</v>
      </c>
      <c r="CC633" s="363">
        <v>1</v>
      </c>
      <c r="CD633" s="363">
        <v>2</v>
      </c>
      <c r="CE633" s="363">
        <v>3</v>
      </c>
      <c r="CF633" s="363">
        <v>4</v>
      </c>
      <c r="CG633" s="363">
        <v>5</v>
      </c>
      <c r="CH633" s="363">
        <v>6</v>
      </c>
      <c r="CI633" s="363">
        <v>7</v>
      </c>
      <c r="CJ633" s="363">
        <v>8</v>
      </c>
      <c r="CK633" s="363">
        <v>9</v>
      </c>
      <c r="CL633" s="363">
        <v>10</v>
      </c>
      <c r="CM633" s="363">
        <v>11</v>
      </c>
      <c r="CN633" s="363">
        <v>12</v>
      </c>
      <c r="CO633" s="363">
        <v>13</v>
      </c>
      <c r="CP633" s="363">
        <v>14</v>
      </c>
      <c r="CQ633" s="363">
        <v>15</v>
      </c>
      <c r="CR633" s="363">
        <v>16</v>
      </c>
      <c r="CS633" s="363">
        <v>17</v>
      </c>
      <c r="CT633" s="363">
        <v>18</v>
      </c>
      <c r="CU633" s="363">
        <v>19</v>
      </c>
      <c r="CV633" s="363">
        <v>20</v>
      </c>
      <c r="CW633" s="363">
        <v>21</v>
      </c>
      <c r="CX633" s="363">
        <v>22</v>
      </c>
      <c r="CY633" s="363">
        <v>23</v>
      </c>
      <c r="CZ633" s="363">
        <v>24</v>
      </c>
      <c r="DA633" s="363">
        <v>25</v>
      </c>
      <c r="DB633" s="363">
        <v>26</v>
      </c>
      <c r="DC633" s="363">
        <v>27</v>
      </c>
      <c r="DD633" s="363">
        <v>28</v>
      </c>
      <c r="DE633" s="363">
        <v>29</v>
      </c>
      <c r="DF633" s="363">
        <v>30</v>
      </c>
      <c r="DG633" s="363">
        <v>31</v>
      </c>
      <c r="DH633" s="363">
        <v>32</v>
      </c>
      <c r="DI633" s="363">
        <v>33</v>
      </c>
      <c r="DJ633" s="363">
        <v>34</v>
      </c>
      <c r="DK633" s="364">
        <v>35</v>
      </c>
      <c r="DL633" s="364">
        <v>36</v>
      </c>
      <c r="DM633" s="364">
        <v>37</v>
      </c>
      <c r="DN633" s="364">
        <v>38</v>
      </c>
      <c r="DO633" s="364">
        <v>39</v>
      </c>
      <c r="DP633" s="364">
        <v>40</v>
      </c>
      <c r="DQ633" s="357"/>
    </row>
    <row r="634" spans="68:121" ht="22.5" customHeight="1" x14ac:dyDescent="0.3">
      <c r="BP634" s="28"/>
      <c r="BQ634" s="28"/>
      <c r="BR634" s="28"/>
      <c r="BS634" s="28"/>
      <c r="BT634" s="28"/>
      <c r="BU634" s="28"/>
      <c r="BV634" s="28"/>
      <c r="BW634" s="28"/>
      <c r="BY634" s="354"/>
      <c r="BZ634" s="365"/>
      <c r="CA634" s="366"/>
      <c r="CB634" s="367"/>
      <c r="CC634" s="368"/>
      <c r="CD634" s="368"/>
      <c r="CE634" s="368"/>
      <c r="CF634" s="368"/>
      <c r="CG634" s="368"/>
      <c r="CH634" s="368"/>
      <c r="CI634" s="368"/>
      <c r="CJ634" s="368"/>
      <c r="CK634" s="368"/>
      <c r="CL634" s="368"/>
      <c r="CM634" s="368"/>
      <c r="CN634" s="368"/>
      <c r="CO634" s="368"/>
      <c r="CP634" s="368"/>
      <c r="CQ634" s="368"/>
      <c r="CR634" s="368"/>
      <c r="CS634" s="368"/>
      <c r="CT634" s="368"/>
      <c r="CU634" s="368"/>
      <c r="CV634" s="368"/>
      <c r="CW634" s="368"/>
      <c r="CX634" s="368"/>
      <c r="CY634" s="368"/>
      <c r="CZ634" s="368"/>
      <c r="DA634" s="368"/>
      <c r="DB634" s="368"/>
      <c r="DC634" s="368"/>
      <c r="DD634" s="368"/>
      <c r="DE634" s="368"/>
      <c r="DF634" s="368"/>
      <c r="DG634" s="368"/>
      <c r="DH634" s="368"/>
      <c r="DI634" s="368"/>
      <c r="DJ634" s="368"/>
      <c r="DK634" s="369"/>
      <c r="DL634" s="369"/>
      <c r="DM634" s="369"/>
      <c r="DN634" s="369"/>
      <c r="DO634" s="369"/>
      <c r="DP634" s="369"/>
      <c r="DQ634" s="357"/>
    </row>
    <row r="635" spans="68:121" ht="22.5" customHeight="1" x14ac:dyDescent="0.3">
      <c r="BP635" s="28"/>
      <c r="BQ635" s="28"/>
      <c r="BR635" s="28"/>
      <c r="BS635" s="28"/>
      <c r="BT635" s="28"/>
      <c r="BU635" s="28"/>
      <c r="BV635" s="28"/>
      <c r="BW635" s="28"/>
      <c r="BY635" s="354"/>
      <c r="BZ635" s="398" t="s">
        <v>56</v>
      </c>
      <c r="CA635" s="399">
        <f t="shared" ref="CA635" si="1126">DB631</f>
        <v>11</v>
      </c>
      <c r="CB635" s="370" t="s">
        <v>47</v>
      </c>
      <c r="CC635" s="363">
        <v>1</v>
      </c>
      <c r="CD635" s="363">
        <v>2</v>
      </c>
      <c r="CE635" s="363">
        <v>3</v>
      </c>
      <c r="CF635" s="363">
        <v>4</v>
      </c>
      <c r="CG635" s="363">
        <v>5</v>
      </c>
      <c r="CH635" s="363">
        <v>6</v>
      </c>
      <c r="CI635" s="363">
        <v>7</v>
      </c>
      <c r="CJ635" s="363">
        <v>8</v>
      </c>
      <c r="CK635" s="363">
        <v>9</v>
      </c>
      <c r="CL635" s="363">
        <v>10</v>
      </c>
      <c r="CM635" s="363">
        <v>11</v>
      </c>
      <c r="CN635" s="363">
        <v>12</v>
      </c>
      <c r="CO635" s="363">
        <v>13</v>
      </c>
      <c r="CP635" s="363">
        <v>14</v>
      </c>
      <c r="CQ635" s="363">
        <v>15</v>
      </c>
      <c r="CR635" s="363">
        <v>16</v>
      </c>
      <c r="CS635" s="363">
        <v>17</v>
      </c>
      <c r="CT635" s="363">
        <v>18</v>
      </c>
      <c r="CU635" s="363">
        <v>19</v>
      </c>
      <c r="CV635" s="363">
        <v>20</v>
      </c>
      <c r="CW635" s="363">
        <v>21</v>
      </c>
      <c r="CX635" s="363">
        <v>22</v>
      </c>
      <c r="CY635" s="363">
        <v>23</v>
      </c>
      <c r="CZ635" s="363">
        <v>24</v>
      </c>
      <c r="DA635" s="363">
        <v>25</v>
      </c>
      <c r="DB635" s="363">
        <v>26</v>
      </c>
      <c r="DC635" s="363">
        <v>27</v>
      </c>
      <c r="DD635" s="363">
        <v>28</v>
      </c>
      <c r="DE635" s="363">
        <v>29</v>
      </c>
      <c r="DF635" s="363">
        <v>30</v>
      </c>
      <c r="DG635" s="363">
        <v>31</v>
      </c>
      <c r="DH635" s="363">
        <v>32</v>
      </c>
      <c r="DI635" s="363">
        <v>33</v>
      </c>
      <c r="DJ635" s="363">
        <v>34</v>
      </c>
      <c r="DK635" s="364">
        <v>35</v>
      </c>
      <c r="DL635" s="364">
        <v>36</v>
      </c>
      <c r="DM635" s="364">
        <v>37</v>
      </c>
      <c r="DN635" s="364">
        <v>38</v>
      </c>
      <c r="DO635" s="364">
        <v>39</v>
      </c>
      <c r="DP635" s="364">
        <v>40</v>
      </c>
      <c r="DQ635" s="357"/>
    </row>
    <row r="636" spans="68:121" ht="22.5" customHeight="1" thickBot="1" x14ac:dyDescent="0.35">
      <c r="BP636" s="28"/>
      <c r="BQ636" s="28"/>
      <c r="BR636" s="28"/>
      <c r="BS636" s="28"/>
      <c r="BT636" s="28"/>
      <c r="BU636" s="28"/>
      <c r="BV636" s="28"/>
      <c r="BW636" s="28"/>
      <c r="BY636" s="371"/>
      <c r="BZ636" s="372"/>
      <c r="CA636" s="372"/>
      <c r="CB636" s="372"/>
      <c r="CC636" s="372"/>
      <c r="CD636" s="372"/>
      <c r="CE636" s="372"/>
      <c r="CF636" s="372"/>
      <c r="CG636" s="372"/>
      <c r="CH636" s="372"/>
      <c r="CI636" s="372"/>
      <c r="CJ636" s="372"/>
      <c r="CK636" s="372"/>
      <c r="CL636" s="372"/>
      <c r="CM636" s="372"/>
      <c r="CN636" s="372"/>
      <c r="CO636" s="372"/>
      <c r="CP636" s="372"/>
      <c r="CQ636" s="372"/>
      <c r="CR636" s="372"/>
      <c r="CS636" s="372"/>
      <c r="CT636" s="372"/>
      <c r="CU636" s="372"/>
      <c r="CV636" s="372"/>
      <c r="CW636" s="372"/>
      <c r="CX636" s="372"/>
      <c r="CY636" s="372"/>
      <c r="CZ636" s="372"/>
      <c r="DA636" s="372"/>
      <c r="DB636" s="372"/>
      <c r="DC636" s="372"/>
      <c r="DD636" s="372"/>
      <c r="DE636" s="372"/>
      <c r="DF636" s="372"/>
      <c r="DG636" s="372"/>
      <c r="DH636" s="372"/>
      <c r="DI636" s="372"/>
      <c r="DJ636" s="372"/>
      <c r="DK636" s="372"/>
      <c r="DL636" s="372"/>
      <c r="DM636" s="372"/>
      <c r="DN636" s="372"/>
      <c r="DO636" s="372"/>
      <c r="DP636" s="372"/>
      <c r="DQ636" s="373"/>
    </row>
    <row r="637" spans="68:121" ht="22.5" customHeight="1" thickTop="1" thickBot="1" x14ac:dyDescent="0.35">
      <c r="BP637" s="28"/>
      <c r="BQ637" s="28"/>
      <c r="BR637" s="28"/>
      <c r="BS637" s="28"/>
      <c r="BT637" s="28"/>
      <c r="BU637" s="28"/>
      <c r="BV637" s="28"/>
      <c r="BW637" s="28"/>
    </row>
    <row r="638" spans="68:121" ht="22.5" customHeight="1" thickTop="1" x14ac:dyDescent="0.3">
      <c r="BP638" s="28"/>
      <c r="BQ638" s="28"/>
      <c r="BR638" s="28"/>
      <c r="BS638" s="28"/>
      <c r="BT638" s="28"/>
      <c r="BU638" s="28"/>
      <c r="BV638" s="28"/>
      <c r="BW638" s="28"/>
      <c r="BY638" s="517">
        <f t="shared" ref="BY638" si="1127">BQ639</f>
        <v>0.42500000000000016</v>
      </c>
      <c r="BZ638" s="518"/>
      <c r="CA638" s="518"/>
      <c r="CB638" s="351"/>
      <c r="CC638" s="351"/>
      <c r="CD638" s="351"/>
      <c r="CE638" s="520" t="str">
        <f t="shared" ref="CE638" si="1128">BT639</f>
        <v>skupina</v>
      </c>
      <c r="CF638" s="520"/>
      <c r="CG638" s="520"/>
      <c r="CH638" s="520"/>
      <c r="CI638" s="520"/>
      <c r="CJ638" s="352" t="str">
        <f t="shared" ref="CJ638" si="1129">BT640</f>
        <v>A</v>
      </c>
      <c r="CK638" s="351"/>
      <c r="CL638" s="351"/>
      <c r="CM638" s="351"/>
      <c r="CN638" s="351"/>
      <c r="CO638" s="351"/>
      <c r="CP638" s="351"/>
      <c r="CQ638" s="351"/>
      <c r="CR638" s="351"/>
      <c r="CS638" s="351"/>
      <c r="CT638" s="351"/>
      <c r="CU638" s="351"/>
      <c r="CV638" s="351"/>
      <c r="CW638" s="351"/>
      <c r="CX638" s="351"/>
      <c r="CY638" s="351"/>
      <c r="CZ638" s="351"/>
      <c r="DA638" s="351"/>
      <c r="DB638" s="351"/>
      <c r="DC638" s="351"/>
      <c r="DD638" s="351"/>
      <c r="DE638" s="351"/>
      <c r="DF638" s="351"/>
      <c r="DG638" s="351"/>
      <c r="DH638" s="351"/>
      <c r="DI638" s="351"/>
      <c r="DJ638" s="351"/>
      <c r="DK638" s="351"/>
      <c r="DL638" s="351"/>
      <c r="DM638" s="351"/>
      <c r="DN638" s="351"/>
      <c r="DO638" s="351"/>
      <c r="DP638" s="351"/>
      <c r="DQ638" s="353"/>
    </row>
    <row r="639" spans="68:121" ht="22.5" customHeight="1" x14ac:dyDescent="0.3">
      <c r="BP639" s="28" t="str">
        <f t="shared" ref="BP639:BW640" si="1130">Q42</f>
        <v>7. KOLO</v>
      </c>
      <c r="BQ639" s="28">
        <f t="shared" si="1130"/>
        <v>0.42500000000000016</v>
      </c>
      <c r="BR639" s="28">
        <f t="shared" si="1130"/>
        <v>40</v>
      </c>
      <c r="BS639" s="28" t="str">
        <f t="shared" si="1130"/>
        <v>HŘIŠTĚ</v>
      </c>
      <c r="BT639" s="28" t="str">
        <f t="shared" si="1130"/>
        <v>skupina</v>
      </c>
      <c r="BU639" s="28">
        <f t="shared" si="1130"/>
        <v>9</v>
      </c>
      <c r="BV639" s="28" t="str">
        <f t="shared" si="1130"/>
        <v>:</v>
      </c>
      <c r="BW639" s="28">
        <f t="shared" si="1130"/>
        <v>17</v>
      </c>
      <c r="BY639" s="354"/>
      <c r="BZ639" s="521" t="str">
        <f t="shared" ref="BZ639" si="1131">BP639</f>
        <v>7. KOLO</v>
      </c>
      <c r="CA639" s="521"/>
      <c r="CB639" s="521"/>
      <c r="CC639" s="521"/>
      <c r="CD639" s="355"/>
      <c r="CE639" s="355"/>
      <c r="CF639" s="355"/>
      <c r="CG639" s="355"/>
      <c r="CH639" s="355"/>
      <c r="CI639" s="355"/>
      <c r="CJ639" s="355"/>
      <c r="CK639" s="355"/>
      <c r="CL639" s="355"/>
      <c r="CM639" s="355"/>
      <c r="CN639" s="355"/>
      <c r="CO639" s="355"/>
      <c r="CP639" s="355"/>
      <c r="CQ639" s="355"/>
      <c r="CR639" s="355"/>
      <c r="CS639" s="537">
        <f t="shared" ref="CS639" si="1132">BR639</f>
        <v>40</v>
      </c>
      <c r="CT639" s="537"/>
      <c r="CU639" s="538" t="s">
        <v>48</v>
      </c>
      <c r="CV639" s="538"/>
      <c r="CW639" s="538"/>
      <c r="CX639" s="355"/>
      <c r="CY639" s="355"/>
      <c r="CZ639" s="355"/>
      <c r="DA639" s="355"/>
      <c r="DB639" s="355"/>
      <c r="DC639" s="355"/>
      <c r="DD639" s="355"/>
      <c r="DE639" s="355"/>
      <c r="DF639" s="355"/>
      <c r="DG639" s="355"/>
      <c r="DH639" s="355"/>
      <c r="DI639" s="355"/>
      <c r="DJ639" s="355"/>
      <c r="DK639" s="356"/>
      <c r="DL639" s="539" t="s">
        <v>49</v>
      </c>
      <c r="DM639" s="539"/>
      <c r="DN639" s="539"/>
      <c r="DO639" s="540">
        <f t="shared" ref="DO639" si="1133">BS640</f>
        <v>4</v>
      </c>
      <c r="DP639" s="540"/>
      <c r="DQ639" s="357"/>
    </row>
    <row r="640" spans="68:121" ht="22.5" customHeight="1" x14ac:dyDescent="0.3">
      <c r="BP640" s="28">
        <f t="shared" si="1130"/>
        <v>0</v>
      </c>
      <c r="BQ640" s="28">
        <f t="shared" si="1130"/>
        <v>0</v>
      </c>
      <c r="BR640" s="28" t="str">
        <f t="shared" si="1130"/>
        <v>zápas</v>
      </c>
      <c r="BS640" s="28">
        <f t="shared" si="1130"/>
        <v>4</v>
      </c>
      <c r="BT640" s="28" t="str">
        <f t="shared" si="1130"/>
        <v>A</v>
      </c>
      <c r="BU640" s="28" t="str">
        <f t="shared" ca="1" si="1130"/>
        <v>Mnichovická "A"</v>
      </c>
      <c r="BV640" s="28">
        <f t="shared" si="1130"/>
        <v>0</v>
      </c>
      <c r="BW640" s="28" t="str">
        <f t="shared" ca="1" si="1130"/>
        <v>Veltruby "B"</v>
      </c>
      <c r="BY640" s="354"/>
      <c r="BZ640" s="521"/>
      <c r="CA640" s="521"/>
      <c r="CB640" s="521"/>
      <c r="CC640" s="521"/>
      <c r="CD640" s="355"/>
      <c r="CE640" s="355"/>
      <c r="CF640" s="355"/>
      <c r="CG640" s="355"/>
      <c r="CH640" s="355"/>
      <c r="CI640" s="355"/>
      <c r="CJ640" s="355"/>
      <c r="CK640" s="355"/>
      <c r="CL640" s="355"/>
      <c r="CM640" s="355"/>
      <c r="CN640" s="355"/>
      <c r="CO640" s="355"/>
      <c r="CP640" s="355"/>
      <c r="CQ640" s="355"/>
      <c r="CR640" s="355"/>
      <c r="CS640" s="537"/>
      <c r="CT640" s="537"/>
      <c r="CU640" s="538"/>
      <c r="CV640" s="538"/>
      <c r="CW640" s="538"/>
      <c r="CX640" s="355"/>
      <c r="CY640" s="355"/>
      <c r="CZ640" s="355"/>
      <c r="DA640" s="355"/>
      <c r="DB640" s="355"/>
      <c r="DC640" s="355"/>
      <c r="DD640" s="355"/>
      <c r="DE640" s="355"/>
      <c r="DF640" s="355"/>
      <c r="DG640" s="355"/>
      <c r="DH640" s="355"/>
      <c r="DI640" s="355"/>
      <c r="DJ640" s="355"/>
      <c r="DK640" s="356"/>
      <c r="DL640" s="539"/>
      <c r="DM640" s="539"/>
      <c r="DN640" s="539"/>
      <c r="DO640" s="540"/>
      <c r="DP640" s="540"/>
      <c r="DQ640" s="357"/>
    </row>
    <row r="641" spans="68:121" ht="22.5" customHeight="1" x14ac:dyDescent="0.3">
      <c r="BP641" s="28"/>
      <c r="BQ641" s="28"/>
      <c r="BR641" s="28"/>
      <c r="BS641" s="28"/>
      <c r="BT641" s="28"/>
      <c r="BU641" s="28"/>
      <c r="BV641" s="28"/>
      <c r="BW641" s="28"/>
      <c r="BY641" s="354"/>
      <c r="BZ641" s="358"/>
      <c r="CA641" s="358"/>
      <c r="CB641" s="358"/>
      <c r="CC641" s="358"/>
      <c r="CD641" s="536" t="s">
        <v>52</v>
      </c>
      <c r="CE641" s="536"/>
      <c r="CF641" s="359">
        <f t="shared" ref="CF641" si="1134">BU639</f>
        <v>9</v>
      </c>
      <c r="CG641" s="360" t="s">
        <v>53</v>
      </c>
      <c r="CH641" s="522" t="str">
        <f t="shared" ref="CH641" ca="1" si="1135">IF(BU640="","",LOOKUP(CF641,$B$2:$B$48,$C$2:$C$44))</f>
        <v>Mnichovická "A"</v>
      </c>
      <c r="CI641" s="522"/>
      <c r="CJ641" s="522"/>
      <c r="CK641" s="522"/>
      <c r="CL641" s="522"/>
      <c r="CM641" s="522"/>
      <c r="CN641" s="522"/>
      <c r="CO641" s="522"/>
      <c r="CP641" s="522"/>
      <c r="CQ641" s="522"/>
      <c r="CR641" s="522"/>
      <c r="CS641" s="522"/>
      <c r="CT641" s="522"/>
      <c r="CU641" s="358"/>
      <c r="CV641" s="358"/>
      <c r="CW641" s="358"/>
      <c r="CX641" s="358"/>
      <c r="CY641" s="358"/>
      <c r="CZ641" s="536" t="s">
        <v>52</v>
      </c>
      <c r="DA641" s="536"/>
      <c r="DB641" s="359">
        <f t="shared" ref="DB641" si="1136">BW639</f>
        <v>17</v>
      </c>
      <c r="DC641" s="360" t="s">
        <v>53</v>
      </c>
      <c r="DD641" s="522" t="str">
        <f t="shared" ref="DD641" ca="1" si="1137">IF(BW640="","",LOOKUP(DB641,$B$2:$B$48,$C$2:$C$44))</f>
        <v>Veltruby "B"</v>
      </c>
      <c r="DE641" s="522"/>
      <c r="DF641" s="522"/>
      <c r="DG641" s="522"/>
      <c r="DH641" s="522"/>
      <c r="DI641" s="522"/>
      <c r="DJ641" s="522"/>
      <c r="DK641" s="522"/>
      <c r="DL641" s="522"/>
      <c r="DM641" s="522"/>
      <c r="DN641" s="522"/>
      <c r="DO641" s="522"/>
      <c r="DP641" s="522"/>
      <c r="DQ641" s="357"/>
    </row>
    <row r="642" spans="68:121" ht="22.5" customHeight="1" x14ac:dyDescent="0.3">
      <c r="BP642" s="28"/>
      <c r="BQ642" s="28"/>
      <c r="BR642" s="28"/>
      <c r="BS642" s="28"/>
      <c r="BT642" s="28"/>
      <c r="BU642" s="28"/>
      <c r="BV642" s="28"/>
      <c r="BW642" s="28"/>
      <c r="BY642" s="354"/>
      <c r="BZ642" s="358"/>
      <c r="CA642" s="358"/>
      <c r="CB642" s="358"/>
      <c r="CC642" s="358"/>
      <c r="CD642" s="358"/>
      <c r="CE642" s="358"/>
      <c r="CF642" s="358"/>
      <c r="CG642" s="358"/>
      <c r="CH642" s="358"/>
      <c r="CI642" s="358"/>
      <c r="CJ642" s="358"/>
      <c r="CK642" s="358"/>
      <c r="CL642" s="358"/>
      <c r="CM642" s="358"/>
      <c r="CN642" s="358"/>
      <c r="CO642" s="358"/>
      <c r="CP642" s="358"/>
      <c r="CQ642" s="358"/>
      <c r="CR642" s="358"/>
      <c r="CS642" s="358"/>
      <c r="CT642" s="358"/>
      <c r="CU642" s="358"/>
      <c r="CV642" s="358"/>
      <c r="CW642" s="358"/>
      <c r="CX642" s="358"/>
      <c r="CY642" s="358"/>
      <c r="CZ642" s="358"/>
      <c r="DA642" s="358"/>
      <c r="DB642" s="358"/>
      <c r="DC642" s="358"/>
      <c r="DD642" s="358"/>
      <c r="DE642" s="358"/>
      <c r="DF642" s="358"/>
      <c r="DG642" s="358"/>
      <c r="DH642" s="358"/>
      <c r="DI642" s="358"/>
      <c r="DJ642" s="358"/>
      <c r="DQ642" s="357"/>
    </row>
    <row r="643" spans="68:121" ht="22.5" customHeight="1" x14ac:dyDescent="0.3">
      <c r="BP643" s="28"/>
      <c r="BQ643" s="28"/>
      <c r="BR643" s="28"/>
      <c r="BS643" s="28"/>
      <c r="BT643" s="28"/>
      <c r="BU643" s="28"/>
      <c r="BV643" s="28"/>
      <c r="BW643" s="28"/>
      <c r="BY643" s="354"/>
      <c r="BZ643" s="396" t="s">
        <v>56</v>
      </c>
      <c r="CA643" s="397">
        <f t="shared" ref="CA643" si="1138">CF641</f>
        <v>9</v>
      </c>
      <c r="CB643" s="362" t="s">
        <v>47</v>
      </c>
      <c r="CC643" s="363">
        <v>1</v>
      </c>
      <c r="CD643" s="363">
        <v>2</v>
      </c>
      <c r="CE643" s="363">
        <v>3</v>
      </c>
      <c r="CF643" s="363">
        <v>4</v>
      </c>
      <c r="CG643" s="363">
        <v>5</v>
      </c>
      <c r="CH643" s="363">
        <v>6</v>
      </c>
      <c r="CI643" s="363">
        <v>7</v>
      </c>
      <c r="CJ643" s="363">
        <v>8</v>
      </c>
      <c r="CK643" s="363">
        <v>9</v>
      </c>
      <c r="CL643" s="363">
        <v>10</v>
      </c>
      <c r="CM643" s="363">
        <v>11</v>
      </c>
      <c r="CN643" s="363">
        <v>12</v>
      </c>
      <c r="CO643" s="363">
        <v>13</v>
      </c>
      <c r="CP643" s="363">
        <v>14</v>
      </c>
      <c r="CQ643" s="363">
        <v>15</v>
      </c>
      <c r="CR643" s="363">
        <v>16</v>
      </c>
      <c r="CS643" s="363">
        <v>17</v>
      </c>
      <c r="CT643" s="363">
        <v>18</v>
      </c>
      <c r="CU643" s="363">
        <v>19</v>
      </c>
      <c r="CV643" s="363">
        <v>20</v>
      </c>
      <c r="CW643" s="363">
        <v>21</v>
      </c>
      <c r="CX643" s="363">
        <v>22</v>
      </c>
      <c r="CY643" s="363">
        <v>23</v>
      </c>
      <c r="CZ643" s="363">
        <v>24</v>
      </c>
      <c r="DA643" s="363">
        <v>25</v>
      </c>
      <c r="DB643" s="363">
        <v>26</v>
      </c>
      <c r="DC643" s="363">
        <v>27</v>
      </c>
      <c r="DD643" s="363">
        <v>28</v>
      </c>
      <c r="DE643" s="363">
        <v>29</v>
      </c>
      <c r="DF643" s="363">
        <v>30</v>
      </c>
      <c r="DG643" s="363">
        <v>31</v>
      </c>
      <c r="DH643" s="363">
        <v>32</v>
      </c>
      <c r="DI643" s="363">
        <v>33</v>
      </c>
      <c r="DJ643" s="363">
        <v>34</v>
      </c>
      <c r="DK643" s="364">
        <v>35</v>
      </c>
      <c r="DL643" s="364">
        <v>36</v>
      </c>
      <c r="DM643" s="364">
        <v>37</v>
      </c>
      <c r="DN643" s="364">
        <v>38</v>
      </c>
      <c r="DO643" s="364">
        <v>39</v>
      </c>
      <c r="DP643" s="364">
        <v>40</v>
      </c>
      <c r="DQ643" s="357"/>
    </row>
    <row r="644" spans="68:121" ht="22.5" customHeight="1" x14ac:dyDescent="0.3">
      <c r="BP644" s="28"/>
      <c r="BQ644" s="28"/>
      <c r="BR644" s="28"/>
      <c r="BS644" s="28"/>
      <c r="BT644" s="28"/>
      <c r="BU644" s="28"/>
      <c r="BV644" s="28"/>
      <c r="BW644" s="28"/>
      <c r="BY644" s="354"/>
      <c r="BZ644" s="365"/>
      <c r="CA644" s="366"/>
      <c r="CB644" s="367"/>
      <c r="CC644" s="368"/>
      <c r="CD644" s="368"/>
      <c r="CE644" s="368"/>
      <c r="CF644" s="368"/>
      <c r="CG644" s="368"/>
      <c r="CH644" s="368"/>
      <c r="CI644" s="368"/>
      <c r="CJ644" s="368"/>
      <c r="CK644" s="368"/>
      <c r="CL644" s="368"/>
      <c r="CM644" s="368"/>
      <c r="CN644" s="368"/>
      <c r="CO644" s="368"/>
      <c r="CP644" s="368"/>
      <c r="CQ644" s="368"/>
      <c r="CR644" s="368"/>
      <c r="CS644" s="368"/>
      <c r="CT644" s="368"/>
      <c r="CU644" s="368"/>
      <c r="CV644" s="368"/>
      <c r="CW644" s="368"/>
      <c r="CX644" s="368"/>
      <c r="CY644" s="368"/>
      <c r="CZ644" s="368"/>
      <c r="DA644" s="368"/>
      <c r="DB644" s="368"/>
      <c r="DC644" s="368"/>
      <c r="DD644" s="368"/>
      <c r="DE644" s="368"/>
      <c r="DF644" s="368"/>
      <c r="DG644" s="368"/>
      <c r="DH644" s="368"/>
      <c r="DI644" s="368"/>
      <c r="DJ644" s="368"/>
      <c r="DK644" s="369"/>
      <c r="DL644" s="369"/>
      <c r="DM644" s="369"/>
      <c r="DN644" s="369"/>
      <c r="DO644" s="369"/>
      <c r="DP644" s="369"/>
      <c r="DQ644" s="357"/>
    </row>
    <row r="645" spans="68:121" ht="22.5" customHeight="1" x14ac:dyDescent="0.3">
      <c r="BP645" s="28"/>
      <c r="BQ645" s="28"/>
      <c r="BR645" s="28"/>
      <c r="BS645" s="28"/>
      <c r="BT645" s="28"/>
      <c r="BU645" s="28"/>
      <c r="BV645" s="28"/>
      <c r="BW645" s="28"/>
      <c r="BY645" s="354"/>
      <c r="BZ645" s="398" t="s">
        <v>56</v>
      </c>
      <c r="CA645" s="399">
        <f t="shared" ref="CA645" si="1139">DB641</f>
        <v>17</v>
      </c>
      <c r="CB645" s="370" t="s">
        <v>47</v>
      </c>
      <c r="CC645" s="363">
        <v>1</v>
      </c>
      <c r="CD645" s="363">
        <v>2</v>
      </c>
      <c r="CE645" s="363">
        <v>3</v>
      </c>
      <c r="CF645" s="363">
        <v>4</v>
      </c>
      <c r="CG645" s="363">
        <v>5</v>
      </c>
      <c r="CH645" s="363">
        <v>6</v>
      </c>
      <c r="CI645" s="363">
        <v>7</v>
      </c>
      <c r="CJ645" s="363">
        <v>8</v>
      </c>
      <c r="CK645" s="363">
        <v>9</v>
      </c>
      <c r="CL645" s="363">
        <v>10</v>
      </c>
      <c r="CM645" s="363">
        <v>11</v>
      </c>
      <c r="CN645" s="363">
        <v>12</v>
      </c>
      <c r="CO645" s="363">
        <v>13</v>
      </c>
      <c r="CP645" s="363">
        <v>14</v>
      </c>
      <c r="CQ645" s="363">
        <v>15</v>
      </c>
      <c r="CR645" s="363">
        <v>16</v>
      </c>
      <c r="CS645" s="363">
        <v>17</v>
      </c>
      <c r="CT645" s="363">
        <v>18</v>
      </c>
      <c r="CU645" s="363">
        <v>19</v>
      </c>
      <c r="CV645" s="363">
        <v>20</v>
      </c>
      <c r="CW645" s="363">
        <v>21</v>
      </c>
      <c r="CX645" s="363">
        <v>22</v>
      </c>
      <c r="CY645" s="363">
        <v>23</v>
      </c>
      <c r="CZ645" s="363">
        <v>24</v>
      </c>
      <c r="DA645" s="363">
        <v>25</v>
      </c>
      <c r="DB645" s="363">
        <v>26</v>
      </c>
      <c r="DC645" s="363">
        <v>27</v>
      </c>
      <c r="DD645" s="363">
        <v>28</v>
      </c>
      <c r="DE645" s="363">
        <v>29</v>
      </c>
      <c r="DF645" s="363">
        <v>30</v>
      </c>
      <c r="DG645" s="363">
        <v>31</v>
      </c>
      <c r="DH645" s="363">
        <v>32</v>
      </c>
      <c r="DI645" s="363">
        <v>33</v>
      </c>
      <c r="DJ645" s="363">
        <v>34</v>
      </c>
      <c r="DK645" s="364">
        <v>35</v>
      </c>
      <c r="DL645" s="364">
        <v>36</v>
      </c>
      <c r="DM645" s="364">
        <v>37</v>
      </c>
      <c r="DN645" s="364">
        <v>38</v>
      </c>
      <c r="DO645" s="364">
        <v>39</v>
      </c>
      <c r="DP645" s="364">
        <v>40</v>
      </c>
      <c r="DQ645" s="357"/>
    </row>
    <row r="646" spans="68:121" ht="22.5" customHeight="1" thickBot="1" x14ac:dyDescent="0.35">
      <c r="BP646" s="28"/>
      <c r="BQ646" s="28"/>
      <c r="BR646" s="28"/>
      <c r="BS646" s="28"/>
      <c r="BT646" s="28"/>
      <c r="BU646" s="28"/>
      <c r="BV646" s="28"/>
      <c r="BW646" s="28"/>
      <c r="BY646" s="371"/>
      <c r="BZ646" s="372"/>
      <c r="CA646" s="372"/>
      <c r="CB646" s="372"/>
      <c r="CC646" s="372"/>
      <c r="CD646" s="372"/>
      <c r="CE646" s="372"/>
      <c r="CF646" s="372"/>
      <c r="CG646" s="372"/>
      <c r="CH646" s="372"/>
      <c r="CI646" s="372"/>
      <c r="CJ646" s="372"/>
      <c r="CK646" s="372"/>
      <c r="CL646" s="372"/>
      <c r="CM646" s="372"/>
      <c r="CN646" s="372"/>
      <c r="CO646" s="372"/>
      <c r="CP646" s="372"/>
      <c r="CQ646" s="372"/>
      <c r="CR646" s="372"/>
      <c r="CS646" s="372"/>
      <c r="CT646" s="372"/>
      <c r="CU646" s="372"/>
      <c r="CV646" s="372"/>
      <c r="CW646" s="372"/>
      <c r="CX646" s="372"/>
      <c r="CY646" s="372"/>
      <c r="CZ646" s="372"/>
      <c r="DA646" s="372"/>
      <c r="DB646" s="372"/>
      <c r="DC646" s="372"/>
      <c r="DD646" s="372"/>
      <c r="DE646" s="372"/>
      <c r="DF646" s="372"/>
      <c r="DG646" s="372"/>
      <c r="DH646" s="372"/>
      <c r="DI646" s="372"/>
      <c r="DJ646" s="372"/>
      <c r="DK646" s="372"/>
      <c r="DL646" s="372"/>
      <c r="DM646" s="372"/>
      <c r="DN646" s="372"/>
      <c r="DO646" s="372"/>
      <c r="DP646" s="372"/>
      <c r="DQ646" s="373"/>
    </row>
    <row r="647" spans="68:121" ht="22.5" customHeight="1" thickTop="1" x14ac:dyDescent="0.3">
      <c r="BP647" s="28"/>
      <c r="BQ647" s="28"/>
      <c r="BR647" s="28"/>
      <c r="BS647" s="28"/>
      <c r="BT647" s="28"/>
      <c r="BU647" s="28"/>
      <c r="BV647" s="28"/>
      <c r="BW647" s="28"/>
      <c r="BY647" s="517">
        <f t="shared" ref="BY647" si="1140">BQ648</f>
        <v>0.43333333333333351</v>
      </c>
      <c r="BZ647" s="518"/>
      <c r="CA647" s="518"/>
      <c r="CB647" s="351"/>
      <c r="CC647" s="351"/>
      <c r="CD647" s="351"/>
      <c r="CE647" s="520" t="str">
        <f t="shared" ref="CE647" si="1141">BT648</f>
        <v>skupina</v>
      </c>
      <c r="CF647" s="520"/>
      <c r="CG647" s="520"/>
      <c r="CH647" s="520"/>
      <c r="CI647" s="520"/>
      <c r="CJ647" s="352" t="str">
        <f t="shared" ref="CJ647" si="1142">BT649</f>
        <v>D</v>
      </c>
      <c r="CK647" s="351"/>
      <c r="CL647" s="351"/>
      <c r="CM647" s="351"/>
      <c r="CN647" s="351"/>
      <c r="CO647" s="351"/>
      <c r="CP647" s="351"/>
      <c r="CQ647" s="351"/>
      <c r="CR647" s="351"/>
      <c r="CS647" s="351"/>
      <c r="CT647" s="351"/>
      <c r="CU647" s="351"/>
      <c r="CV647" s="351"/>
      <c r="CW647" s="351"/>
      <c r="CX647" s="351"/>
      <c r="CY647" s="351"/>
      <c r="CZ647" s="351"/>
      <c r="DA647" s="351"/>
      <c r="DB647" s="351"/>
      <c r="DC647" s="351"/>
      <c r="DD647" s="351"/>
      <c r="DE647" s="351"/>
      <c r="DF647" s="351"/>
      <c r="DG647" s="351"/>
      <c r="DH647" s="351"/>
      <c r="DI647" s="351"/>
      <c r="DJ647" s="351"/>
      <c r="DK647" s="351"/>
      <c r="DL647" s="351"/>
      <c r="DM647" s="351"/>
      <c r="DN647" s="351"/>
      <c r="DO647" s="351"/>
      <c r="DP647" s="351"/>
      <c r="DQ647" s="353"/>
    </row>
    <row r="648" spans="68:121" ht="22.5" customHeight="1" x14ac:dyDescent="0.3">
      <c r="BP648" s="28" t="str">
        <f t="shared" ref="BP648:BW649" si="1143">Q44</f>
        <v>8. KOLO</v>
      </c>
      <c r="BQ648" s="28">
        <f t="shared" si="1143"/>
        <v>0.43333333333333351</v>
      </c>
      <c r="BR648" s="28">
        <f t="shared" si="1143"/>
        <v>46</v>
      </c>
      <c r="BS648" s="28" t="str">
        <f t="shared" si="1143"/>
        <v>HŘIŠTĚ</v>
      </c>
      <c r="BT648" s="28" t="str">
        <f t="shared" si="1143"/>
        <v>skupina</v>
      </c>
      <c r="BU648" s="28">
        <f t="shared" si="1143"/>
        <v>14</v>
      </c>
      <c r="BV648" s="28" t="str">
        <f t="shared" si="1143"/>
        <v>:</v>
      </c>
      <c r="BW648" s="28">
        <f t="shared" si="1143"/>
        <v>21</v>
      </c>
      <c r="BY648" s="354"/>
      <c r="BZ648" s="521" t="str">
        <f t="shared" ref="BZ648" si="1144">BP648</f>
        <v>8. KOLO</v>
      </c>
      <c r="CA648" s="521"/>
      <c r="CB648" s="521"/>
      <c r="CC648" s="521"/>
      <c r="CD648" s="355"/>
      <c r="CE648" s="355"/>
      <c r="CF648" s="355"/>
      <c r="CG648" s="355"/>
      <c r="CH648" s="355"/>
      <c r="CI648" s="355"/>
      <c r="CJ648" s="355"/>
      <c r="CK648" s="355"/>
      <c r="CL648" s="355"/>
      <c r="CM648" s="355"/>
      <c r="CN648" s="355"/>
      <c r="CO648" s="355"/>
      <c r="CP648" s="355"/>
      <c r="CQ648" s="355"/>
      <c r="CR648" s="355"/>
      <c r="CS648" s="537">
        <f t="shared" ref="CS648" si="1145">BR648</f>
        <v>46</v>
      </c>
      <c r="CT648" s="537"/>
      <c r="CU648" s="538" t="s">
        <v>48</v>
      </c>
      <c r="CV648" s="538"/>
      <c r="CW648" s="538"/>
      <c r="CX648" s="355"/>
      <c r="CY648" s="355"/>
      <c r="CZ648" s="355"/>
      <c r="DA648" s="355"/>
      <c r="DB648" s="355"/>
      <c r="DC648" s="355"/>
      <c r="DD648" s="355"/>
      <c r="DE648" s="355"/>
      <c r="DF648" s="355"/>
      <c r="DG648" s="355"/>
      <c r="DH648" s="355"/>
      <c r="DI648" s="355"/>
      <c r="DJ648" s="355"/>
      <c r="DK648" s="356"/>
      <c r="DL648" s="539" t="s">
        <v>49</v>
      </c>
      <c r="DM648" s="539"/>
      <c r="DN648" s="539"/>
      <c r="DO648" s="540">
        <f t="shared" ref="DO648" si="1146">BS649</f>
        <v>4</v>
      </c>
      <c r="DP648" s="540"/>
      <c r="DQ648" s="357"/>
    </row>
    <row r="649" spans="68:121" ht="22.5" customHeight="1" x14ac:dyDescent="0.3">
      <c r="BP649" s="28">
        <f t="shared" si="1143"/>
        <v>0</v>
      </c>
      <c r="BQ649" s="28">
        <f t="shared" si="1143"/>
        <v>0</v>
      </c>
      <c r="BR649" s="28" t="str">
        <f t="shared" si="1143"/>
        <v>zápas</v>
      </c>
      <c r="BS649" s="28">
        <f t="shared" si="1143"/>
        <v>4</v>
      </c>
      <c r="BT649" s="28" t="str">
        <f t="shared" si="1143"/>
        <v>D</v>
      </c>
      <c r="BU649" s="28" t="str">
        <f t="shared" ca="1" si="1143"/>
        <v>Býchory "A"</v>
      </c>
      <c r="BV649" s="28">
        <f t="shared" si="1143"/>
        <v>0</v>
      </c>
      <c r="BW649" s="28" t="str">
        <f t="shared" ca="1" si="1143"/>
        <v>Bezručova "B"</v>
      </c>
      <c r="BY649" s="354"/>
      <c r="BZ649" s="521"/>
      <c r="CA649" s="521"/>
      <c r="CB649" s="521"/>
      <c r="CC649" s="521"/>
      <c r="CD649" s="355"/>
      <c r="CE649" s="355"/>
      <c r="CF649" s="355"/>
      <c r="CG649" s="355"/>
      <c r="CH649" s="355"/>
      <c r="CI649" s="355"/>
      <c r="CJ649" s="355"/>
      <c r="CK649" s="355"/>
      <c r="CL649" s="355"/>
      <c r="CM649" s="355"/>
      <c r="CN649" s="355"/>
      <c r="CO649" s="355"/>
      <c r="CP649" s="355"/>
      <c r="CQ649" s="355"/>
      <c r="CR649" s="355"/>
      <c r="CS649" s="537"/>
      <c r="CT649" s="537"/>
      <c r="CU649" s="538"/>
      <c r="CV649" s="538"/>
      <c r="CW649" s="538"/>
      <c r="CX649" s="355"/>
      <c r="CY649" s="355"/>
      <c r="CZ649" s="355"/>
      <c r="DA649" s="355"/>
      <c r="DB649" s="355"/>
      <c r="DC649" s="355"/>
      <c r="DD649" s="355"/>
      <c r="DE649" s="355"/>
      <c r="DF649" s="355"/>
      <c r="DG649" s="355"/>
      <c r="DH649" s="355"/>
      <c r="DI649" s="355"/>
      <c r="DJ649" s="355"/>
      <c r="DK649" s="356"/>
      <c r="DL649" s="539"/>
      <c r="DM649" s="539"/>
      <c r="DN649" s="539"/>
      <c r="DO649" s="540"/>
      <c r="DP649" s="540"/>
      <c r="DQ649" s="357"/>
    </row>
    <row r="650" spans="68:121" ht="22.5" customHeight="1" x14ac:dyDescent="0.3">
      <c r="BP650" s="28"/>
      <c r="BQ650" s="28"/>
      <c r="BR650" s="28"/>
      <c r="BS650" s="28"/>
      <c r="BT650" s="28"/>
      <c r="BU650" s="28"/>
      <c r="BV650" s="28"/>
      <c r="BW650" s="28"/>
      <c r="BY650" s="354"/>
      <c r="BZ650" s="358"/>
      <c r="CA650" s="358"/>
      <c r="CB650" s="358"/>
      <c r="CC650" s="358"/>
      <c r="CD650" s="536" t="s">
        <v>52</v>
      </c>
      <c r="CE650" s="536"/>
      <c r="CF650" s="359">
        <f t="shared" ref="CF650" si="1147">BU648</f>
        <v>14</v>
      </c>
      <c r="CG650" s="360" t="s">
        <v>53</v>
      </c>
      <c r="CH650" s="522" t="str">
        <f t="shared" ref="CH650" ca="1" si="1148">IF(BU649="","",LOOKUP(CF650,$B$2:$B$48,$C$2:$C$44))</f>
        <v>Býchory "A"</v>
      </c>
      <c r="CI650" s="522"/>
      <c r="CJ650" s="522"/>
      <c r="CK650" s="522"/>
      <c r="CL650" s="522"/>
      <c r="CM650" s="522"/>
      <c r="CN650" s="522"/>
      <c r="CO650" s="522"/>
      <c r="CP650" s="522"/>
      <c r="CQ650" s="522"/>
      <c r="CR650" s="522"/>
      <c r="CS650" s="522"/>
      <c r="CT650" s="522"/>
      <c r="CU650" s="358"/>
      <c r="CV650" s="358"/>
      <c r="CW650" s="358"/>
      <c r="CX650" s="358"/>
      <c r="CY650" s="358"/>
      <c r="CZ650" s="536" t="s">
        <v>52</v>
      </c>
      <c r="DA650" s="536"/>
      <c r="DB650" s="359">
        <f t="shared" ref="DB650" si="1149">BW648</f>
        <v>21</v>
      </c>
      <c r="DC650" s="360" t="s">
        <v>53</v>
      </c>
      <c r="DD650" s="522" t="str">
        <f t="shared" ref="DD650" ca="1" si="1150">IF(BW649="","",LOOKUP(DB650,$B$2:$B$48,$C$2:$C$44))</f>
        <v>Bezručova "B"</v>
      </c>
      <c r="DE650" s="522"/>
      <c r="DF650" s="522"/>
      <c r="DG650" s="522"/>
      <c r="DH650" s="522"/>
      <c r="DI650" s="522"/>
      <c r="DJ650" s="522"/>
      <c r="DK650" s="522"/>
      <c r="DL650" s="522"/>
      <c r="DM650" s="522"/>
      <c r="DN650" s="522"/>
      <c r="DO650" s="522"/>
      <c r="DP650" s="522"/>
      <c r="DQ650" s="357"/>
    </row>
    <row r="651" spans="68:121" ht="22.5" customHeight="1" x14ac:dyDescent="0.3">
      <c r="BP651" s="28"/>
      <c r="BQ651" s="28"/>
      <c r="BR651" s="28"/>
      <c r="BS651" s="28"/>
      <c r="BT651" s="28"/>
      <c r="BU651" s="28"/>
      <c r="BV651" s="28"/>
      <c r="BW651" s="28"/>
      <c r="BY651" s="354"/>
      <c r="BZ651" s="358"/>
      <c r="CA651" s="358"/>
      <c r="CB651" s="358"/>
      <c r="CC651" s="358"/>
      <c r="CD651" s="358"/>
      <c r="CE651" s="358"/>
      <c r="CF651" s="358"/>
      <c r="CG651" s="358"/>
      <c r="CH651" s="358"/>
      <c r="CI651" s="358"/>
      <c r="CJ651" s="358"/>
      <c r="CK651" s="358"/>
      <c r="CL651" s="358"/>
      <c r="CM651" s="358"/>
      <c r="CN651" s="358"/>
      <c r="CO651" s="358"/>
      <c r="CP651" s="358"/>
      <c r="CQ651" s="358"/>
      <c r="CR651" s="358"/>
      <c r="CS651" s="358"/>
      <c r="CT651" s="358"/>
      <c r="CU651" s="358"/>
      <c r="CV651" s="358"/>
      <c r="CW651" s="358"/>
      <c r="CX651" s="358"/>
      <c r="CY651" s="358"/>
      <c r="CZ651" s="358"/>
      <c r="DA651" s="358"/>
      <c r="DB651" s="358"/>
      <c r="DC651" s="358"/>
      <c r="DD651" s="358"/>
      <c r="DE651" s="358"/>
      <c r="DF651" s="358"/>
      <c r="DG651" s="358"/>
      <c r="DH651" s="358"/>
      <c r="DI651" s="358"/>
      <c r="DJ651" s="358"/>
      <c r="DQ651" s="357"/>
    </row>
    <row r="652" spans="68:121" ht="22.5" customHeight="1" x14ac:dyDescent="0.3">
      <c r="BP652" s="28"/>
      <c r="BQ652" s="28"/>
      <c r="BR652" s="28"/>
      <c r="BS652" s="28"/>
      <c r="BT652" s="28"/>
      <c r="BU652" s="28"/>
      <c r="BV652" s="28"/>
      <c r="BW652" s="28"/>
      <c r="BY652" s="354"/>
      <c r="BZ652" s="396" t="s">
        <v>56</v>
      </c>
      <c r="CA652" s="397">
        <f t="shared" ref="CA652" si="1151">CF650</f>
        <v>14</v>
      </c>
      <c r="CB652" s="362" t="s">
        <v>47</v>
      </c>
      <c r="CC652" s="363">
        <v>1</v>
      </c>
      <c r="CD652" s="363">
        <v>2</v>
      </c>
      <c r="CE652" s="363">
        <v>3</v>
      </c>
      <c r="CF652" s="363">
        <v>4</v>
      </c>
      <c r="CG652" s="363">
        <v>5</v>
      </c>
      <c r="CH652" s="363">
        <v>6</v>
      </c>
      <c r="CI652" s="363">
        <v>7</v>
      </c>
      <c r="CJ652" s="363">
        <v>8</v>
      </c>
      <c r="CK652" s="363">
        <v>9</v>
      </c>
      <c r="CL652" s="363">
        <v>10</v>
      </c>
      <c r="CM652" s="363">
        <v>11</v>
      </c>
      <c r="CN652" s="363">
        <v>12</v>
      </c>
      <c r="CO652" s="363">
        <v>13</v>
      </c>
      <c r="CP652" s="363">
        <v>14</v>
      </c>
      <c r="CQ652" s="363">
        <v>15</v>
      </c>
      <c r="CR652" s="363">
        <v>16</v>
      </c>
      <c r="CS652" s="363">
        <v>17</v>
      </c>
      <c r="CT652" s="363">
        <v>18</v>
      </c>
      <c r="CU652" s="363">
        <v>19</v>
      </c>
      <c r="CV652" s="363">
        <v>20</v>
      </c>
      <c r="CW652" s="363">
        <v>21</v>
      </c>
      <c r="CX652" s="363">
        <v>22</v>
      </c>
      <c r="CY652" s="363">
        <v>23</v>
      </c>
      <c r="CZ652" s="363">
        <v>24</v>
      </c>
      <c r="DA652" s="363">
        <v>25</v>
      </c>
      <c r="DB652" s="363">
        <v>26</v>
      </c>
      <c r="DC652" s="363">
        <v>27</v>
      </c>
      <c r="DD652" s="363">
        <v>28</v>
      </c>
      <c r="DE652" s="363">
        <v>29</v>
      </c>
      <c r="DF652" s="363">
        <v>30</v>
      </c>
      <c r="DG652" s="363">
        <v>31</v>
      </c>
      <c r="DH652" s="363">
        <v>32</v>
      </c>
      <c r="DI652" s="363">
        <v>33</v>
      </c>
      <c r="DJ652" s="363">
        <v>34</v>
      </c>
      <c r="DK652" s="364">
        <v>35</v>
      </c>
      <c r="DL652" s="364">
        <v>36</v>
      </c>
      <c r="DM652" s="364">
        <v>37</v>
      </c>
      <c r="DN652" s="364">
        <v>38</v>
      </c>
      <c r="DO652" s="364">
        <v>39</v>
      </c>
      <c r="DP652" s="364">
        <v>40</v>
      </c>
      <c r="DQ652" s="357"/>
    </row>
    <row r="653" spans="68:121" ht="22.5" customHeight="1" x14ac:dyDescent="0.3">
      <c r="BP653" s="28"/>
      <c r="BQ653" s="28"/>
      <c r="BR653" s="28"/>
      <c r="BS653" s="28"/>
      <c r="BT653" s="28"/>
      <c r="BU653" s="28"/>
      <c r="BV653" s="28"/>
      <c r="BW653" s="28"/>
      <c r="BY653" s="354"/>
      <c r="BZ653" s="365"/>
      <c r="CA653" s="366"/>
      <c r="CB653" s="367"/>
      <c r="CC653" s="368"/>
      <c r="CD653" s="368"/>
      <c r="CE653" s="368"/>
      <c r="CF653" s="368"/>
      <c r="CG653" s="368"/>
      <c r="CH653" s="368"/>
      <c r="CI653" s="368"/>
      <c r="CJ653" s="368"/>
      <c r="CK653" s="368"/>
      <c r="CL653" s="368"/>
      <c r="CM653" s="368"/>
      <c r="CN653" s="368"/>
      <c r="CO653" s="368"/>
      <c r="CP653" s="368"/>
      <c r="CQ653" s="368"/>
      <c r="CR653" s="368"/>
      <c r="CS653" s="368"/>
      <c r="CT653" s="368"/>
      <c r="CU653" s="368"/>
      <c r="CV653" s="368"/>
      <c r="CW653" s="368"/>
      <c r="CX653" s="368"/>
      <c r="CY653" s="368"/>
      <c r="CZ653" s="368"/>
      <c r="DA653" s="368"/>
      <c r="DB653" s="368"/>
      <c r="DC653" s="368"/>
      <c r="DD653" s="368"/>
      <c r="DE653" s="368"/>
      <c r="DF653" s="368"/>
      <c r="DG653" s="368"/>
      <c r="DH653" s="368"/>
      <c r="DI653" s="368"/>
      <c r="DJ653" s="368"/>
      <c r="DK653" s="369"/>
      <c r="DL653" s="369"/>
      <c r="DM653" s="369"/>
      <c r="DN653" s="369"/>
      <c r="DO653" s="369"/>
      <c r="DP653" s="369"/>
      <c r="DQ653" s="357"/>
    </row>
    <row r="654" spans="68:121" ht="22.5" customHeight="1" x14ac:dyDescent="0.3">
      <c r="BP654" s="28"/>
      <c r="BQ654" s="28"/>
      <c r="BR654" s="28"/>
      <c r="BS654" s="28"/>
      <c r="BT654" s="28"/>
      <c r="BU654" s="28"/>
      <c r="BV654" s="28"/>
      <c r="BW654" s="28"/>
      <c r="BY654" s="354"/>
      <c r="BZ654" s="398" t="s">
        <v>56</v>
      </c>
      <c r="CA654" s="399">
        <f t="shared" ref="CA654" si="1152">DB650</f>
        <v>21</v>
      </c>
      <c r="CB654" s="370" t="s">
        <v>47</v>
      </c>
      <c r="CC654" s="363">
        <v>1</v>
      </c>
      <c r="CD654" s="363">
        <v>2</v>
      </c>
      <c r="CE654" s="363">
        <v>3</v>
      </c>
      <c r="CF654" s="363">
        <v>4</v>
      </c>
      <c r="CG654" s="363">
        <v>5</v>
      </c>
      <c r="CH654" s="363">
        <v>6</v>
      </c>
      <c r="CI654" s="363">
        <v>7</v>
      </c>
      <c r="CJ654" s="363">
        <v>8</v>
      </c>
      <c r="CK654" s="363">
        <v>9</v>
      </c>
      <c r="CL654" s="363">
        <v>10</v>
      </c>
      <c r="CM654" s="363">
        <v>11</v>
      </c>
      <c r="CN654" s="363">
        <v>12</v>
      </c>
      <c r="CO654" s="363">
        <v>13</v>
      </c>
      <c r="CP654" s="363">
        <v>14</v>
      </c>
      <c r="CQ654" s="363">
        <v>15</v>
      </c>
      <c r="CR654" s="363">
        <v>16</v>
      </c>
      <c r="CS654" s="363">
        <v>17</v>
      </c>
      <c r="CT654" s="363">
        <v>18</v>
      </c>
      <c r="CU654" s="363">
        <v>19</v>
      </c>
      <c r="CV654" s="363">
        <v>20</v>
      </c>
      <c r="CW654" s="363">
        <v>21</v>
      </c>
      <c r="CX654" s="363">
        <v>22</v>
      </c>
      <c r="CY654" s="363">
        <v>23</v>
      </c>
      <c r="CZ654" s="363">
        <v>24</v>
      </c>
      <c r="DA654" s="363">
        <v>25</v>
      </c>
      <c r="DB654" s="363">
        <v>26</v>
      </c>
      <c r="DC654" s="363">
        <v>27</v>
      </c>
      <c r="DD654" s="363">
        <v>28</v>
      </c>
      <c r="DE654" s="363">
        <v>29</v>
      </c>
      <c r="DF654" s="363">
        <v>30</v>
      </c>
      <c r="DG654" s="363">
        <v>31</v>
      </c>
      <c r="DH654" s="363">
        <v>32</v>
      </c>
      <c r="DI654" s="363">
        <v>33</v>
      </c>
      <c r="DJ654" s="363">
        <v>34</v>
      </c>
      <c r="DK654" s="364">
        <v>35</v>
      </c>
      <c r="DL654" s="364">
        <v>36</v>
      </c>
      <c r="DM654" s="364">
        <v>37</v>
      </c>
      <c r="DN654" s="364">
        <v>38</v>
      </c>
      <c r="DO654" s="364">
        <v>39</v>
      </c>
      <c r="DP654" s="364">
        <v>40</v>
      </c>
      <c r="DQ654" s="357"/>
    </row>
    <row r="655" spans="68:121" ht="22.5" customHeight="1" thickBot="1" x14ac:dyDescent="0.35">
      <c r="BP655" s="28"/>
      <c r="BQ655" s="28"/>
      <c r="BR655" s="28"/>
      <c r="BS655" s="28"/>
      <c r="BT655" s="28"/>
      <c r="BU655" s="28"/>
      <c r="BV655" s="28"/>
      <c r="BW655" s="28"/>
      <c r="BY655" s="371"/>
      <c r="BZ655" s="372"/>
      <c r="CA655" s="372"/>
      <c r="CB655" s="372"/>
      <c r="CC655" s="372"/>
      <c r="CD655" s="372"/>
      <c r="CE655" s="372"/>
      <c r="CF655" s="372"/>
      <c r="CG655" s="372"/>
      <c r="CH655" s="372"/>
      <c r="CI655" s="372"/>
      <c r="CJ655" s="372"/>
      <c r="CK655" s="372"/>
      <c r="CL655" s="372"/>
      <c r="CM655" s="372"/>
      <c r="CN655" s="372"/>
      <c r="CO655" s="372"/>
      <c r="CP655" s="372"/>
      <c r="CQ655" s="372"/>
      <c r="CR655" s="372"/>
      <c r="CS655" s="372"/>
      <c r="CT655" s="372"/>
      <c r="CU655" s="372"/>
      <c r="CV655" s="372"/>
      <c r="CW655" s="372"/>
      <c r="CX655" s="372"/>
      <c r="CY655" s="372"/>
      <c r="CZ655" s="372"/>
      <c r="DA655" s="372"/>
      <c r="DB655" s="372"/>
      <c r="DC655" s="372"/>
      <c r="DD655" s="372"/>
      <c r="DE655" s="372"/>
      <c r="DF655" s="372"/>
      <c r="DG655" s="372"/>
      <c r="DH655" s="372"/>
      <c r="DI655" s="372"/>
      <c r="DJ655" s="372"/>
      <c r="DK655" s="372"/>
      <c r="DL655" s="372"/>
      <c r="DM655" s="372"/>
      <c r="DN655" s="372"/>
      <c r="DO655" s="372"/>
      <c r="DP655" s="372"/>
      <c r="DQ655" s="373"/>
    </row>
    <row r="656" spans="68:121" ht="22.5" customHeight="1" thickTop="1" x14ac:dyDescent="0.3">
      <c r="BP656" s="28"/>
      <c r="BQ656" s="28"/>
      <c r="BR656" s="28"/>
      <c r="BS656" s="28"/>
      <c r="BT656" s="28"/>
      <c r="BU656" s="28"/>
      <c r="BV656" s="28"/>
      <c r="BW656" s="28"/>
      <c r="BY656" s="517">
        <f t="shared" ref="BY656" si="1153">BQ657</f>
        <v>0.44166666666666687</v>
      </c>
      <c r="BZ656" s="518"/>
      <c r="CA656" s="518"/>
      <c r="CB656" s="351"/>
      <c r="CC656" s="351"/>
      <c r="CD656" s="351"/>
      <c r="CE656" s="520" t="str">
        <f t="shared" ref="CE656" si="1154">BT657</f>
        <v>skupina</v>
      </c>
      <c r="CF656" s="520"/>
      <c r="CG656" s="520"/>
      <c r="CH656" s="520"/>
      <c r="CI656" s="520"/>
      <c r="CJ656" s="352" t="str">
        <f t="shared" ref="CJ656" si="1155">BT658</f>
        <v>B</v>
      </c>
      <c r="CK656" s="351"/>
      <c r="CL656" s="351"/>
      <c r="CM656" s="351"/>
      <c r="CN656" s="351"/>
      <c r="CO656" s="351"/>
      <c r="CP656" s="351"/>
      <c r="CQ656" s="351"/>
      <c r="CR656" s="351"/>
      <c r="CS656" s="351"/>
      <c r="CT656" s="351"/>
      <c r="CU656" s="351"/>
      <c r="CV656" s="351"/>
      <c r="CW656" s="351"/>
      <c r="CX656" s="351"/>
      <c r="CY656" s="351"/>
      <c r="CZ656" s="351"/>
      <c r="DA656" s="351"/>
      <c r="DB656" s="351"/>
      <c r="DC656" s="351"/>
      <c r="DD656" s="351"/>
      <c r="DE656" s="351"/>
      <c r="DF656" s="351"/>
      <c r="DG656" s="351"/>
      <c r="DH656" s="351"/>
      <c r="DI656" s="351"/>
      <c r="DJ656" s="351"/>
      <c r="DK656" s="351"/>
      <c r="DL656" s="351"/>
      <c r="DM656" s="351"/>
      <c r="DN656" s="351"/>
      <c r="DO656" s="351"/>
      <c r="DP656" s="351"/>
      <c r="DQ656" s="353"/>
    </row>
    <row r="657" spans="68:121" ht="22.5" customHeight="1" x14ac:dyDescent="0.3">
      <c r="BP657" s="28" t="str">
        <f t="shared" ref="BP657:BW658" si="1156">Q46</f>
        <v>9. KOLO</v>
      </c>
      <c r="BQ657" s="28">
        <f t="shared" si="1156"/>
        <v>0.44166666666666687</v>
      </c>
      <c r="BR657" s="28">
        <f t="shared" si="1156"/>
        <v>52</v>
      </c>
      <c r="BS657" s="28" t="str">
        <f t="shared" si="1156"/>
        <v>HŘIŠTĚ</v>
      </c>
      <c r="BT657" s="28" t="str">
        <f t="shared" si="1156"/>
        <v>skupina</v>
      </c>
      <c r="BU657" s="28">
        <f t="shared" si="1156"/>
        <v>15</v>
      </c>
      <c r="BV657" s="28" t="str">
        <f t="shared" si="1156"/>
        <v>:</v>
      </c>
      <c r="BW657" s="28">
        <f t="shared" si="1156"/>
        <v>23</v>
      </c>
      <c r="BY657" s="354"/>
      <c r="BZ657" s="521" t="str">
        <f t="shared" ref="BZ657" si="1157">BP657</f>
        <v>9. KOLO</v>
      </c>
      <c r="CA657" s="521"/>
      <c r="CB657" s="521"/>
      <c r="CC657" s="521"/>
      <c r="CD657" s="355"/>
      <c r="CE657" s="355"/>
      <c r="CF657" s="355"/>
      <c r="CG657" s="355"/>
      <c r="CH657" s="355"/>
      <c r="CI657" s="355"/>
      <c r="CJ657" s="355"/>
      <c r="CK657" s="355"/>
      <c r="CL657" s="355"/>
      <c r="CM657" s="355"/>
      <c r="CN657" s="355"/>
      <c r="CO657" s="355"/>
      <c r="CP657" s="355"/>
      <c r="CQ657" s="355"/>
      <c r="CR657" s="355"/>
      <c r="CS657" s="537">
        <f t="shared" ref="CS657" si="1158">BR657</f>
        <v>52</v>
      </c>
      <c r="CT657" s="537"/>
      <c r="CU657" s="538" t="s">
        <v>48</v>
      </c>
      <c r="CV657" s="538"/>
      <c r="CW657" s="538"/>
      <c r="CX657" s="355"/>
      <c r="CY657" s="355"/>
      <c r="CZ657" s="355"/>
      <c r="DA657" s="355"/>
      <c r="DB657" s="355"/>
      <c r="DC657" s="355"/>
      <c r="DD657" s="355"/>
      <c r="DE657" s="355"/>
      <c r="DF657" s="355"/>
      <c r="DG657" s="355"/>
      <c r="DH657" s="355"/>
      <c r="DI657" s="355"/>
      <c r="DJ657" s="355"/>
      <c r="DK657" s="356"/>
      <c r="DL657" s="539" t="s">
        <v>49</v>
      </c>
      <c r="DM657" s="539"/>
      <c r="DN657" s="539"/>
      <c r="DO657" s="540">
        <f t="shared" ref="DO657" si="1159">BS658</f>
        <v>4</v>
      </c>
      <c r="DP657" s="540"/>
      <c r="DQ657" s="357"/>
    </row>
    <row r="658" spans="68:121" ht="22.5" customHeight="1" x14ac:dyDescent="0.3">
      <c r="BP658" s="28">
        <f t="shared" si="1156"/>
        <v>0</v>
      </c>
      <c r="BQ658" s="28">
        <f t="shared" si="1156"/>
        <v>0</v>
      </c>
      <c r="BR658" s="28" t="str">
        <f t="shared" si="1156"/>
        <v>zápas</v>
      </c>
      <c r="BS658" s="28">
        <f t="shared" si="1156"/>
        <v>4</v>
      </c>
      <c r="BT658" s="28" t="str">
        <f t="shared" si="1156"/>
        <v>B</v>
      </c>
      <c r="BU658" s="28" t="str">
        <f t="shared" ca="1" si="1156"/>
        <v>Bezručova "A"</v>
      </c>
      <c r="BV658" s="28">
        <f t="shared" si="1156"/>
        <v>0</v>
      </c>
      <c r="BW658" s="28" t="str">
        <f t="shared" ca="1" si="1156"/>
        <v>Ovčárecká "B"</v>
      </c>
      <c r="BY658" s="354"/>
      <c r="BZ658" s="521"/>
      <c r="CA658" s="521"/>
      <c r="CB658" s="521"/>
      <c r="CC658" s="521"/>
      <c r="CD658" s="355"/>
      <c r="CE658" s="355"/>
      <c r="CF658" s="355"/>
      <c r="CG658" s="355"/>
      <c r="CH658" s="355"/>
      <c r="CI658" s="355"/>
      <c r="CJ658" s="355"/>
      <c r="CK658" s="355"/>
      <c r="CL658" s="355"/>
      <c r="CM658" s="355"/>
      <c r="CN658" s="355"/>
      <c r="CO658" s="355"/>
      <c r="CP658" s="355"/>
      <c r="CQ658" s="355"/>
      <c r="CR658" s="355"/>
      <c r="CS658" s="537"/>
      <c r="CT658" s="537"/>
      <c r="CU658" s="538"/>
      <c r="CV658" s="538"/>
      <c r="CW658" s="538"/>
      <c r="CX658" s="355"/>
      <c r="CY658" s="355"/>
      <c r="CZ658" s="355"/>
      <c r="DA658" s="355"/>
      <c r="DB658" s="355"/>
      <c r="DC658" s="355"/>
      <c r="DD658" s="355"/>
      <c r="DE658" s="355"/>
      <c r="DF658" s="355"/>
      <c r="DG658" s="355"/>
      <c r="DH658" s="355"/>
      <c r="DI658" s="355"/>
      <c r="DJ658" s="355"/>
      <c r="DK658" s="356"/>
      <c r="DL658" s="539"/>
      <c r="DM658" s="539"/>
      <c r="DN658" s="539"/>
      <c r="DO658" s="540"/>
      <c r="DP658" s="540"/>
      <c r="DQ658" s="357"/>
    </row>
    <row r="659" spans="68:121" ht="22.5" customHeight="1" x14ac:dyDescent="0.3">
      <c r="BP659" s="28"/>
      <c r="BQ659" s="28"/>
      <c r="BR659" s="28"/>
      <c r="BS659" s="28"/>
      <c r="BT659" s="28"/>
      <c r="BU659" s="28"/>
      <c r="BV659" s="28"/>
      <c r="BW659" s="28"/>
      <c r="BY659" s="354"/>
      <c r="BZ659" s="358"/>
      <c r="CA659" s="358"/>
      <c r="CB659" s="358"/>
      <c r="CC659" s="358"/>
      <c r="CD659" s="536" t="s">
        <v>52</v>
      </c>
      <c r="CE659" s="536"/>
      <c r="CF659" s="359">
        <f t="shared" ref="CF659" si="1160">BU657</f>
        <v>15</v>
      </c>
      <c r="CG659" s="360" t="s">
        <v>53</v>
      </c>
      <c r="CH659" s="522" t="str">
        <f t="shared" ref="CH659" ca="1" si="1161">IF(BU658="","",LOOKUP(CF659,$B$2:$B$48,$C$2:$C$44))</f>
        <v>Bezručova "A"</v>
      </c>
      <c r="CI659" s="522"/>
      <c r="CJ659" s="522"/>
      <c r="CK659" s="522"/>
      <c r="CL659" s="522"/>
      <c r="CM659" s="522"/>
      <c r="CN659" s="522"/>
      <c r="CO659" s="522"/>
      <c r="CP659" s="522"/>
      <c r="CQ659" s="522"/>
      <c r="CR659" s="522"/>
      <c r="CS659" s="522"/>
      <c r="CT659" s="522"/>
      <c r="CU659" s="358"/>
      <c r="CV659" s="358"/>
      <c r="CW659" s="358"/>
      <c r="CX659" s="358"/>
      <c r="CY659" s="358"/>
      <c r="CZ659" s="536" t="s">
        <v>52</v>
      </c>
      <c r="DA659" s="536"/>
      <c r="DB659" s="359">
        <f t="shared" ref="DB659" si="1162">BW657</f>
        <v>23</v>
      </c>
      <c r="DC659" s="360" t="s">
        <v>53</v>
      </c>
      <c r="DD659" s="522" t="str">
        <f t="shared" ref="DD659" ca="1" si="1163">IF(BW658="","",LOOKUP(DB659,$B$2:$B$48,$C$2:$C$44))</f>
        <v>Ovčárecká "B"</v>
      </c>
      <c r="DE659" s="522"/>
      <c r="DF659" s="522"/>
      <c r="DG659" s="522"/>
      <c r="DH659" s="522"/>
      <c r="DI659" s="522"/>
      <c r="DJ659" s="522"/>
      <c r="DK659" s="522"/>
      <c r="DL659" s="522"/>
      <c r="DM659" s="522"/>
      <c r="DN659" s="522"/>
      <c r="DO659" s="522"/>
      <c r="DP659" s="522"/>
      <c r="DQ659" s="357"/>
    </row>
    <row r="660" spans="68:121" ht="22.5" customHeight="1" x14ac:dyDescent="0.3">
      <c r="BP660" s="28"/>
      <c r="BQ660" s="28"/>
      <c r="BR660" s="28"/>
      <c r="BS660" s="28"/>
      <c r="BT660" s="28"/>
      <c r="BU660" s="28"/>
      <c r="BV660" s="28"/>
      <c r="BW660" s="28"/>
      <c r="BY660" s="354"/>
      <c r="BZ660" s="358"/>
      <c r="CA660" s="358"/>
      <c r="CB660" s="358"/>
      <c r="CC660" s="358"/>
      <c r="CD660" s="358"/>
      <c r="CE660" s="358"/>
      <c r="CF660" s="358"/>
      <c r="CG660" s="358"/>
      <c r="CH660" s="358"/>
      <c r="CI660" s="358"/>
      <c r="CJ660" s="358"/>
      <c r="CK660" s="358"/>
      <c r="CL660" s="358"/>
      <c r="CM660" s="358"/>
      <c r="CN660" s="358"/>
      <c r="CO660" s="358"/>
      <c r="CP660" s="358"/>
      <c r="CQ660" s="358"/>
      <c r="CR660" s="358"/>
      <c r="CS660" s="358"/>
      <c r="CT660" s="358"/>
      <c r="CU660" s="358"/>
      <c r="CV660" s="358"/>
      <c r="CW660" s="358"/>
      <c r="CX660" s="358"/>
      <c r="CY660" s="358"/>
      <c r="CZ660" s="358"/>
      <c r="DA660" s="358"/>
      <c r="DB660" s="358"/>
      <c r="DC660" s="358"/>
      <c r="DD660" s="358"/>
      <c r="DE660" s="358"/>
      <c r="DF660" s="358"/>
      <c r="DG660" s="358"/>
      <c r="DH660" s="358"/>
      <c r="DI660" s="358"/>
      <c r="DJ660" s="358"/>
      <c r="DQ660" s="357"/>
    </row>
    <row r="661" spans="68:121" ht="22.5" customHeight="1" x14ac:dyDescent="0.3">
      <c r="BP661" s="28"/>
      <c r="BQ661" s="28"/>
      <c r="BR661" s="28"/>
      <c r="BS661" s="28"/>
      <c r="BT661" s="28"/>
      <c r="BU661" s="28"/>
      <c r="BV661" s="28"/>
      <c r="BW661" s="28"/>
      <c r="BY661" s="354"/>
      <c r="BZ661" s="396" t="s">
        <v>56</v>
      </c>
      <c r="CA661" s="397">
        <f t="shared" ref="CA661" si="1164">CF659</f>
        <v>15</v>
      </c>
      <c r="CB661" s="362" t="s">
        <v>47</v>
      </c>
      <c r="CC661" s="363">
        <v>1</v>
      </c>
      <c r="CD661" s="363">
        <v>2</v>
      </c>
      <c r="CE661" s="363">
        <v>3</v>
      </c>
      <c r="CF661" s="363">
        <v>4</v>
      </c>
      <c r="CG661" s="363">
        <v>5</v>
      </c>
      <c r="CH661" s="363">
        <v>6</v>
      </c>
      <c r="CI661" s="363">
        <v>7</v>
      </c>
      <c r="CJ661" s="363">
        <v>8</v>
      </c>
      <c r="CK661" s="363">
        <v>9</v>
      </c>
      <c r="CL661" s="363">
        <v>10</v>
      </c>
      <c r="CM661" s="363">
        <v>11</v>
      </c>
      <c r="CN661" s="363">
        <v>12</v>
      </c>
      <c r="CO661" s="363">
        <v>13</v>
      </c>
      <c r="CP661" s="363">
        <v>14</v>
      </c>
      <c r="CQ661" s="363">
        <v>15</v>
      </c>
      <c r="CR661" s="363">
        <v>16</v>
      </c>
      <c r="CS661" s="363">
        <v>17</v>
      </c>
      <c r="CT661" s="363">
        <v>18</v>
      </c>
      <c r="CU661" s="363">
        <v>19</v>
      </c>
      <c r="CV661" s="363">
        <v>20</v>
      </c>
      <c r="CW661" s="363">
        <v>21</v>
      </c>
      <c r="CX661" s="363">
        <v>22</v>
      </c>
      <c r="CY661" s="363">
        <v>23</v>
      </c>
      <c r="CZ661" s="363">
        <v>24</v>
      </c>
      <c r="DA661" s="363">
        <v>25</v>
      </c>
      <c r="DB661" s="363">
        <v>26</v>
      </c>
      <c r="DC661" s="363">
        <v>27</v>
      </c>
      <c r="DD661" s="363">
        <v>28</v>
      </c>
      <c r="DE661" s="363">
        <v>29</v>
      </c>
      <c r="DF661" s="363">
        <v>30</v>
      </c>
      <c r="DG661" s="363">
        <v>31</v>
      </c>
      <c r="DH661" s="363">
        <v>32</v>
      </c>
      <c r="DI661" s="363">
        <v>33</v>
      </c>
      <c r="DJ661" s="363">
        <v>34</v>
      </c>
      <c r="DK661" s="364">
        <v>35</v>
      </c>
      <c r="DL661" s="364">
        <v>36</v>
      </c>
      <c r="DM661" s="364">
        <v>37</v>
      </c>
      <c r="DN661" s="364">
        <v>38</v>
      </c>
      <c r="DO661" s="364">
        <v>39</v>
      </c>
      <c r="DP661" s="364">
        <v>40</v>
      </c>
      <c r="DQ661" s="357"/>
    </row>
    <row r="662" spans="68:121" ht="22.5" customHeight="1" x14ac:dyDescent="0.3">
      <c r="BP662" s="28"/>
      <c r="BQ662" s="28"/>
      <c r="BR662" s="28"/>
      <c r="BS662" s="28"/>
      <c r="BT662" s="28"/>
      <c r="BU662" s="28"/>
      <c r="BV662" s="28"/>
      <c r="BW662" s="28"/>
      <c r="BY662" s="354"/>
      <c r="BZ662" s="365"/>
      <c r="CA662" s="366"/>
      <c r="CB662" s="367"/>
      <c r="CC662" s="368"/>
      <c r="CD662" s="368"/>
      <c r="CE662" s="368"/>
      <c r="CF662" s="368"/>
      <c r="CG662" s="368"/>
      <c r="CH662" s="368"/>
      <c r="CI662" s="368"/>
      <c r="CJ662" s="368"/>
      <c r="CK662" s="368"/>
      <c r="CL662" s="368"/>
      <c r="CM662" s="368"/>
      <c r="CN662" s="368"/>
      <c r="CO662" s="368"/>
      <c r="CP662" s="368"/>
      <c r="CQ662" s="368"/>
      <c r="CR662" s="368"/>
      <c r="CS662" s="368"/>
      <c r="CT662" s="368"/>
      <c r="CU662" s="368"/>
      <c r="CV662" s="368"/>
      <c r="CW662" s="368"/>
      <c r="CX662" s="368"/>
      <c r="CY662" s="368"/>
      <c r="CZ662" s="368"/>
      <c r="DA662" s="368"/>
      <c r="DB662" s="368"/>
      <c r="DC662" s="368"/>
      <c r="DD662" s="368"/>
      <c r="DE662" s="368"/>
      <c r="DF662" s="368"/>
      <c r="DG662" s="368"/>
      <c r="DH662" s="368"/>
      <c r="DI662" s="368"/>
      <c r="DJ662" s="368"/>
      <c r="DK662" s="369"/>
      <c r="DL662" s="369"/>
      <c r="DM662" s="369"/>
      <c r="DN662" s="369"/>
      <c r="DO662" s="369"/>
      <c r="DP662" s="369"/>
      <c r="DQ662" s="357"/>
    </row>
    <row r="663" spans="68:121" ht="22.5" customHeight="1" x14ac:dyDescent="0.3">
      <c r="BP663" s="28"/>
      <c r="BQ663" s="28"/>
      <c r="BR663" s="28"/>
      <c r="BS663" s="28"/>
      <c r="BT663" s="28"/>
      <c r="BU663" s="28"/>
      <c r="BV663" s="28"/>
      <c r="BW663" s="28"/>
      <c r="BY663" s="354"/>
      <c r="BZ663" s="398" t="s">
        <v>56</v>
      </c>
      <c r="CA663" s="399">
        <f t="shared" ref="CA663" si="1165">DB659</f>
        <v>23</v>
      </c>
      <c r="CB663" s="370" t="s">
        <v>47</v>
      </c>
      <c r="CC663" s="363">
        <v>1</v>
      </c>
      <c r="CD663" s="363">
        <v>2</v>
      </c>
      <c r="CE663" s="363">
        <v>3</v>
      </c>
      <c r="CF663" s="363">
        <v>4</v>
      </c>
      <c r="CG663" s="363">
        <v>5</v>
      </c>
      <c r="CH663" s="363">
        <v>6</v>
      </c>
      <c r="CI663" s="363">
        <v>7</v>
      </c>
      <c r="CJ663" s="363">
        <v>8</v>
      </c>
      <c r="CK663" s="363">
        <v>9</v>
      </c>
      <c r="CL663" s="363">
        <v>10</v>
      </c>
      <c r="CM663" s="363">
        <v>11</v>
      </c>
      <c r="CN663" s="363">
        <v>12</v>
      </c>
      <c r="CO663" s="363">
        <v>13</v>
      </c>
      <c r="CP663" s="363">
        <v>14</v>
      </c>
      <c r="CQ663" s="363">
        <v>15</v>
      </c>
      <c r="CR663" s="363">
        <v>16</v>
      </c>
      <c r="CS663" s="363">
        <v>17</v>
      </c>
      <c r="CT663" s="363">
        <v>18</v>
      </c>
      <c r="CU663" s="363">
        <v>19</v>
      </c>
      <c r="CV663" s="363">
        <v>20</v>
      </c>
      <c r="CW663" s="363">
        <v>21</v>
      </c>
      <c r="CX663" s="363">
        <v>22</v>
      </c>
      <c r="CY663" s="363">
        <v>23</v>
      </c>
      <c r="CZ663" s="363">
        <v>24</v>
      </c>
      <c r="DA663" s="363">
        <v>25</v>
      </c>
      <c r="DB663" s="363">
        <v>26</v>
      </c>
      <c r="DC663" s="363">
        <v>27</v>
      </c>
      <c r="DD663" s="363">
        <v>28</v>
      </c>
      <c r="DE663" s="363">
        <v>29</v>
      </c>
      <c r="DF663" s="363">
        <v>30</v>
      </c>
      <c r="DG663" s="363">
        <v>31</v>
      </c>
      <c r="DH663" s="363">
        <v>32</v>
      </c>
      <c r="DI663" s="363">
        <v>33</v>
      </c>
      <c r="DJ663" s="363">
        <v>34</v>
      </c>
      <c r="DK663" s="364">
        <v>35</v>
      </c>
      <c r="DL663" s="364">
        <v>36</v>
      </c>
      <c r="DM663" s="364">
        <v>37</v>
      </c>
      <c r="DN663" s="364">
        <v>38</v>
      </c>
      <c r="DO663" s="364">
        <v>39</v>
      </c>
      <c r="DP663" s="364">
        <v>40</v>
      </c>
      <c r="DQ663" s="357"/>
    </row>
    <row r="664" spans="68:121" ht="22.5" customHeight="1" thickBot="1" x14ac:dyDescent="0.35">
      <c r="BP664" s="28"/>
      <c r="BQ664" s="28"/>
      <c r="BR664" s="28"/>
      <c r="BS664" s="28"/>
      <c r="BT664" s="28"/>
      <c r="BU664" s="28"/>
      <c r="BV664" s="28"/>
      <c r="BW664" s="28"/>
      <c r="BY664" s="371"/>
      <c r="BZ664" s="372"/>
      <c r="CA664" s="372"/>
      <c r="CB664" s="372"/>
      <c r="CC664" s="372"/>
      <c r="CD664" s="372"/>
      <c r="CE664" s="372"/>
      <c r="CF664" s="372"/>
      <c r="CG664" s="372"/>
      <c r="CH664" s="372"/>
      <c r="CI664" s="372"/>
      <c r="CJ664" s="372"/>
      <c r="CK664" s="372"/>
      <c r="CL664" s="372"/>
      <c r="CM664" s="372"/>
      <c r="CN664" s="372"/>
      <c r="CO664" s="372"/>
      <c r="CP664" s="372"/>
      <c r="CQ664" s="372"/>
      <c r="CR664" s="372"/>
      <c r="CS664" s="372"/>
      <c r="CT664" s="372"/>
      <c r="CU664" s="372"/>
      <c r="CV664" s="372"/>
      <c r="CW664" s="372"/>
      <c r="CX664" s="372"/>
      <c r="CY664" s="372"/>
      <c r="CZ664" s="372"/>
      <c r="DA664" s="372"/>
      <c r="DB664" s="372"/>
      <c r="DC664" s="372"/>
      <c r="DD664" s="372"/>
      <c r="DE664" s="372"/>
      <c r="DF664" s="372"/>
      <c r="DG664" s="372"/>
      <c r="DH664" s="372"/>
      <c r="DI664" s="372"/>
      <c r="DJ664" s="372"/>
      <c r="DK664" s="372"/>
      <c r="DL664" s="372"/>
      <c r="DM664" s="372"/>
      <c r="DN664" s="372"/>
      <c r="DO664" s="372"/>
      <c r="DP664" s="372"/>
      <c r="DQ664" s="373"/>
    </row>
    <row r="665" spans="68:121" ht="22.5" customHeight="1" thickTop="1" x14ac:dyDescent="0.3">
      <c r="BP665" s="28"/>
      <c r="BQ665" s="28"/>
      <c r="BR665" s="28"/>
      <c r="BS665" s="28"/>
      <c r="BT665" s="28"/>
      <c r="BU665" s="28"/>
      <c r="BV665" s="28"/>
      <c r="BW665" s="28"/>
      <c r="BY665" s="517">
        <f t="shared" ref="BY665" si="1166">BQ666</f>
        <v>0.45000000000000023</v>
      </c>
      <c r="BZ665" s="518"/>
      <c r="CA665" s="518"/>
      <c r="CB665" s="351"/>
      <c r="CC665" s="351"/>
      <c r="CD665" s="351"/>
      <c r="CE665" s="520" t="str">
        <f t="shared" ref="CE665" si="1167">BT666</f>
        <v>skupina</v>
      </c>
      <c r="CF665" s="520"/>
      <c r="CG665" s="520"/>
      <c r="CH665" s="520"/>
      <c r="CI665" s="520"/>
      <c r="CJ665" s="352" t="str">
        <f t="shared" ref="CJ665" si="1168">BT667</f>
        <v>C</v>
      </c>
      <c r="CK665" s="351"/>
      <c r="CL665" s="351"/>
      <c r="CM665" s="351"/>
      <c r="CN665" s="351"/>
      <c r="CO665" s="351"/>
      <c r="CP665" s="351"/>
      <c r="CQ665" s="351"/>
      <c r="CR665" s="351"/>
      <c r="CS665" s="351"/>
      <c r="CT665" s="351"/>
      <c r="CU665" s="351"/>
      <c r="CV665" s="351"/>
      <c r="CW665" s="351"/>
      <c r="CX665" s="351"/>
      <c r="CY665" s="351"/>
      <c r="CZ665" s="351"/>
      <c r="DA665" s="351"/>
      <c r="DB665" s="351"/>
      <c r="DC665" s="351"/>
      <c r="DD665" s="351"/>
      <c r="DE665" s="351"/>
      <c r="DF665" s="351"/>
      <c r="DG665" s="351"/>
      <c r="DH665" s="351"/>
      <c r="DI665" s="351"/>
      <c r="DJ665" s="351"/>
      <c r="DK665" s="351"/>
      <c r="DL665" s="351"/>
      <c r="DM665" s="351"/>
      <c r="DN665" s="351"/>
      <c r="DO665" s="351"/>
      <c r="DP665" s="351"/>
      <c r="DQ665" s="353"/>
    </row>
    <row r="666" spans="68:121" ht="22.5" customHeight="1" x14ac:dyDescent="0.3">
      <c r="BP666" s="28" t="str">
        <f t="shared" ref="BP666:BW667" si="1169">Q48</f>
        <v>10. KOLO</v>
      </c>
      <c r="BQ666" s="28">
        <f t="shared" si="1169"/>
        <v>0.45000000000000023</v>
      </c>
      <c r="BR666" s="28">
        <f t="shared" si="1169"/>
        <v>58</v>
      </c>
      <c r="BS666" s="28" t="str">
        <f t="shared" si="1169"/>
        <v>HŘIŠTĚ</v>
      </c>
      <c r="BT666" s="28" t="str">
        <f t="shared" si="1169"/>
        <v>skupina</v>
      </c>
      <c r="BU666" s="28">
        <f t="shared" si="1169"/>
        <v>3</v>
      </c>
      <c r="BV666" s="28" t="str">
        <f t="shared" si="1169"/>
        <v>:</v>
      </c>
      <c r="BW666" s="28">
        <f t="shared" si="1169"/>
        <v>22</v>
      </c>
      <c r="BY666" s="354"/>
      <c r="BZ666" s="521" t="str">
        <f t="shared" ref="BZ666" si="1170">BP666</f>
        <v>10. KOLO</v>
      </c>
      <c r="CA666" s="521"/>
      <c r="CB666" s="521"/>
      <c r="CC666" s="521"/>
      <c r="CD666" s="355"/>
      <c r="CE666" s="355"/>
      <c r="CF666" s="355"/>
      <c r="CG666" s="355"/>
      <c r="CH666" s="355"/>
      <c r="CI666" s="355"/>
      <c r="CJ666" s="355"/>
      <c r="CK666" s="355"/>
      <c r="CL666" s="355"/>
      <c r="CM666" s="355"/>
      <c r="CN666" s="355"/>
      <c r="CO666" s="355"/>
      <c r="CP666" s="355"/>
      <c r="CQ666" s="355"/>
      <c r="CR666" s="355"/>
      <c r="CS666" s="537">
        <f t="shared" ref="CS666" si="1171">BR666</f>
        <v>58</v>
      </c>
      <c r="CT666" s="537"/>
      <c r="CU666" s="538" t="s">
        <v>48</v>
      </c>
      <c r="CV666" s="538"/>
      <c r="CW666" s="538"/>
      <c r="CX666" s="355"/>
      <c r="CY666" s="355"/>
      <c r="CZ666" s="355"/>
      <c r="DA666" s="355"/>
      <c r="DB666" s="355"/>
      <c r="DC666" s="355"/>
      <c r="DD666" s="355"/>
      <c r="DE666" s="355"/>
      <c r="DF666" s="355"/>
      <c r="DG666" s="355"/>
      <c r="DH666" s="355"/>
      <c r="DI666" s="355"/>
      <c r="DJ666" s="355"/>
      <c r="DK666" s="356"/>
      <c r="DL666" s="539" t="s">
        <v>49</v>
      </c>
      <c r="DM666" s="539"/>
      <c r="DN666" s="539"/>
      <c r="DO666" s="540">
        <f t="shared" ref="DO666" si="1172">BS667</f>
        <v>4</v>
      </c>
      <c r="DP666" s="540"/>
      <c r="DQ666" s="357"/>
    </row>
    <row r="667" spans="68:121" ht="22.5" customHeight="1" x14ac:dyDescent="0.3">
      <c r="BP667" s="28">
        <f t="shared" si="1169"/>
        <v>0</v>
      </c>
      <c r="BQ667" s="28">
        <f t="shared" si="1169"/>
        <v>0</v>
      </c>
      <c r="BR667" s="28" t="str">
        <f t="shared" si="1169"/>
        <v>zápas</v>
      </c>
      <c r="BS667" s="28">
        <f t="shared" si="1169"/>
        <v>4</v>
      </c>
      <c r="BT667" s="28" t="str">
        <f t="shared" si="1169"/>
        <v>C</v>
      </c>
      <c r="BU667" s="28" t="str">
        <f t="shared" ca="1" si="1169"/>
        <v>Lipanská "A"</v>
      </c>
      <c r="BV667" s="28">
        <f t="shared" si="1169"/>
        <v>0</v>
      </c>
      <c r="BW667" s="28" t="str">
        <f t="shared" ca="1" si="1169"/>
        <v>Mnichovická "B"</v>
      </c>
      <c r="BY667" s="354"/>
      <c r="BZ667" s="521"/>
      <c r="CA667" s="521"/>
      <c r="CB667" s="521"/>
      <c r="CC667" s="521"/>
      <c r="CD667" s="355"/>
      <c r="CE667" s="355"/>
      <c r="CF667" s="355"/>
      <c r="CG667" s="355"/>
      <c r="CH667" s="355"/>
      <c r="CI667" s="355"/>
      <c r="CJ667" s="355"/>
      <c r="CK667" s="355"/>
      <c r="CL667" s="355"/>
      <c r="CM667" s="355"/>
      <c r="CN667" s="355"/>
      <c r="CO667" s="355"/>
      <c r="CP667" s="355"/>
      <c r="CQ667" s="355"/>
      <c r="CR667" s="355"/>
      <c r="CS667" s="537"/>
      <c r="CT667" s="537"/>
      <c r="CU667" s="538"/>
      <c r="CV667" s="538"/>
      <c r="CW667" s="538"/>
      <c r="CX667" s="355"/>
      <c r="CY667" s="355"/>
      <c r="CZ667" s="355"/>
      <c r="DA667" s="355"/>
      <c r="DB667" s="355"/>
      <c r="DC667" s="355"/>
      <c r="DD667" s="355"/>
      <c r="DE667" s="355"/>
      <c r="DF667" s="355"/>
      <c r="DG667" s="355"/>
      <c r="DH667" s="355"/>
      <c r="DI667" s="355"/>
      <c r="DJ667" s="355"/>
      <c r="DK667" s="356"/>
      <c r="DL667" s="539"/>
      <c r="DM667" s="539"/>
      <c r="DN667" s="539"/>
      <c r="DO667" s="540"/>
      <c r="DP667" s="540"/>
      <c r="DQ667" s="357"/>
    </row>
    <row r="668" spans="68:121" ht="22.5" customHeight="1" x14ac:dyDescent="0.3">
      <c r="BP668" s="28"/>
      <c r="BQ668" s="28"/>
      <c r="BR668" s="28"/>
      <c r="BS668" s="28"/>
      <c r="BT668" s="28"/>
      <c r="BU668" s="28"/>
      <c r="BV668" s="28"/>
      <c r="BW668" s="28"/>
      <c r="BY668" s="354"/>
      <c r="BZ668" s="358"/>
      <c r="CA668" s="358"/>
      <c r="CB668" s="358"/>
      <c r="CC668" s="358"/>
      <c r="CD668" s="536" t="s">
        <v>52</v>
      </c>
      <c r="CE668" s="536"/>
      <c r="CF668" s="359">
        <f t="shared" ref="CF668" si="1173">BU666</f>
        <v>3</v>
      </c>
      <c r="CG668" s="360" t="s">
        <v>53</v>
      </c>
      <c r="CH668" s="522" t="str">
        <f t="shared" ref="CH668" ca="1" si="1174">IF(BU667="","",LOOKUP(CF668,$B$2:$B$48,$C$2:$C$44))</f>
        <v>Lipanská "A"</v>
      </c>
      <c r="CI668" s="522"/>
      <c r="CJ668" s="522"/>
      <c r="CK668" s="522"/>
      <c r="CL668" s="522"/>
      <c r="CM668" s="522"/>
      <c r="CN668" s="522"/>
      <c r="CO668" s="522"/>
      <c r="CP668" s="522"/>
      <c r="CQ668" s="522"/>
      <c r="CR668" s="522"/>
      <c r="CS668" s="522"/>
      <c r="CT668" s="522"/>
      <c r="CU668" s="358"/>
      <c r="CV668" s="358"/>
      <c r="CW668" s="358"/>
      <c r="CX668" s="358"/>
      <c r="CY668" s="358"/>
      <c r="CZ668" s="536" t="s">
        <v>52</v>
      </c>
      <c r="DA668" s="536"/>
      <c r="DB668" s="359">
        <f t="shared" ref="DB668" si="1175">BW666</f>
        <v>22</v>
      </c>
      <c r="DC668" s="360" t="s">
        <v>53</v>
      </c>
      <c r="DD668" s="522" t="str">
        <f t="shared" ref="DD668" ca="1" si="1176">IF(BW667="","",LOOKUP(DB668,$B$2:$B$48,$C$2:$C$44))</f>
        <v>Mnichovická "B"</v>
      </c>
      <c r="DE668" s="522"/>
      <c r="DF668" s="522"/>
      <c r="DG668" s="522"/>
      <c r="DH668" s="522"/>
      <c r="DI668" s="522"/>
      <c r="DJ668" s="522"/>
      <c r="DK668" s="522"/>
      <c r="DL668" s="522"/>
      <c r="DM668" s="522"/>
      <c r="DN668" s="522"/>
      <c r="DO668" s="522"/>
      <c r="DP668" s="522"/>
      <c r="DQ668" s="357"/>
    </row>
    <row r="669" spans="68:121" ht="22.5" customHeight="1" x14ac:dyDescent="0.3">
      <c r="BP669" s="28"/>
      <c r="BQ669" s="28"/>
      <c r="BR669" s="28"/>
      <c r="BS669" s="28"/>
      <c r="BT669" s="28"/>
      <c r="BU669" s="28"/>
      <c r="BV669" s="28"/>
      <c r="BW669" s="28"/>
      <c r="BY669" s="354"/>
      <c r="BZ669" s="358"/>
      <c r="CA669" s="358"/>
      <c r="CB669" s="358"/>
      <c r="CC669" s="358"/>
      <c r="CD669" s="358"/>
      <c r="CE669" s="358"/>
      <c r="CF669" s="358"/>
      <c r="CG669" s="358"/>
      <c r="CH669" s="358"/>
      <c r="CI669" s="358"/>
      <c r="CJ669" s="358"/>
      <c r="CK669" s="358"/>
      <c r="CL669" s="358"/>
      <c r="CM669" s="358"/>
      <c r="CN669" s="358"/>
      <c r="CO669" s="358"/>
      <c r="CP669" s="358"/>
      <c r="CQ669" s="358"/>
      <c r="CR669" s="358"/>
      <c r="CS669" s="358"/>
      <c r="CT669" s="358"/>
      <c r="CU669" s="358"/>
      <c r="CV669" s="358"/>
      <c r="CW669" s="358"/>
      <c r="CX669" s="358"/>
      <c r="CY669" s="358"/>
      <c r="CZ669" s="358"/>
      <c r="DA669" s="358"/>
      <c r="DB669" s="358"/>
      <c r="DC669" s="358"/>
      <c r="DD669" s="358"/>
      <c r="DE669" s="358"/>
      <c r="DF669" s="358"/>
      <c r="DG669" s="358"/>
      <c r="DH669" s="358"/>
      <c r="DI669" s="358"/>
      <c r="DJ669" s="358"/>
      <c r="DQ669" s="357"/>
    </row>
    <row r="670" spans="68:121" ht="22.5" customHeight="1" x14ac:dyDescent="0.3">
      <c r="BP670" s="28"/>
      <c r="BQ670" s="28"/>
      <c r="BR670" s="28"/>
      <c r="BS670" s="28"/>
      <c r="BT670" s="28"/>
      <c r="BU670" s="28"/>
      <c r="BV670" s="28"/>
      <c r="BW670" s="28"/>
      <c r="BY670" s="354"/>
      <c r="BZ670" s="396" t="s">
        <v>56</v>
      </c>
      <c r="CA670" s="397">
        <f t="shared" ref="CA670" si="1177">CF668</f>
        <v>3</v>
      </c>
      <c r="CB670" s="362" t="s">
        <v>47</v>
      </c>
      <c r="CC670" s="363">
        <v>1</v>
      </c>
      <c r="CD670" s="363">
        <v>2</v>
      </c>
      <c r="CE670" s="363">
        <v>3</v>
      </c>
      <c r="CF670" s="363">
        <v>4</v>
      </c>
      <c r="CG670" s="363">
        <v>5</v>
      </c>
      <c r="CH670" s="363">
        <v>6</v>
      </c>
      <c r="CI670" s="363">
        <v>7</v>
      </c>
      <c r="CJ670" s="363">
        <v>8</v>
      </c>
      <c r="CK670" s="363">
        <v>9</v>
      </c>
      <c r="CL670" s="363">
        <v>10</v>
      </c>
      <c r="CM670" s="363">
        <v>11</v>
      </c>
      <c r="CN670" s="363">
        <v>12</v>
      </c>
      <c r="CO670" s="363">
        <v>13</v>
      </c>
      <c r="CP670" s="363">
        <v>14</v>
      </c>
      <c r="CQ670" s="363">
        <v>15</v>
      </c>
      <c r="CR670" s="363">
        <v>16</v>
      </c>
      <c r="CS670" s="363">
        <v>17</v>
      </c>
      <c r="CT670" s="363">
        <v>18</v>
      </c>
      <c r="CU670" s="363">
        <v>19</v>
      </c>
      <c r="CV670" s="363">
        <v>20</v>
      </c>
      <c r="CW670" s="363">
        <v>21</v>
      </c>
      <c r="CX670" s="363">
        <v>22</v>
      </c>
      <c r="CY670" s="363">
        <v>23</v>
      </c>
      <c r="CZ670" s="363">
        <v>24</v>
      </c>
      <c r="DA670" s="363">
        <v>25</v>
      </c>
      <c r="DB670" s="363">
        <v>26</v>
      </c>
      <c r="DC670" s="363">
        <v>27</v>
      </c>
      <c r="DD670" s="363">
        <v>28</v>
      </c>
      <c r="DE670" s="363">
        <v>29</v>
      </c>
      <c r="DF670" s="363">
        <v>30</v>
      </c>
      <c r="DG670" s="363">
        <v>31</v>
      </c>
      <c r="DH670" s="363">
        <v>32</v>
      </c>
      <c r="DI670" s="363">
        <v>33</v>
      </c>
      <c r="DJ670" s="363">
        <v>34</v>
      </c>
      <c r="DK670" s="364">
        <v>35</v>
      </c>
      <c r="DL670" s="364">
        <v>36</v>
      </c>
      <c r="DM670" s="364">
        <v>37</v>
      </c>
      <c r="DN670" s="364">
        <v>38</v>
      </c>
      <c r="DO670" s="364">
        <v>39</v>
      </c>
      <c r="DP670" s="364">
        <v>40</v>
      </c>
      <c r="DQ670" s="357"/>
    </row>
    <row r="671" spans="68:121" ht="22.5" customHeight="1" x14ac:dyDescent="0.3">
      <c r="BP671" s="28"/>
      <c r="BQ671" s="28"/>
      <c r="BR671" s="28"/>
      <c r="BS671" s="28"/>
      <c r="BT671" s="28"/>
      <c r="BU671" s="28"/>
      <c r="BV671" s="28"/>
      <c r="BW671" s="28"/>
      <c r="BY671" s="354"/>
      <c r="BZ671" s="365"/>
      <c r="CA671" s="366"/>
      <c r="CB671" s="367"/>
      <c r="CC671" s="368"/>
      <c r="CD671" s="368"/>
      <c r="CE671" s="368"/>
      <c r="CF671" s="368"/>
      <c r="CG671" s="368"/>
      <c r="CH671" s="368"/>
      <c r="CI671" s="368"/>
      <c r="CJ671" s="368"/>
      <c r="CK671" s="368"/>
      <c r="CL671" s="368"/>
      <c r="CM671" s="368"/>
      <c r="CN671" s="368"/>
      <c r="CO671" s="368"/>
      <c r="CP671" s="368"/>
      <c r="CQ671" s="368"/>
      <c r="CR671" s="368"/>
      <c r="CS671" s="368"/>
      <c r="CT671" s="368"/>
      <c r="CU671" s="368"/>
      <c r="CV671" s="368"/>
      <c r="CW671" s="368"/>
      <c r="CX671" s="368"/>
      <c r="CY671" s="368"/>
      <c r="CZ671" s="368"/>
      <c r="DA671" s="368"/>
      <c r="DB671" s="368"/>
      <c r="DC671" s="368"/>
      <c r="DD671" s="368"/>
      <c r="DE671" s="368"/>
      <c r="DF671" s="368"/>
      <c r="DG671" s="368"/>
      <c r="DH671" s="368"/>
      <c r="DI671" s="368"/>
      <c r="DJ671" s="368"/>
      <c r="DK671" s="369"/>
      <c r="DL671" s="369"/>
      <c r="DM671" s="369"/>
      <c r="DN671" s="369"/>
      <c r="DO671" s="369"/>
      <c r="DP671" s="369"/>
      <c r="DQ671" s="357"/>
    </row>
    <row r="672" spans="68:121" ht="22.5" customHeight="1" x14ac:dyDescent="0.3">
      <c r="BP672" s="28"/>
      <c r="BQ672" s="28"/>
      <c r="BR672" s="28"/>
      <c r="BS672" s="28"/>
      <c r="BT672" s="28"/>
      <c r="BU672" s="28"/>
      <c r="BV672" s="28"/>
      <c r="BW672" s="28"/>
      <c r="BY672" s="354"/>
      <c r="BZ672" s="398" t="s">
        <v>56</v>
      </c>
      <c r="CA672" s="399">
        <f t="shared" ref="CA672" si="1178">DB668</f>
        <v>22</v>
      </c>
      <c r="CB672" s="370" t="s">
        <v>47</v>
      </c>
      <c r="CC672" s="363">
        <v>1</v>
      </c>
      <c r="CD672" s="363">
        <v>2</v>
      </c>
      <c r="CE672" s="363">
        <v>3</v>
      </c>
      <c r="CF672" s="363">
        <v>4</v>
      </c>
      <c r="CG672" s="363">
        <v>5</v>
      </c>
      <c r="CH672" s="363">
        <v>6</v>
      </c>
      <c r="CI672" s="363">
        <v>7</v>
      </c>
      <c r="CJ672" s="363">
        <v>8</v>
      </c>
      <c r="CK672" s="363">
        <v>9</v>
      </c>
      <c r="CL672" s="363">
        <v>10</v>
      </c>
      <c r="CM672" s="363">
        <v>11</v>
      </c>
      <c r="CN672" s="363">
        <v>12</v>
      </c>
      <c r="CO672" s="363">
        <v>13</v>
      </c>
      <c r="CP672" s="363">
        <v>14</v>
      </c>
      <c r="CQ672" s="363">
        <v>15</v>
      </c>
      <c r="CR672" s="363">
        <v>16</v>
      </c>
      <c r="CS672" s="363">
        <v>17</v>
      </c>
      <c r="CT672" s="363">
        <v>18</v>
      </c>
      <c r="CU672" s="363">
        <v>19</v>
      </c>
      <c r="CV672" s="363">
        <v>20</v>
      </c>
      <c r="CW672" s="363">
        <v>21</v>
      </c>
      <c r="CX672" s="363">
        <v>22</v>
      </c>
      <c r="CY672" s="363">
        <v>23</v>
      </c>
      <c r="CZ672" s="363">
        <v>24</v>
      </c>
      <c r="DA672" s="363">
        <v>25</v>
      </c>
      <c r="DB672" s="363">
        <v>26</v>
      </c>
      <c r="DC672" s="363">
        <v>27</v>
      </c>
      <c r="DD672" s="363">
        <v>28</v>
      </c>
      <c r="DE672" s="363">
        <v>29</v>
      </c>
      <c r="DF672" s="363">
        <v>30</v>
      </c>
      <c r="DG672" s="363">
        <v>31</v>
      </c>
      <c r="DH672" s="363">
        <v>32</v>
      </c>
      <c r="DI672" s="363">
        <v>33</v>
      </c>
      <c r="DJ672" s="363">
        <v>34</v>
      </c>
      <c r="DK672" s="364">
        <v>35</v>
      </c>
      <c r="DL672" s="364">
        <v>36</v>
      </c>
      <c r="DM672" s="364">
        <v>37</v>
      </c>
      <c r="DN672" s="364">
        <v>38</v>
      </c>
      <c r="DO672" s="364">
        <v>39</v>
      </c>
      <c r="DP672" s="364">
        <v>40</v>
      </c>
      <c r="DQ672" s="357"/>
    </row>
    <row r="673" spans="68:121" ht="22.5" customHeight="1" thickBot="1" x14ac:dyDescent="0.35">
      <c r="BP673" s="28"/>
      <c r="BQ673" s="28"/>
      <c r="BR673" s="28"/>
      <c r="BS673" s="28"/>
      <c r="BT673" s="28"/>
      <c r="BU673" s="28"/>
      <c r="BV673" s="28"/>
      <c r="BW673" s="28"/>
      <c r="BY673" s="371"/>
      <c r="BZ673" s="372"/>
      <c r="CA673" s="372"/>
      <c r="CB673" s="372"/>
      <c r="CC673" s="372"/>
      <c r="CD673" s="372"/>
      <c r="CE673" s="372"/>
      <c r="CF673" s="372"/>
      <c r="CG673" s="372"/>
      <c r="CH673" s="372"/>
      <c r="CI673" s="372"/>
      <c r="CJ673" s="372"/>
      <c r="CK673" s="372"/>
      <c r="CL673" s="372"/>
      <c r="CM673" s="372"/>
      <c r="CN673" s="372"/>
      <c r="CO673" s="372"/>
      <c r="CP673" s="372"/>
      <c r="CQ673" s="372"/>
      <c r="CR673" s="372"/>
      <c r="CS673" s="372"/>
      <c r="CT673" s="372"/>
      <c r="CU673" s="372"/>
      <c r="CV673" s="372"/>
      <c r="CW673" s="372"/>
      <c r="CX673" s="372"/>
      <c r="CY673" s="372"/>
      <c r="CZ673" s="372"/>
      <c r="DA673" s="372"/>
      <c r="DB673" s="372"/>
      <c r="DC673" s="372"/>
      <c r="DD673" s="372"/>
      <c r="DE673" s="372"/>
      <c r="DF673" s="372"/>
      <c r="DG673" s="372"/>
      <c r="DH673" s="372"/>
      <c r="DI673" s="372"/>
      <c r="DJ673" s="372"/>
      <c r="DK673" s="372"/>
      <c r="DL673" s="372"/>
      <c r="DM673" s="372"/>
      <c r="DN673" s="372"/>
      <c r="DO673" s="372"/>
      <c r="DP673" s="372"/>
      <c r="DQ673" s="373"/>
    </row>
    <row r="674" spans="68:121" ht="22.5" customHeight="1" thickTop="1" x14ac:dyDescent="0.3">
      <c r="BP674" s="28"/>
      <c r="BQ674" s="28"/>
      <c r="BR674" s="28"/>
      <c r="BS674" s="28"/>
      <c r="BT674" s="28"/>
      <c r="BU674" s="28"/>
      <c r="BV674" s="28"/>
      <c r="BW674" s="28"/>
      <c r="BY674" s="517">
        <f t="shared" ref="BY674" si="1179">BQ675</f>
        <v>0.45833333333333359</v>
      </c>
      <c r="BZ674" s="518"/>
      <c r="CA674" s="518"/>
      <c r="CB674" s="351"/>
      <c r="CC674" s="351"/>
      <c r="CD674" s="351"/>
      <c r="CE674" s="520" t="str">
        <f t="shared" ref="CE674" si="1180">BT675</f>
        <v>skupina</v>
      </c>
      <c r="CF674" s="520"/>
      <c r="CG674" s="520"/>
      <c r="CH674" s="520"/>
      <c r="CI674" s="520"/>
      <c r="CJ674" s="352" t="str">
        <f t="shared" ref="CJ674" si="1181">BT676</f>
        <v>A</v>
      </c>
      <c r="CK674" s="351"/>
      <c r="CL674" s="351"/>
      <c r="CM674" s="351"/>
      <c r="CN674" s="351"/>
      <c r="CO674" s="351"/>
      <c r="CP674" s="351"/>
      <c r="CQ674" s="351"/>
      <c r="CR674" s="351"/>
      <c r="CS674" s="351"/>
      <c r="CT674" s="351"/>
      <c r="CU674" s="351"/>
      <c r="CV674" s="351"/>
      <c r="CW674" s="351"/>
      <c r="CX674" s="351"/>
      <c r="CY674" s="351"/>
      <c r="CZ674" s="351"/>
      <c r="DA674" s="351"/>
      <c r="DB674" s="351"/>
      <c r="DC674" s="351"/>
      <c r="DD674" s="351"/>
      <c r="DE674" s="351"/>
      <c r="DF674" s="351"/>
      <c r="DG674" s="351"/>
      <c r="DH674" s="351"/>
      <c r="DI674" s="351"/>
      <c r="DJ674" s="351"/>
      <c r="DK674" s="351"/>
      <c r="DL674" s="351"/>
      <c r="DM674" s="351"/>
      <c r="DN674" s="351"/>
      <c r="DO674" s="351"/>
      <c r="DP674" s="351"/>
      <c r="DQ674" s="353"/>
    </row>
    <row r="675" spans="68:121" ht="22.5" customHeight="1" x14ac:dyDescent="0.3">
      <c r="BP675" s="28" t="str">
        <f t="shared" ref="BP675:BW676" si="1182">Q50</f>
        <v>11. KOLO</v>
      </c>
      <c r="BQ675" s="28">
        <f t="shared" si="1182"/>
        <v>0.45833333333333359</v>
      </c>
      <c r="BR675" s="28">
        <f t="shared" si="1182"/>
        <v>64</v>
      </c>
      <c r="BS675" s="28" t="str">
        <f t="shared" si="1182"/>
        <v>HŘIŠTĚ</v>
      </c>
      <c r="BT675" s="28" t="str">
        <f t="shared" si="1182"/>
        <v>skupina</v>
      </c>
      <c r="BU675" s="28">
        <f t="shared" si="1182"/>
        <v>17</v>
      </c>
      <c r="BV675" s="28" t="str">
        <f t="shared" si="1182"/>
        <v>:</v>
      </c>
      <c r="BW675" s="28">
        <f t="shared" si="1182"/>
        <v>25</v>
      </c>
      <c r="BY675" s="354"/>
      <c r="BZ675" s="521" t="str">
        <f t="shared" ref="BZ675" si="1183">BP675</f>
        <v>11. KOLO</v>
      </c>
      <c r="CA675" s="521"/>
      <c r="CB675" s="521"/>
      <c r="CC675" s="521"/>
      <c r="CD675" s="355"/>
      <c r="CE675" s="355"/>
      <c r="CF675" s="355"/>
      <c r="CG675" s="355"/>
      <c r="CH675" s="355"/>
      <c r="CI675" s="355"/>
      <c r="CJ675" s="355"/>
      <c r="CK675" s="355"/>
      <c r="CL675" s="355"/>
      <c r="CM675" s="355"/>
      <c r="CN675" s="355"/>
      <c r="CO675" s="355"/>
      <c r="CP675" s="355"/>
      <c r="CQ675" s="355"/>
      <c r="CR675" s="355"/>
      <c r="CS675" s="537">
        <f t="shared" ref="CS675" si="1184">BR675</f>
        <v>64</v>
      </c>
      <c r="CT675" s="537"/>
      <c r="CU675" s="538" t="s">
        <v>48</v>
      </c>
      <c r="CV675" s="538"/>
      <c r="CW675" s="538"/>
      <c r="CX675" s="355"/>
      <c r="CY675" s="355"/>
      <c r="CZ675" s="355"/>
      <c r="DA675" s="355"/>
      <c r="DB675" s="355"/>
      <c r="DC675" s="355"/>
      <c r="DD675" s="355"/>
      <c r="DE675" s="355"/>
      <c r="DF675" s="355"/>
      <c r="DG675" s="355"/>
      <c r="DH675" s="355"/>
      <c r="DI675" s="355"/>
      <c r="DJ675" s="355"/>
      <c r="DK675" s="356"/>
      <c r="DL675" s="539" t="s">
        <v>49</v>
      </c>
      <c r="DM675" s="539"/>
      <c r="DN675" s="539"/>
      <c r="DO675" s="540">
        <f t="shared" ref="DO675" si="1185">BS676</f>
        <v>4</v>
      </c>
      <c r="DP675" s="540"/>
      <c r="DQ675" s="357"/>
    </row>
    <row r="676" spans="68:121" ht="22.5" customHeight="1" x14ac:dyDescent="0.3">
      <c r="BP676" s="28">
        <f t="shared" si="1182"/>
        <v>0</v>
      </c>
      <c r="BQ676" s="28">
        <f t="shared" si="1182"/>
        <v>0</v>
      </c>
      <c r="BR676" s="28" t="str">
        <f t="shared" si="1182"/>
        <v>zápas</v>
      </c>
      <c r="BS676" s="28">
        <f t="shared" si="1182"/>
        <v>4</v>
      </c>
      <c r="BT676" s="28" t="str">
        <f t="shared" si="1182"/>
        <v>A</v>
      </c>
      <c r="BU676" s="28" t="str">
        <f t="shared" ca="1" si="1182"/>
        <v>Veltruby "B"</v>
      </c>
      <c r="BV676" s="28">
        <f t="shared" si="1182"/>
        <v>0</v>
      </c>
      <c r="BW676" s="28" t="str">
        <f t="shared" ca="1" si="1182"/>
        <v>Býchory "B"</v>
      </c>
      <c r="BY676" s="354"/>
      <c r="BZ676" s="521"/>
      <c r="CA676" s="521"/>
      <c r="CB676" s="521"/>
      <c r="CC676" s="521"/>
      <c r="CD676" s="355"/>
      <c r="CE676" s="355"/>
      <c r="CF676" s="355"/>
      <c r="CG676" s="355"/>
      <c r="CH676" s="355"/>
      <c r="CI676" s="355"/>
      <c r="CJ676" s="355"/>
      <c r="CK676" s="355"/>
      <c r="CL676" s="355"/>
      <c r="CM676" s="355"/>
      <c r="CN676" s="355"/>
      <c r="CO676" s="355"/>
      <c r="CP676" s="355"/>
      <c r="CQ676" s="355"/>
      <c r="CR676" s="355"/>
      <c r="CS676" s="537"/>
      <c r="CT676" s="537"/>
      <c r="CU676" s="538"/>
      <c r="CV676" s="538"/>
      <c r="CW676" s="538"/>
      <c r="CX676" s="355"/>
      <c r="CY676" s="355"/>
      <c r="CZ676" s="355"/>
      <c r="DA676" s="355"/>
      <c r="DB676" s="355"/>
      <c r="DC676" s="355"/>
      <c r="DD676" s="355"/>
      <c r="DE676" s="355"/>
      <c r="DF676" s="355"/>
      <c r="DG676" s="355"/>
      <c r="DH676" s="355"/>
      <c r="DI676" s="355"/>
      <c r="DJ676" s="355"/>
      <c r="DK676" s="356"/>
      <c r="DL676" s="539"/>
      <c r="DM676" s="539"/>
      <c r="DN676" s="539"/>
      <c r="DO676" s="540"/>
      <c r="DP676" s="540"/>
      <c r="DQ676" s="357"/>
    </row>
    <row r="677" spans="68:121" ht="22.5" customHeight="1" x14ac:dyDescent="0.3">
      <c r="BP677" s="28"/>
      <c r="BQ677" s="28"/>
      <c r="BR677" s="28"/>
      <c r="BS677" s="28"/>
      <c r="BT677" s="28"/>
      <c r="BU677" s="28"/>
      <c r="BV677" s="28"/>
      <c r="BW677" s="28"/>
      <c r="BY677" s="354"/>
      <c r="BZ677" s="358"/>
      <c r="CA677" s="358"/>
      <c r="CB677" s="358"/>
      <c r="CC677" s="358"/>
      <c r="CD677" s="536" t="s">
        <v>52</v>
      </c>
      <c r="CE677" s="536"/>
      <c r="CF677" s="359">
        <f t="shared" ref="CF677" si="1186">BU675</f>
        <v>17</v>
      </c>
      <c r="CG677" s="360" t="s">
        <v>53</v>
      </c>
      <c r="CH677" s="522" t="str">
        <f t="shared" ref="CH677" ca="1" si="1187">IF(BU676="","",LOOKUP(CF677,$B$2:$B$48,$C$2:$C$44))</f>
        <v>Veltruby "B"</v>
      </c>
      <c r="CI677" s="522"/>
      <c r="CJ677" s="522"/>
      <c r="CK677" s="522"/>
      <c r="CL677" s="522"/>
      <c r="CM677" s="522"/>
      <c r="CN677" s="522"/>
      <c r="CO677" s="522"/>
      <c r="CP677" s="522"/>
      <c r="CQ677" s="522"/>
      <c r="CR677" s="522"/>
      <c r="CS677" s="522"/>
      <c r="CT677" s="522"/>
      <c r="CU677" s="358"/>
      <c r="CV677" s="358"/>
      <c r="CW677" s="358"/>
      <c r="CX677" s="358"/>
      <c r="CY677" s="358"/>
      <c r="CZ677" s="536" t="s">
        <v>52</v>
      </c>
      <c r="DA677" s="536"/>
      <c r="DB677" s="359">
        <f t="shared" ref="DB677" si="1188">BW675</f>
        <v>25</v>
      </c>
      <c r="DC677" s="360" t="s">
        <v>53</v>
      </c>
      <c r="DD677" s="522" t="str">
        <f t="shared" ref="DD677" ca="1" si="1189">IF(BW676="","",LOOKUP(DB677,$B$2:$B$48,$C$2:$C$44))</f>
        <v>Býchory "B"</v>
      </c>
      <c r="DE677" s="522"/>
      <c r="DF677" s="522"/>
      <c r="DG677" s="522"/>
      <c r="DH677" s="522"/>
      <c r="DI677" s="522"/>
      <c r="DJ677" s="522"/>
      <c r="DK677" s="522"/>
      <c r="DL677" s="522"/>
      <c r="DM677" s="522"/>
      <c r="DN677" s="522"/>
      <c r="DO677" s="522"/>
      <c r="DP677" s="522"/>
      <c r="DQ677" s="357"/>
    </row>
    <row r="678" spans="68:121" ht="22.5" customHeight="1" x14ac:dyDescent="0.3">
      <c r="BP678" s="28"/>
      <c r="BQ678" s="28"/>
      <c r="BR678" s="28"/>
      <c r="BS678" s="28"/>
      <c r="BT678" s="28"/>
      <c r="BU678" s="28"/>
      <c r="BV678" s="28"/>
      <c r="BW678" s="28"/>
      <c r="BY678" s="354"/>
      <c r="BZ678" s="358"/>
      <c r="CA678" s="358"/>
      <c r="CB678" s="358"/>
      <c r="CC678" s="358"/>
      <c r="CD678" s="358"/>
      <c r="CE678" s="358"/>
      <c r="CF678" s="358"/>
      <c r="CG678" s="358"/>
      <c r="CH678" s="358"/>
      <c r="CI678" s="358"/>
      <c r="CJ678" s="358"/>
      <c r="CK678" s="358"/>
      <c r="CL678" s="358"/>
      <c r="CM678" s="358"/>
      <c r="CN678" s="358"/>
      <c r="CO678" s="358"/>
      <c r="CP678" s="358"/>
      <c r="CQ678" s="358"/>
      <c r="CR678" s="358"/>
      <c r="CS678" s="358"/>
      <c r="CT678" s="358"/>
      <c r="CU678" s="358"/>
      <c r="CV678" s="358"/>
      <c r="CW678" s="358"/>
      <c r="CX678" s="358"/>
      <c r="CY678" s="358"/>
      <c r="CZ678" s="358"/>
      <c r="DA678" s="358"/>
      <c r="DB678" s="358"/>
      <c r="DC678" s="358"/>
      <c r="DD678" s="358"/>
      <c r="DE678" s="358"/>
      <c r="DF678" s="358"/>
      <c r="DG678" s="358"/>
      <c r="DH678" s="358"/>
      <c r="DI678" s="358"/>
      <c r="DJ678" s="358"/>
      <c r="DQ678" s="357"/>
    </row>
    <row r="679" spans="68:121" ht="22.5" customHeight="1" x14ac:dyDescent="0.3">
      <c r="BP679" s="28"/>
      <c r="BQ679" s="28"/>
      <c r="BR679" s="28"/>
      <c r="BS679" s="28"/>
      <c r="BT679" s="28"/>
      <c r="BU679" s="28"/>
      <c r="BV679" s="28"/>
      <c r="BW679" s="28"/>
      <c r="BY679" s="354"/>
      <c r="BZ679" s="396" t="s">
        <v>56</v>
      </c>
      <c r="CA679" s="397">
        <f t="shared" ref="CA679" si="1190">CF677</f>
        <v>17</v>
      </c>
      <c r="CB679" s="362" t="s">
        <v>47</v>
      </c>
      <c r="CC679" s="363">
        <v>1</v>
      </c>
      <c r="CD679" s="363">
        <v>2</v>
      </c>
      <c r="CE679" s="363">
        <v>3</v>
      </c>
      <c r="CF679" s="363">
        <v>4</v>
      </c>
      <c r="CG679" s="363">
        <v>5</v>
      </c>
      <c r="CH679" s="363">
        <v>6</v>
      </c>
      <c r="CI679" s="363">
        <v>7</v>
      </c>
      <c r="CJ679" s="363">
        <v>8</v>
      </c>
      <c r="CK679" s="363">
        <v>9</v>
      </c>
      <c r="CL679" s="363">
        <v>10</v>
      </c>
      <c r="CM679" s="363">
        <v>11</v>
      </c>
      <c r="CN679" s="363">
        <v>12</v>
      </c>
      <c r="CO679" s="363">
        <v>13</v>
      </c>
      <c r="CP679" s="363">
        <v>14</v>
      </c>
      <c r="CQ679" s="363">
        <v>15</v>
      </c>
      <c r="CR679" s="363">
        <v>16</v>
      </c>
      <c r="CS679" s="363">
        <v>17</v>
      </c>
      <c r="CT679" s="363">
        <v>18</v>
      </c>
      <c r="CU679" s="363">
        <v>19</v>
      </c>
      <c r="CV679" s="363">
        <v>20</v>
      </c>
      <c r="CW679" s="363">
        <v>21</v>
      </c>
      <c r="CX679" s="363">
        <v>22</v>
      </c>
      <c r="CY679" s="363">
        <v>23</v>
      </c>
      <c r="CZ679" s="363">
        <v>24</v>
      </c>
      <c r="DA679" s="363">
        <v>25</v>
      </c>
      <c r="DB679" s="363">
        <v>26</v>
      </c>
      <c r="DC679" s="363">
        <v>27</v>
      </c>
      <c r="DD679" s="363">
        <v>28</v>
      </c>
      <c r="DE679" s="363">
        <v>29</v>
      </c>
      <c r="DF679" s="363">
        <v>30</v>
      </c>
      <c r="DG679" s="363">
        <v>31</v>
      </c>
      <c r="DH679" s="363">
        <v>32</v>
      </c>
      <c r="DI679" s="363">
        <v>33</v>
      </c>
      <c r="DJ679" s="363">
        <v>34</v>
      </c>
      <c r="DK679" s="364">
        <v>35</v>
      </c>
      <c r="DL679" s="364">
        <v>36</v>
      </c>
      <c r="DM679" s="364">
        <v>37</v>
      </c>
      <c r="DN679" s="364">
        <v>38</v>
      </c>
      <c r="DO679" s="364">
        <v>39</v>
      </c>
      <c r="DP679" s="364">
        <v>40</v>
      </c>
      <c r="DQ679" s="357"/>
    </row>
    <row r="680" spans="68:121" ht="22.5" customHeight="1" x14ac:dyDescent="0.3">
      <c r="BP680" s="28"/>
      <c r="BQ680" s="28"/>
      <c r="BR680" s="28"/>
      <c r="BS680" s="28"/>
      <c r="BT680" s="28"/>
      <c r="BU680" s="28"/>
      <c r="BV680" s="28"/>
      <c r="BW680" s="28"/>
      <c r="BY680" s="354"/>
      <c r="BZ680" s="365"/>
      <c r="CA680" s="366"/>
      <c r="CB680" s="367"/>
      <c r="CC680" s="368"/>
      <c r="CD680" s="368"/>
      <c r="CE680" s="368"/>
      <c r="CF680" s="368"/>
      <c r="CG680" s="368"/>
      <c r="CH680" s="368"/>
      <c r="CI680" s="368"/>
      <c r="CJ680" s="368"/>
      <c r="CK680" s="368"/>
      <c r="CL680" s="368"/>
      <c r="CM680" s="368"/>
      <c r="CN680" s="368"/>
      <c r="CO680" s="368"/>
      <c r="CP680" s="368"/>
      <c r="CQ680" s="368"/>
      <c r="CR680" s="368"/>
      <c r="CS680" s="368"/>
      <c r="CT680" s="368"/>
      <c r="CU680" s="368"/>
      <c r="CV680" s="368"/>
      <c r="CW680" s="368"/>
      <c r="CX680" s="368"/>
      <c r="CY680" s="368"/>
      <c r="CZ680" s="368"/>
      <c r="DA680" s="368"/>
      <c r="DB680" s="368"/>
      <c r="DC680" s="368"/>
      <c r="DD680" s="368"/>
      <c r="DE680" s="368"/>
      <c r="DF680" s="368"/>
      <c r="DG680" s="368"/>
      <c r="DH680" s="368"/>
      <c r="DI680" s="368"/>
      <c r="DJ680" s="368"/>
      <c r="DK680" s="369"/>
      <c r="DL680" s="369"/>
      <c r="DM680" s="369"/>
      <c r="DN680" s="369"/>
      <c r="DO680" s="369"/>
      <c r="DP680" s="369"/>
      <c r="DQ680" s="357"/>
    </row>
    <row r="681" spans="68:121" ht="22.5" customHeight="1" x14ac:dyDescent="0.3">
      <c r="BP681" s="28"/>
      <c r="BQ681" s="28"/>
      <c r="BR681" s="28"/>
      <c r="BS681" s="28"/>
      <c r="BT681" s="28"/>
      <c r="BU681" s="28"/>
      <c r="BV681" s="28"/>
      <c r="BW681" s="28"/>
      <c r="BY681" s="354"/>
      <c r="BZ681" s="398" t="s">
        <v>56</v>
      </c>
      <c r="CA681" s="399">
        <f t="shared" ref="CA681" si="1191">DB677</f>
        <v>25</v>
      </c>
      <c r="CB681" s="370" t="s">
        <v>47</v>
      </c>
      <c r="CC681" s="363">
        <v>1</v>
      </c>
      <c r="CD681" s="363">
        <v>2</v>
      </c>
      <c r="CE681" s="363">
        <v>3</v>
      </c>
      <c r="CF681" s="363">
        <v>4</v>
      </c>
      <c r="CG681" s="363">
        <v>5</v>
      </c>
      <c r="CH681" s="363">
        <v>6</v>
      </c>
      <c r="CI681" s="363">
        <v>7</v>
      </c>
      <c r="CJ681" s="363">
        <v>8</v>
      </c>
      <c r="CK681" s="363">
        <v>9</v>
      </c>
      <c r="CL681" s="363">
        <v>10</v>
      </c>
      <c r="CM681" s="363">
        <v>11</v>
      </c>
      <c r="CN681" s="363">
        <v>12</v>
      </c>
      <c r="CO681" s="363">
        <v>13</v>
      </c>
      <c r="CP681" s="363">
        <v>14</v>
      </c>
      <c r="CQ681" s="363">
        <v>15</v>
      </c>
      <c r="CR681" s="363">
        <v>16</v>
      </c>
      <c r="CS681" s="363">
        <v>17</v>
      </c>
      <c r="CT681" s="363">
        <v>18</v>
      </c>
      <c r="CU681" s="363">
        <v>19</v>
      </c>
      <c r="CV681" s="363">
        <v>20</v>
      </c>
      <c r="CW681" s="363">
        <v>21</v>
      </c>
      <c r="CX681" s="363">
        <v>22</v>
      </c>
      <c r="CY681" s="363">
        <v>23</v>
      </c>
      <c r="CZ681" s="363">
        <v>24</v>
      </c>
      <c r="DA681" s="363">
        <v>25</v>
      </c>
      <c r="DB681" s="363">
        <v>26</v>
      </c>
      <c r="DC681" s="363">
        <v>27</v>
      </c>
      <c r="DD681" s="363">
        <v>28</v>
      </c>
      <c r="DE681" s="363">
        <v>29</v>
      </c>
      <c r="DF681" s="363">
        <v>30</v>
      </c>
      <c r="DG681" s="363">
        <v>31</v>
      </c>
      <c r="DH681" s="363">
        <v>32</v>
      </c>
      <c r="DI681" s="363">
        <v>33</v>
      </c>
      <c r="DJ681" s="363">
        <v>34</v>
      </c>
      <c r="DK681" s="364">
        <v>35</v>
      </c>
      <c r="DL681" s="364">
        <v>36</v>
      </c>
      <c r="DM681" s="364">
        <v>37</v>
      </c>
      <c r="DN681" s="364">
        <v>38</v>
      </c>
      <c r="DO681" s="364">
        <v>39</v>
      </c>
      <c r="DP681" s="364">
        <v>40</v>
      </c>
      <c r="DQ681" s="357"/>
    </row>
    <row r="682" spans="68:121" ht="22.5" customHeight="1" thickBot="1" x14ac:dyDescent="0.35">
      <c r="BP682" s="28"/>
      <c r="BQ682" s="28"/>
      <c r="BR682" s="28"/>
      <c r="BS682" s="28"/>
      <c r="BT682" s="28"/>
      <c r="BU682" s="28"/>
      <c r="BV682" s="28"/>
      <c r="BW682" s="28"/>
      <c r="BY682" s="371"/>
      <c r="BZ682" s="372"/>
      <c r="CA682" s="372"/>
      <c r="CB682" s="372"/>
      <c r="CC682" s="372"/>
      <c r="CD682" s="372"/>
      <c r="CE682" s="372"/>
      <c r="CF682" s="372"/>
      <c r="CG682" s="372"/>
      <c r="CH682" s="372"/>
      <c r="CI682" s="372"/>
      <c r="CJ682" s="372"/>
      <c r="CK682" s="372"/>
      <c r="CL682" s="372"/>
      <c r="CM682" s="372"/>
      <c r="CN682" s="372"/>
      <c r="CO682" s="372"/>
      <c r="CP682" s="372"/>
      <c r="CQ682" s="372"/>
      <c r="CR682" s="372"/>
      <c r="CS682" s="372"/>
      <c r="CT682" s="372"/>
      <c r="CU682" s="372"/>
      <c r="CV682" s="372"/>
      <c r="CW682" s="372"/>
      <c r="CX682" s="372"/>
      <c r="CY682" s="372"/>
      <c r="CZ682" s="372"/>
      <c r="DA682" s="372"/>
      <c r="DB682" s="372"/>
      <c r="DC682" s="372"/>
      <c r="DD682" s="372"/>
      <c r="DE682" s="372"/>
      <c r="DF682" s="372"/>
      <c r="DG682" s="372"/>
      <c r="DH682" s="372"/>
      <c r="DI682" s="372"/>
      <c r="DJ682" s="372"/>
      <c r="DK682" s="372"/>
      <c r="DL682" s="372"/>
      <c r="DM682" s="372"/>
      <c r="DN682" s="372"/>
      <c r="DO682" s="372"/>
      <c r="DP682" s="372"/>
      <c r="DQ682" s="373"/>
    </row>
    <row r="683" spans="68:121" ht="22.5" customHeight="1" thickTop="1" x14ac:dyDescent="0.3">
      <c r="BP683" s="28"/>
      <c r="BQ683" s="28"/>
      <c r="BR683" s="28"/>
      <c r="BS683" s="28"/>
      <c r="BT683" s="28"/>
      <c r="BU683" s="28"/>
      <c r="BV683" s="28"/>
      <c r="BW683" s="28"/>
      <c r="BY683" s="517">
        <f t="shared" ref="BY683" si="1192">BQ684</f>
        <v>0.46666666666666695</v>
      </c>
      <c r="BZ683" s="518"/>
      <c r="CA683" s="518"/>
      <c r="CB683" s="351"/>
      <c r="CC683" s="351"/>
      <c r="CD683" s="351"/>
      <c r="CE683" s="520" t="str">
        <f t="shared" ref="CE683" si="1193">BT684</f>
        <v>skupina</v>
      </c>
      <c r="CF683" s="520"/>
      <c r="CG683" s="520"/>
      <c r="CH683" s="520"/>
      <c r="CI683" s="520"/>
      <c r="CJ683" s="352" t="str">
        <f t="shared" ref="CJ683" si="1194">BT685</f>
        <v>D</v>
      </c>
      <c r="CK683" s="351"/>
      <c r="CL683" s="351"/>
      <c r="CM683" s="351"/>
      <c r="CN683" s="351"/>
      <c r="CO683" s="351"/>
      <c r="CP683" s="351"/>
      <c r="CQ683" s="351"/>
      <c r="CR683" s="351"/>
      <c r="CS683" s="351"/>
      <c r="CT683" s="351"/>
      <c r="CU683" s="351"/>
      <c r="CV683" s="351"/>
      <c r="CW683" s="351"/>
      <c r="CX683" s="351"/>
      <c r="CY683" s="351"/>
      <c r="CZ683" s="351"/>
      <c r="DA683" s="351"/>
      <c r="DB683" s="351"/>
      <c r="DC683" s="351"/>
      <c r="DD683" s="351"/>
      <c r="DE683" s="351"/>
      <c r="DF683" s="351"/>
      <c r="DG683" s="351"/>
      <c r="DH683" s="351"/>
      <c r="DI683" s="351"/>
      <c r="DJ683" s="351"/>
      <c r="DK683" s="351"/>
      <c r="DL683" s="351"/>
      <c r="DM683" s="351"/>
      <c r="DN683" s="351"/>
      <c r="DO683" s="351"/>
      <c r="DP683" s="351"/>
      <c r="DQ683" s="353"/>
    </row>
    <row r="684" spans="68:121" ht="22.5" customHeight="1" x14ac:dyDescent="0.3">
      <c r="BP684" s="28" t="str">
        <f t="shared" ref="BP684:BW685" si="1195">Q52</f>
        <v>12. KOLO</v>
      </c>
      <c r="BQ684" s="28">
        <f t="shared" si="1195"/>
        <v>0.46666666666666695</v>
      </c>
      <c r="BR684" s="28">
        <f t="shared" si="1195"/>
        <v>70</v>
      </c>
      <c r="BS684" s="28" t="str">
        <f t="shared" si="1195"/>
        <v>HŘIŠTĚ</v>
      </c>
      <c r="BT684" s="28" t="str">
        <f t="shared" si="1195"/>
        <v>skupina</v>
      </c>
      <c r="BU684" s="28">
        <f t="shared" si="1195"/>
        <v>4</v>
      </c>
      <c r="BV684" s="28" t="str">
        <f t="shared" si="1195"/>
        <v>:</v>
      </c>
      <c r="BW684" s="28">
        <f t="shared" si="1195"/>
        <v>21</v>
      </c>
      <c r="BY684" s="354"/>
      <c r="BZ684" s="521" t="str">
        <f t="shared" ref="BZ684" si="1196">BP684</f>
        <v>12. KOLO</v>
      </c>
      <c r="CA684" s="521"/>
      <c r="CB684" s="521"/>
      <c r="CC684" s="521"/>
      <c r="CD684" s="355"/>
      <c r="CE684" s="355"/>
      <c r="CF684" s="355"/>
      <c r="CG684" s="355"/>
      <c r="CH684" s="355"/>
      <c r="CI684" s="355"/>
      <c r="CJ684" s="355"/>
      <c r="CK684" s="355"/>
      <c r="CL684" s="355"/>
      <c r="CM684" s="355"/>
      <c r="CN684" s="355"/>
      <c r="CO684" s="355"/>
      <c r="CP684" s="355"/>
      <c r="CQ684" s="355"/>
      <c r="CR684" s="355"/>
      <c r="CS684" s="537">
        <f t="shared" ref="CS684" si="1197">BR684</f>
        <v>70</v>
      </c>
      <c r="CT684" s="537"/>
      <c r="CU684" s="538" t="s">
        <v>48</v>
      </c>
      <c r="CV684" s="538"/>
      <c r="CW684" s="538"/>
      <c r="CX684" s="355"/>
      <c r="CY684" s="355"/>
      <c r="CZ684" s="355"/>
      <c r="DA684" s="355"/>
      <c r="DB684" s="355"/>
      <c r="DC684" s="355"/>
      <c r="DD684" s="355"/>
      <c r="DE684" s="355"/>
      <c r="DF684" s="355"/>
      <c r="DG684" s="355"/>
      <c r="DH684" s="355"/>
      <c r="DI684" s="355"/>
      <c r="DJ684" s="355"/>
      <c r="DK684" s="356"/>
      <c r="DL684" s="539" t="s">
        <v>49</v>
      </c>
      <c r="DM684" s="539"/>
      <c r="DN684" s="539"/>
      <c r="DO684" s="540">
        <f t="shared" ref="DO684" si="1198">BS685</f>
        <v>4</v>
      </c>
      <c r="DP684" s="540"/>
      <c r="DQ684" s="357"/>
    </row>
    <row r="685" spans="68:121" ht="22.5" customHeight="1" x14ac:dyDescent="0.3">
      <c r="BP685" s="28">
        <f t="shared" si="1195"/>
        <v>0</v>
      </c>
      <c r="BQ685" s="28">
        <f t="shared" si="1195"/>
        <v>0</v>
      </c>
      <c r="BR685" s="28" t="str">
        <f t="shared" si="1195"/>
        <v>zápas</v>
      </c>
      <c r="BS685" s="28">
        <f t="shared" si="1195"/>
        <v>4</v>
      </c>
      <c r="BT685" s="28" t="str">
        <f t="shared" si="1195"/>
        <v>D</v>
      </c>
      <c r="BU685" s="28" t="str">
        <f t="shared" ca="1" si="1195"/>
        <v>Prokopa Vel. "A"</v>
      </c>
      <c r="BV685" s="28">
        <f t="shared" si="1195"/>
        <v>0</v>
      </c>
      <c r="BW685" s="28" t="str">
        <f t="shared" ca="1" si="1195"/>
        <v>Bezručova "B"</v>
      </c>
      <c r="BY685" s="354"/>
      <c r="BZ685" s="521"/>
      <c r="CA685" s="521"/>
      <c r="CB685" s="521"/>
      <c r="CC685" s="521"/>
      <c r="CD685" s="355"/>
      <c r="CE685" s="355"/>
      <c r="CF685" s="355"/>
      <c r="CG685" s="355"/>
      <c r="CH685" s="355"/>
      <c r="CI685" s="355"/>
      <c r="CJ685" s="355"/>
      <c r="CK685" s="355"/>
      <c r="CL685" s="355"/>
      <c r="CM685" s="355"/>
      <c r="CN685" s="355"/>
      <c r="CO685" s="355"/>
      <c r="CP685" s="355"/>
      <c r="CQ685" s="355"/>
      <c r="CR685" s="355"/>
      <c r="CS685" s="537"/>
      <c r="CT685" s="537"/>
      <c r="CU685" s="538"/>
      <c r="CV685" s="538"/>
      <c r="CW685" s="538"/>
      <c r="CX685" s="355"/>
      <c r="CY685" s="355"/>
      <c r="CZ685" s="355"/>
      <c r="DA685" s="355"/>
      <c r="DB685" s="355"/>
      <c r="DC685" s="355"/>
      <c r="DD685" s="355"/>
      <c r="DE685" s="355"/>
      <c r="DF685" s="355"/>
      <c r="DG685" s="355"/>
      <c r="DH685" s="355"/>
      <c r="DI685" s="355"/>
      <c r="DJ685" s="355"/>
      <c r="DK685" s="356"/>
      <c r="DL685" s="539"/>
      <c r="DM685" s="539"/>
      <c r="DN685" s="539"/>
      <c r="DO685" s="540"/>
      <c r="DP685" s="540"/>
      <c r="DQ685" s="357"/>
    </row>
    <row r="686" spans="68:121" ht="22.5" customHeight="1" x14ac:dyDescent="0.3">
      <c r="BP686" s="28"/>
      <c r="BQ686" s="28"/>
      <c r="BR686" s="28"/>
      <c r="BS686" s="28"/>
      <c r="BT686" s="28"/>
      <c r="BU686" s="28"/>
      <c r="BV686" s="28"/>
      <c r="BW686" s="28"/>
      <c r="BY686" s="354"/>
      <c r="BZ686" s="358"/>
      <c r="CA686" s="358"/>
      <c r="CB686" s="358"/>
      <c r="CC686" s="358"/>
      <c r="CD686" s="536" t="s">
        <v>52</v>
      </c>
      <c r="CE686" s="536"/>
      <c r="CF686" s="359">
        <f t="shared" ref="CF686" si="1199">BU684</f>
        <v>4</v>
      </c>
      <c r="CG686" s="360" t="s">
        <v>53</v>
      </c>
      <c r="CH686" s="522" t="str">
        <f t="shared" ref="CH686" ca="1" si="1200">IF(BU685="","",LOOKUP(CF686,$B$2:$B$48,$C$2:$C$44))</f>
        <v>Prokopa Vel. "A"</v>
      </c>
      <c r="CI686" s="522"/>
      <c r="CJ686" s="522"/>
      <c r="CK686" s="522"/>
      <c r="CL686" s="522"/>
      <c r="CM686" s="522"/>
      <c r="CN686" s="522"/>
      <c r="CO686" s="522"/>
      <c r="CP686" s="522"/>
      <c r="CQ686" s="522"/>
      <c r="CR686" s="522"/>
      <c r="CS686" s="522"/>
      <c r="CT686" s="522"/>
      <c r="CU686" s="358"/>
      <c r="CV686" s="358"/>
      <c r="CW686" s="358"/>
      <c r="CX686" s="358"/>
      <c r="CY686" s="358"/>
      <c r="CZ686" s="536" t="s">
        <v>52</v>
      </c>
      <c r="DA686" s="536"/>
      <c r="DB686" s="359">
        <f t="shared" ref="DB686" si="1201">BW684</f>
        <v>21</v>
      </c>
      <c r="DC686" s="360" t="s">
        <v>53</v>
      </c>
      <c r="DD686" s="522" t="str">
        <f t="shared" ref="DD686" ca="1" si="1202">IF(BW685="","",LOOKUP(DB686,$B$2:$B$48,$C$2:$C$44))</f>
        <v>Bezručova "B"</v>
      </c>
      <c r="DE686" s="522"/>
      <c r="DF686" s="522"/>
      <c r="DG686" s="522"/>
      <c r="DH686" s="522"/>
      <c r="DI686" s="522"/>
      <c r="DJ686" s="522"/>
      <c r="DK686" s="522"/>
      <c r="DL686" s="522"/>
      <c r="DM686" s="522"/>
      <c r="DN686" s="522"/>
      <c r="DO686" s="522"/>
      <c r="DP686" s="522"/>
      <c r="DQ686" s="357"/>
    </row>
    <row r="687" spans="68:121" ht="22.5" customHeight="1" x14ac:dyDescent="0.3">
      <c r="BP687" s="28"/>
      <c r="BQ687" s="28"/>
      <c r="BR687" s="28"/>
      <c r="BS687" s="28"/>
      <c r="BT687" s="28"/>
      <c r="BU687" s="28"/>
      <c r="BV687" s="28"/>
      <c r="BW687" s="28"/>
      <c r="BY687" s="354"/>
      <c r="BZ687" s="358"/>
      <c r="CA687" s="358"/>
      <c r="CB687" s="358"/>
      <c r="CC687" s="358"/>
      <c r="CD687" s="358"/>
      <c r="CE687" s="358"/>
      <c r="CF687" s="358"/>
      <c r="CG687" s="358"/>
      <c r="CH687" s="358"/>
      <c r="CI687" s="358"/>
      <c r="CJ687" s="358"/>
      <c r="CK687" s="358"/>
      <c r="CL687" s="358"/>
      <c r="CM687" s="358"/>
      <c r="CN687" s="358"/>
      <c r="CO687" s="358"/>
      <c r="CP687" s="358"/>
      <c r="CQ687" s="358"/>
      <c r="CR687" s="358"/>
      <c r="CS687" s="358"/>
      <c r="CT687" s="358"/>
      <c r="CU687" s="358"/>
      <c r="CV687" s="358"/>
      <c r="CW687" s="358"/>
      <c r="CX687" s="358"/>
      <c r="CY687" s="358"/>
      <c r="CZ687" s="358"/>
      <c r="DA687" s="358"/>
      <c r="DB687" s="358"/>
      <c r="DC687" s="358"/>
      <c r="DD687" s="358"/>
      <c r="DE687" s="358"/>
      <c r="DF687" s="358"/>
      <c r="DG687" s="358"/>
      <c r="DH687" s="358"/>
      <c r="DI687" s="358"/>
      <c r="DJ687" s="358"/>
      <c r="DQ687" s="357"/>
    </row>
    <row r="688" spans="68:121" ht="22.5" customHeight="1" x14ac:dyDescent="0.3">
      <c r="BP688" s="28"/>
      <c r="BQ688" s="28"/>
      <c r="BR688" s="28"/>
      <c r="BS688" s="28"/>
      <c r="BT688" s="28"/>
      <c r="BU688" s="28"/>
      <c r="BV688" s="28"/>
      <c r="BW688" s="28"/>
      <c r="BY688" s="354"/>
      <c r="BZ688" s="396" t="s">
        <v>56</v>
      </c>
      <c r="CA688" s="397">
        <f t="shared" ref="CA688" si="1203">CF686</f>
        <v>4</v>
      </c>
      <c r="CB688" s="362" t="s">
        <v>47</v>
      </c>
      <c r="CC688" s="363">
        <v>1</v>
      </c>
      <c r="CD688" s="363">
        <v>2</v>
      </c>
      <c r="CE688" s="363">
        <v>3</v>
      </c>
      <c r="CF688" s="363">
        <v>4</v>
      </c>
      <c r="CG688" s="363">
        <v>5</v>
      </c>
      <c r="CH688" s="363">
        <v>6</v>
      </c>
      <c r="CI688" s="363">
        <v>7</v>
      </c>
      <c r="CJ688" s="363">
        <v>8</v>
      </c>
      <c r="CK688" s="363">
        <v>9</v>
      </c>
      <c r="CL688" s="363">
        <v>10</v>
      </c>
      <c r="CM688" s="363">
        <v>11</v>
      </c>
      <c r="CN688" s="363">
        <v>12</v>
      </c>
      <c r="CO688" s="363">
        <v>13</v>
      </c>
      <c r="CP688" s="363">
        <v>14</v>
      </c>
      <c r="CQ688" s="363">
        <v>15</v>
      </c>
      <c r="CR688" s="363">
        <v>16</v>
      </c>
      <c r="CS688" s="363">
        <v>17</v>
      </c>
      <c r="CT688" s="363">
        <v>18</v>
      </c>
      <c r="CU688" s="363">
        <v>19</v>
      </c>
      <c r="CV688" s="363">
        <v>20</v>
      </c>
      <c r="CW688" s="363">
        <v>21</v>
      </c>
      <c r="CX688" s="363">
        <v>22</v>
      </c>
      <c r="CY688" s="363">
        <v>23</v>
      </c>
      <c r="CZ688" s="363">
        <v>24</v>
      </c>
      <c r="DA688" s="363">
        <v>25</v>
      </c>
      <c r="DB688" s="363">
        <v>26</v>
      </c>
      <c r="DC688" s="363">
        <v>27</v>
      </c>
      <c r="DD688" s="363">
        <v>28</v>
      </c>
      <c r="DE688" s="363">
        <v>29</v>
      </c>
      <c r="DF688" s="363">
        <v>30</v>
      </c>
      <c r="DG688" s="363">
        <v>31</v>
      </c>
      <c r="DH688" s="363">
        <v>32</v>
      </c>
      <c r="DI688" s="363">
        <v>33</v>
      </c>
      <c r="DJ688" s="363">
        <v>34</v>
      </c>
      <c r="DK688" s="364">
        <v>35</v>
      </c>
      <c r="DL688" s="364">
        <v>36</v>
      </c>
      <c r="DM688" s="364">
        <v>37</v>
      </c>
      <c r="DN688" s="364">
        <v>38</v>
      </c>
      <c r="DO688" s="364">
        <v>39</v>
      </c>
      <c r="DP688" s="364">
        <v>40</v>
      </c>
      <c r="DQ688" s="357"/>
    </row>
    <row r="689" spans="68:121" ht="22.5" customHeight="1" x14ac:dyDescent="0.3">
      <c r="BP689" s="28"/>
      <c r="BQ689" s="28"/>
      <c r="BR689" s="28"/>
      <c r="BS689" s="28"/>
      <c r="BT689" s="28"/>
      <c r="BU689" s="28"/>
      <c r="BV689" s="28"/>
      <c r="BW689" s="28"/>
      <c r="BY689" s="354"/>
      <c r="BZ689" s="365"/>
      <c r="CA689" s="366"/>
      <c r="CB689" s="367"/>
      <c r="CC689" s="368"/>
      <c r="CD689" s="368"/>
      <c r="CE689" s="368"/>
      <c r="CF689" s="368"/>
      <c r="CG689" s="368"/>
      <c r="CH689" s="368"/>
      <c r="CI689" s="368"/>
      <c r="CJ689" s="368"/>
      <c r="CK689" s="368"/>
      <c r="CL689" s="368"/>
      <c r="CM689" s="368"/>
      <c r="CN689" s="368"/>
      <c r="CO689" s="368"/>
      <c r="CP689" s="368"/>
      <c r="CQ689" s="368"/>
      <c r="CR689" s="368"/>
      <c r="CS689" s="368"/>
      <c r="CT689" s="368"/>
      <c r="CU689" s="368"/>
      <c r="CV689" s="368"/>
      <c r="CW689" s="368"/>
      <c r="CX689" s="368"/>
      <c r="CY689" s="368"/>
      <c r="CZ689" s="368"/>
      <c r="DA689" s="368"/>
      <c r="DB689" s="368"/>
      <c r="DC689" s="368"/>
      <c r="DD689" s="368"/>
      <c r="DE689" s="368"/>
      <c r="DF689" s="368"/>
      <c r="DG689" s="368"/>
      <c r="DH689" s="368"/>
      <c r="DI689" s="368"/>
      <c r="DJ689" s="368"/>
      <c r="DK689" s="369"/>
      <c r="DL689" s="369"/>
      <c r="DM689" s="369"/>
      <c r="DN689" s="369"/>
      <c r="DO689" s="369"/>
      <c r="DP689" s="369"/>
      <c r="DQ689" s="357"/>
    </row>
    <row r="690" spans="68:121" ht="22.5" customHeight="1" x14ac:dyDescent="0.3">
      <c r="BP690" s="28"/>
      <c r="BQ690" s="28"/>
      <c r="BR690" s="28"/>
      <c r="BS690" s="28"/>
      <c r="BT690" s="28"/>
      <c r="BU690" s="28"/>
      <c r="BV690" s="28"/>
      <c r="BW690" s="28"/>
      <c r="BY690" s="354"/>
      <c r="BZ690" s="398" t="s">
        <v>56</v>
      </c>
      <c r="CA690" s="399">
        <f t="shared" ref="CA690" si="1204">DB686</f>
        <v>21</v>
      </c>
      <c r="CB690" s="370" t="s">
        <v>47</v>
      </c>
      <c r="CC690" s="363">
        <v>1</v>
      </c>
      <c r="CD690" s="363">
        <v>2</v>
      </c>
      <c r="CE690" s="363">
        <v>3</v>
      </c>
      <c r="CF690" s="363">
        <v>4</v>
      </c>
      <c r="CG690" s="363">
        <v>5</v>
      </c>
      <c r="CH690" s="363">
        <v>6</v>
      </c>
      <c r="CI690" s="363">
        <v>7</v>
      </c>
      <c r="CJ690" s="363">
        <v>8</v>
      </c>
      <c r="CK690" s="363">
        <v>9</v>
      </c>
      <c r="CL690" s="363">
        <v>10</v>
      </c>
      <c r="CM690" s="363">
        <v>11</v>
      </c>
      <c r="CN690" s="363">
        <v>12</v>
      </c>
      <c r="CO690" s="363">
        <v>13</v>
      </c>
      <c r="CP690" s="363">
        <v>14</v>
      </c>
      <c r="CQ690" s="363">
        <v>15</v>
      </c>
      <c r="CR690" s="363">
        <v>16</v>
      </c>
      <c r="CS690" s="363">
        <v>17</v>
      </c>
      <c r="CT690" s="363">
        <v>18</v>
      </c>
      <c r="CU690" s="363">
        <v>19</v>
      </c>
      <c r="CV690" s="363">
        <v>20</v>
      </c>
      <c r="CW690" s="363">
        <v>21</v>
      </c>
      <c r="CX690" s="363">
        <v>22</v>
      </c>
      <c r="CY690" s="363">
        <v>23</v>
      </c>
      <c r="CZ690" s="363">
        <v>24</v>
      </c>
      <c r="DA690" s="363">
        <v>25</v>
      </c>
      <c r="DB690" s="363">
        <v>26</v>
      </c>
      <c r="DC690" s="363">
        <v>27</v>
      </c>
      <c r="DD690" s="363">
        <v>28</v>
      </c>
      <c r="DE690" s="363">
        <v>29</v>
      </c>
      <c r="DF690" s="363">
        <v>30</v>
      </c>
      <c r="DG690" s="363">
        <v>31</v>
      </c>
      <c r="DH690" s="363">
        <v>32</v>
      </c>
      <c r="DI690" s="363">
        <v>33</v>
      </c>
      <c r="DJ690" s="363">
        <v>34</v>
      </c>
      <c r="DK690" s="364">
        <v>35</v>
      </c>
      <c r="DL690" s="364">
        <v>36</v>
      </c>
      <c r="DM690" s="364">
        <v>37</v>
      </c>
      <c r="DN690" s="364">
        <v>38</v>
      </c>
      <c r="DO690" s="364">
        <v>39</v>
      </c>
      <c r="DP690" s="364">
        <v>40</v>
      </c>
      <c r="DQ690" s="357"/>
    </row>
    <row r="691" spans="68:121" ht="22.5" customHeight="1" thickBot="1" x14ac:dyDescent="0.35">
      <c r="BP691" s="28"/>
      <c r="BQ691" s="28"/>
      <c r="BR691" s="28"/>
      <c r="BS691" s="28"/>
      <c r="BT691" s="28"/>
      <c r="BU691" s="28"/>
      <c r="BV691" s="28"/>
      <c r="BW691" s="28"/>
      <c r="BY691" s="371"/>
      <c r="BZ691" s="372"/>
      <c r="CA691" s="372"/>
      <c r="CB691" s="372"/>
      <c r="CC691" s="372"/>
      <c r="CD691" s="372"/>
      <c r="CE691" s="372"/>
      <c r="CF691" s="372"/>
      <c r="CG691" s="372"/>
      <c r="CH691" s="372"/>
      <c r="CI691" s="372"/>
      <c r="CJ691" s="372"/>
      <c r="CK691" s="372"/>
      <c r="CL691" s="372"/>
      <c r="CM691" s="372"/>
      <c r="CN691" s="372"/>
      <c r="CO691" s="372"/>
      <c r="CP691" s="372"/>
      <c r="CQ691" s="372"/>
      <c r="CR691" s="372"/>
      <c r="CS691" s="372"/>
      <c r="CT691" s="372"/>
      <c r="CU691" s="372"/>
      <c r="CV691" s="372"/>
      <c r="CW691" s="372"/>
      <c r="CX691" s="372"/>
      <c r="CY691" s="372"/>
      <c r="CZ691" s="372"/>
      <c r="DA691" s="372"/>
      <c r="DB691" s="372"/>
      <c r="DC691" s="372"/>
      <c r="DD691" s="372"/>
      <c r="DE691" s="372"/>
      <c r="DF691" s="372"/>
      <c r="DG691" s="372"/>
      <c r="DH691" s="372"/>
      <c r="DI691" s="372"/>
      <c r="DJ691" s="372"/>
      <c r="DK691" s="372"/>
      <c r="DL691" s="372"/>
      <c r="DM691" s="372"/>
      <c r="DN691" s="372"/>
      <c r="DO691" s="372"/>
      <c r="DP691" s="372"/>
      <c r="DQ691" s="373"/>
    </row>
    <row r="692" spans="68:121" ht="22.5" customHeight="1" thickTop="1" x14ac:dyDescent="0.3">
      <c r="BP692" s="28"/>
      <c r="BQ692" s="28"/>
      <c r="BR692" s="28"/>
      <c r="BS692" s="28"/>
      <c r="BT692" s="28"/>
      <c r="BU692" s="28"/>
      <c r="BV692" s="28"/>
      <c r="BW692" s="28"/>
      <c r="BY692" s="517">
        <f t="shared" ref="BY692" si="1205">BQ693</f>
        <v>0.47500000000000031</v>
      </c>
      <c r="BZ692" s="518"/>
      <c r="CA692" s="518"/>
      <c r="CB692" s="351"/>
      <c r="CC692" s="351"/>
      <c r="CD692" s="351"/>
      <c r="CE692" s="520" t="str">
        <f t="shared" ref="CE692" si="1206">BT693</f>
        <v>skupina</v>
      </c>
      <c r="CF692" s="520"/>
      <c r="CG692" s="520"/>
      <c r="CH692" s="520"/>
      <c r="CI692" s="520"/>
      <c r="CJ692" s="352" t="str">
        <f t="shared" ref="CJ692" si="1207">BT694</f>
        <v>B</v>
      </c>
      <c r="CK692" s="351"/>
      <c r="CL692" s="351"/>
      <c r="CM692" s="351"/>
      <c r="CN692" s="351"/>
      <c r="CO692" s="351"/>
      <c r="CP692" s="351"/>
      <c r="CQ692" s="351"/>
      <c r="CR692" s="351"/>
      <c r="CS692" s="351"/>
      <c r="CT692" s="351"/>
      <c r="CU692" s="351"/>
      <c r="CV692" s="351"/>
      <c r="CW692" s="351"/>
      <c r="CX692" s="351"/>
      <c r="CY692" s="351"/>
      <c r="CZ692" s="351"/>
      <c r="DA692" s="351"/>
      <c r="DB692" s="351"/>
      <c r="DC692" s="351"/>
      <c r="DD692" s="351"/>
      <c r="DE692" s="351"/>
      <c r="DF692" s="351"/>
      <c r="DG692" s="351"/>
      <c r="DH692" s="351"/>
      <c r="DI692" s="351"/>
      <c r="DJ692" s="351"/>
      <c r="DK692" s="351"/>
      <c r="DL692" s="351"/>
      <c r="DM692" s="351"/>
      <c r="DN692" s="351"/>
      <c r="DO692" s="351"/>
      <c r="DP692" s="351"/>
      <c r="DQ692" s="353"/>
    </row>
    <row r="693" spans="68:121" ht="22.5" customHeight="1" x14ac:dyDescent="0.3">
      <c r="BP693" s="28" t="str">
        <f t="shared" ref="BP693:BW694" si="1208">Q54</f>
        <v>13. KOLO</v>
      </c>
      <c r="BQ693" s="28">
        <f t="shared" si="1208"/>
        <v>0.47500000000000031</v>
      </c>
      <c r="BR693" s="28">
        <f t="shared" si="1208"/>
        <v>76</v>
      </c>
      <c r="BS693" s="28" t="str">
        <f t="shared" si="1208"/>
        <v>HŘIŠTĚ</v>
      </c>
      <c r="BT693" s="28" t="str">
        <f t="shared" si="1208"/>
        <v>skupina</v>
      </c>
      <c r="BU693" s="28">
        <f t="shared" si="1208"/>
        <v>2</v>
      </c>
      <c r="BV693" s="28" t="str">
        <f t="shared" si="1208"/>
        <v>:</v>
      </c>
      <c r="BW693" s="28">
        <f t="shared" si="1208"/>
        <v>23</v>
      </c>
      <c r="BY693" s="354"/>
      <c r="BZ693" s="521" t="str">
        <f t="shared" ref="BZ693" si="1209">BP693</f>
        <v>13. KOLO</v>
      </c>
      <c r="CA693" s="521"/>
      <c r="CB693" s="521"/>
      <c r="CC693" s="521"/>
      <c r="CD693" s="355"/>
      <c r="CE693" s="355"/>
      <c r="CF693" s="355"/>
      <c r="CG693" s="355"/>
      <c r="CH693" s="355"/>
      <c r="CI693" s="355"/>
      <c r="CJ693" s="355"/>
      <c r="CK693" s="355"/>
      <c r="CL693" s="355"/>
      <c r="CM693" s="355"/>
      <c r="CN693" s="355"/>
      <c r="CO693" s="355"/>
      <c r="CP693" s="355"/>
      <c r="CQ693" s="355"/>
      <c r="CR693" s="355"/>
      <c r="CS693" s="537">
        <f t="shared" ref="CS693" si="1210">BR693</f>
        <v>76</v>
      </c>
      <c r="CT693" s="537"/>
      <c r="CU693" s="538" t="s">
        <v>48</v>
      </c>
      <c r="CV693" s="538"/>
      <c r="CW693" s="538"/>
      <c r="CX693" s="355"/>
      <c r="CY693" s="355"/>
      <c r="CZ693" s="355"/>
      <c r="DA693" s="355"/>
      <c r="DB693" s="355"/>
      <c r="DC693" s="355"/>
      <c r="DD693" s="355"/>
      <c r="DE693" s="355"/>
      <c r="DF693" s="355"/>
      <c r="DG693" s="355"/>
      <c r="DH693" s="355"/>
      <c r="DI693" s="355"/>
      <c r="DJ693" s="355"/>
      <c r="DK693" s="356"/>
      <c r="DL693" s="539" t="s">
        <v>49</v>
      </c>
      <c r="DM693" s="539"/>
      <c r="DN693" s="539"/>
      <c r="DO693" s="540">
        <f t="shared" ref="DO693" si="1211">BS694</f>
        <v>4</v>
      </c>
      <c r="DP693" s="540"/>
      <c r="DQ693" s="357"/>
    </row>
    <row r="694" spans="68:121" ht="22.5" customHeight="1" x14ac:dyDescent="0.3">
      <c r="BP694" s="28">
        <f t="shared" si="1208"/>
        <v>0</v>
      </c>
      <c r="BQ694" s="28">
        <f t="shared" si="1208"/>
        <v>0</v>
      </c>
      <c r="BR694" s="28" t="str">
        <f t="shared" si="1208"/>
        <v>zápas</v>
      </c>
      <c r="BS694" s="28">
        <f t="shared" si="1208"/>
        <v>4</v>
      </c>
      <c r="BT694" s="28" t="str">
        <f t="shared" si="1208"/>
        <v>B</v>
      </c>
      <c r="BU694" s="28" t="str">
        <f t="shared" ca="1" si="1208"/>
        <v>Pečky</v>
      </c>
      <c r="BV694" s="28">
        <f t="shared" si="1208"/>
        <v>0</v>
      </c>
      <c r="BW694" s="28" t="str">
        <f t="shared" ca="1" si="1208"/>
        <v>Ovčárecká "B"</v>
      </c>
      <c r="BY694" s="354"/>
      <c r="BZ694" s="521"/>
      <c r="CA694" s="521"/>
      <c r="CB694" s="521"/>
      <c r="CC694" s="521"/>
      <c r="CD694" s="355"/>
      <c r="CE694" s="355"/>
      <c r="CF694" s="355"/>
      <c r="CG694" s="355"/>
      <c r="CH694" s="355"/>
      <c r="CI694" s="355"/>
      <c r="CJ694" s="355"/>
      <c r="CK694" s="355"/>
      <c r="CL694" s="355"/>
      <c r="CM694" s="355"/>
      <c r="CN694" s="355"/>
      <c r="CO694" s="355"/>
      <c r="CP694" s="355"/>
      <c r="CQ694" s="355"/>
      <c r="CR694" s="355"/>
      <c r="CS694" s="537"/>
      <c r="CT694" s="537"/>
      <c r="CU694" s="538"/>
      <c r="CV694" s="538"/>
      <c r="CW694" s="538"/>
      <c r="CX694" s="355"/>
      <c r="CY694" s="355"/>
      <c r="CZ694" s="355"/>
      <c r="DA694" s="355"/>
      <c r="DB694" s="355"/>
      <c r="DC694" s="355"/>
      <c r="DD694" s="355"/>
      <c r="DE694" s="355"/>
      <c r="DF694" s="355"/>
      <c r="DG694" s="355"/>
      <c r="DH694" s="355"/>
      <c r="DI694" s="355"/>
      <c r="DJ694" s="355"/>
      <c r="DK694" s="356"/>
      <c r="DL694" s="539"/>
      <c r="DM694" s="539"/>
      <c r="DN694" s="539"/>
      <c r="DO694" s="540"/>
      <c r="DP694" s="540"/>
      <c r="DQ694" s="357"/>
    </row>
    <row r="695" spans="68:121" ht="22.5" customHeight="1" x14ac:dyDescent="0.3">
      <c r="BP695" s="28"/>
      <c r="BQ695" s="28"/>
      <c r="BR695" s="28"/>
      <c r="BS695" s="28"/>
      <c r="BT695" s="28"/>
      <c r="BU695" s="28"/>
      <c r="BV695" s="28"/>
      <c r="BW695" s="28"/>
      <c r="BY695" s="354"/>
      <c r="BZ695" s="358"/>
      <c r="CA695" s="358"/>
      <c r="CB695" s="358"/>
      <c r="CC695" s="358"/>
      <c r="CD695" s="536" t="s">
        <v>52</v>
      </c>
      <c r="CE695" s="536"/>
      <c r="CF695" s="359">
        <f t="shared" ref="CF695" si="1212">BU693</f>
        <v>2</v>
      </c>
      <c r="CG695" s="360" t="s">
        <v>53</v>
      </c>
      <c r="CH695" s="522" t="str">
        <f t="shared" ref="CH695" ca="1" si="1213">IF(BU694="","",LOOKUP(CF695,$B$2:$B$48,$C$2:$C$44))</f>
        <v>Pečky</v>
      </c>
      <c r="CI695" s="522"/>
      <c r="CJ695" s="522"/>
      <c r="CK695" s="522"/>
      <c r="CL695" s="522"/>
      <c r="CM695" s="522"/>
      <c r="CN695" s="522"/>
      <c r="CO695" s="522"/>
      <c r="CP695" s="522"/>
      <c r="CQ695" s="522"/>
      <c r="CR695" s="522"/>
      <c r="CS695" s="522"/>
      <c r="CT695" s="522"/>
      <c r="CU695" s="358"/>
      <c r="CV695" s="358"/>
      <c r="CW695" s="358"/>
      <c r="CX695" s="358"/>
      <c r="CY695" s="358"/>
      <c r="CZ695" s="536" t="s">
        <v>52</v>
      </c>
      <c r="DA695" s="536"/>
      <c r="DB695" s="359">
        <f t="shared" ref="DB695" si="1214">BW693</f>
        <v>23</v>
      </c>
      <c r="DC695" s="360" t="s">
        <v>53</v>
      </c>
      <c r="DD695" s="522" t="str">
        <f t="shared" ref="DD695" ca="1" si="1215">IF(BW694="","",LOOKUP(DB695,$B$2:$B$48,$C$2:$C$44))</f>
        <v>Ovčárecká "B"</v>
      </c>
      <c r="DE695" s="522"/>
      <c r="DF695" s="522"/>
      <c r="DG695" s="522"/>
      <c r="DH695" s="522"/>
      <c r="DI695" s="522"/>
      <c r="DJ695" s="522"/>
      <c r="DK695" s="522"/>
      <c r="DL695" s="522"/>
      <c r="DM695" s="522"/>
      <c r="DN695" s="522"/>
      <c r="DO695" s="522"/>
      <c r="DP695" s="522"/>
      <c r="DQ695" s="357"/>
    </row>
    <row r="696" spans="68:121" ht="22.5" customHeight="1" x14ac:dyDescent="0.3">
      <c r="BP696" s="28"/>
      <c r="BQ696" s="28"/>
      <c r="BR696" s="28"/>
      <c r="BS696" s="28"/>
      <c r="BT696" s="28"/>
      <c r="BU696" s="28"/>
      <c r="BV696" s="28"/>
      <c r="BW696" s="28"/>
      <c r="BY696" s="354"/>
      <c r="BZ696" s="358"/>
      <c r="CA696" s="358"/>
      <c r="CB696" s="358"/>
      <c r="CC696" s="358"/>
      <c r="CD696" s="358"/>
      <c r="CE696" s="358"/>
      <c r="CF696" s="358"/>
      <c r="CG696" s="358"/>
      <c r="CH696" s="358"/>
      <c r="CI696" s="358"/>
      <c r="CJ696" s="358"/>
      <c r="CK696" s="358"/>
      <c r="CL696" s="358"/>
      <c r="CM696" s="358"/>
      <c r="CN696" s="358"/>
      <c r="CO696" s="358"/>
      <c r="CP696" s="358"/>
      <c r="CQ696" s="358"/>
      <c r="CR696" s="358"/>
      <c r="CS696" s="358"/>
      <c r="CT696" s="358"/>
      <c r="CU696" s="358"/>
      <c r="CV696" s="358"/>
      <c r="CW696" s="358"/>
      <c r="CX696" s="358"/>
      <c r="CY696" s="358"/>
      <c r="CZ696" s="358"/>
      <c r="DA696" s="358"/>
      <c r="DB696" s="358"/>
      <c r="DC696" s="358"/>
      <c r="DD696" s="358"/>
      <c r="DE696" s="358"/>
      <c r="DF696" s="358"/>
      <c r="DG696" s="358"/>
      <c r="DH696" s="358"/>
      <c r="DI696" s="358"/>
      <c r="DJ696" s="358"/>
      <c r="DQ696" s="357"/>
    </row>
    <row r="697" spans="68:121" ht="22.5" customHeight="1" x14ac:dyDescent="0.3">
      <c r="BP697" s="28"/>
      <c r="BQ697" s="28"/>
      <c r="BR697" s="28"/>
      <c r="BS697" s="28"/>
      <c r="BT697" s="28"/>
      <c r="BU697" s="28"/>
      <c r="BV697" s="28"/>
      <c r="BW697" s="28"/>
      <c r="BY697" s="354"/>
      <c r="BZ697" s="396" t="s">
        <v>56</v>
      </c>
      <c r="CA697" s="397">
        <f t="shared" ref="CA697" si="1216">CF695</f>
        <v>2</v>
      </c>
      <c r="CB697" s="362" t="s">
        <v>47</v>
      </c>
      <c r="CC697" s="363">
        <v>1</v>
      </c>
      <c r="CD697" s="363">
        <v>2</v>
      </c>
      <c r="CE697" s="363">
        <v>3</v>
      </c>
      <c r="CF697" s="363">
        <v>4</v>
      </c>
      <c r="CG697" s="363">
        <v>5</v>
      </c>
      <c r="CH697" s="363">
        <v>6</v>
      </c>
      <c r="CI697" s="363">
        <v>7</v>
      </c>
      <c r="CJ697" s="363">
        <v>8</v>
      </c>
      <c r="CK697" s="363">
        <v>9</v>
      </c>
      <c r="CL697" s="363">
        <v>10</v>
      </c>
      <c r="CM697" s="363">
        <v>11</v>
      </c>
      <c r="CN697" s="363">
        <v>12</v>
      </c>
      <c r="CO697" s="363">
        <v>13</v>
      </c>
      <c r="CP697" s="363">
        <v>14</v>
      </c>
      <c r="CQ697" s="363">
        <v>15</v>
      </c>
      <c r="CR697" s="363">
        <v>16</v>
      </c>
      <c r="CS697" s="363">
        <v>17</v>
      </c>
      <c r="CT697" s="363">
        <v>18</v>
      </c>
      <c r="CU697" s="363">
        <v>19</v>
      </c>
      <c r="CV697" s="363">
        <v>20</v>
      </c>
      <c r="CW697" s="363">
        <v>21</v>
      </c>
      <c r="CX697" s="363">
        <v>22</v>
      </c>
      <c r="CY697" s="363">
        <v>23</v>
      </c>
      <c r="CZ697" s="363">
        <v>24</v>
      </c>
      <c r="DA697" s="363">
        <v>25</v>
      </c>
      <c r="DB697" s="363">
        <v>26</v>
      </c>
      <c r="DC697" s="363">
        <v>27</v>
      </c>
      <c r="DD697" s="363">
        <v>28</v>
      </c>
      <c r="DE697" s="363">
        <v>29</v>
      </c>
      <c r="DF697" s="363">
        <v>30</v>
      </c>
      <c r="DG697" s="363">
        <v>31</v>
      </c>
      <c r="DH697" s="363">
        <v>32</v>
      </c>
      <c r="DI697" s="363">
        <v>33</v>
      </c>
      <c r="DJ697" s="363">
        <v>34</v>
      </c>
      <c r="DK697" s="364">
        <v>35</v>
      </c>
      <c r="DL697" s="364">
        <v>36</v>
      </c>
      <c r="DM697" s="364">
        <v>37</v>
      </c>
      <c r="DN697" s="364">
        <v>38</v>
      </c>
      <c r="DO697" s="364">
        <v>39</v>
      </c>
      <c r="DP697" s="364">
        <v>40</v>
      </c>
      <c r="DQ697" s="357"/>
    </row>
    <row r="698" spans="68:121" ht="22.5" customHeight="1" x14ac:dyDescent="0.3">
      <c r="BP698" s="28"/>
      <c r="BQ698" s="28"/>
      <c r="BR698" s="28"/>
      <c r="BS698" s="28"/>
      <c r="BT698" s="28"/>
      <c r="BU698" s="28"/>
      <c r="BV698" s="28"/>
      <c r="BW698" s="28"/>
      <c r="BY698" s="354"/>
      <c r="BZ698" s="365"/>
      <c r="CA698" s="366"/>
      <c r="CB698" s="367"/>
      <c r="CC698" s="368"/>
      <c r="CD698" s="368"/>
      <c r="CE698" s="368"/>
      <c r="CF698" s="368"/>
      <c r="CG698" s="368"/>
      <c r="CH698" s="368"/>
      <c r="CI698" s="368"/>
      <c r="CJ698" s="368"/>
      <c r="CK698" s="368"/>
      <c r="CL698" s="368"/>
      <c r="CM698" s="368"/>
      <c r="CN698" s="368"/>
      <c r="CO698" s="368"/>
      <c r="CP698" s="368"/>
      <c r="CQ698" s="368"/>
      <c r="CR698" s="368"/>
      <c r="CS698" s="368"/>
      <c r="CT698" s="368"/>
      <c r="CU698" s="368"/>
      <c r="CV698" s="368"/>
      <c r="CW698" s="368"/>
      <c r="CX698" s="368"/>
      <c r="CY698" s="368"/>
      <c r="CZ698" s="368"/>
      <c r="DA698" s="368"/>
      <c r="DB698" s="368"/>
      <c r="DC698" s="368"/>
      <c r="DD698" s="368"/>
      <c r="DE698" s="368"/>
      <c r="DF698" s="368"/>
      <c r="DG698" s="368"/>
      <c r="DH698" s="368"/>
      <c r="DI698" s="368"/>
      <c r="DJ698" s="368"/>
      <c r="DK698" s="369"/>
      <c r="DL698" s="369"/>
      <c r="DM698" s="369"/>
      <c r="DN698" s="369"/>
      <c r="DO698" s="369"/>
      <c r="DP698" s="369"/>
      <c r="DQ698" s="357"/>
    </row>
    <row r="699" spans="68:121" ht="22.5" customHeight="1" x14ac:dyDescent="0.3">
      <c r="BP699" s="28"/>
      <c r="BQ699" s="28"/>
      <c r="BR699" s="28"/>
      <c r="BS699" s="28"/>
      <c r="BT699" s="28"/>
      <c r="BU699" s="28"/>
      <c r="BV699" s="28"/>
      <c r="BW699" s="28"/>
      <c r="BY699" s="354"/>
      <c r="BZ699" s="398" t="s">
        <v>56</v>
      </c>
      <c r="CA699" s="399">
        <f t="shared" ref="CA699" si="1217">DB695</f>
        <v>23</v>
      </c>
      <c r="CB699" s="370" t="s">
        <v>47</v>
      </c>
      <c r="CC699" s="363">
        <v>1</v>
      </c>
      <c r="CD699" s="363">
        <v>2</v>
      </c>
      <c r="CE699" s="363">
        <v>3</v>
      </c>
      <c r="CF699" s="363">
        <v>4</v>
      </c>
      <c r="CG699" s="363">
        <v>5</v>
      </c>
      <c r="CH699" s="363">
        <v>6</v>
      </c>
      <c r="CI699" s="363">
        <v>7</v>
      </c>
      <c r="CJ699" s="363">
        <v>8</v>
      </c>
      <c r="CK699" s="363">
        <v>9</v>
      </c>
      <c r="CL699" s="363">
        <v>10</v>
      </c>
      <c r="CM699" s="363">
        <v>11</v>
      </c>
      <c r="CN699" s="363">
        <v>12</v>
      </c>
      <c r="CO699" s="363">
        <v>13</v>
      </c>
      <c r="CP699" s="363">
        <v>14</v>
      </c>
      <c r="CQ699" s="363">
        <v>15</v>
      </c>
      <c r="CR699" s="363">
        <v>16</v>
      </c>
      <c r="CS699" s="363">
        <v>17</v>
      </c>
      <c r="CT699" s="363">
        <v>18</v>
      </c>
      <c r="CU699" s="363">
        <v>19</v>
      </c>
      <c r="CV699" s="363">
        <v>20</v>
      </c>
      <c r="CW699" s="363">
        <v>21</v>
      </c>
      <c r="CX699" s="363">
        <v>22</v>
      </c>
      <c r="CY699" s="363">
        <v>23</v>
      </c>
      <c r="CZ699" s="363">
        <v>24</v>
      </c>
      <c r="DA699" s="363">
        <v>25</v>
      </c>
      <c r="DB699" s="363">
        <v>26</v>
      </c>
      <c r="DC699" s="363">
        <v>27</v>
      </c>
      <c r="DD699" s="363">
        <v>28</v>
      </c>
      <c r="DE699" s="363">
        <v>29</v>
      </c>
      <c r="DF699" s="363">
        <v>30</v>
      </c>
      <c r="DG699" s="363">
        <v>31</v>
      </c>
      <c r="DH699" s="363">
        <v>32</v>
      </c>
      <c r="DI699" s="363">
        <v>33</v>
      </c>
      <c r="DJ699" s="363">
        <v>34</v>
      </c>
      <c r="DK699" s="364">
        <v>35</v>
      </c>
      <c r="DL699" s="364">
        <v>36</v>
      </c>
      <c r="DM699" s="364">
        <v>37</v>
      </c>
      <c r="DN699" s="364">
        <v>38</v>
      </c>
      <c r="DO699" s="364">
        <v>39</v>
      </c>
      <c r="DP699" s="364">
        <v>40</v>
      </c>
      <c r="DQ699" s="357"/>
    </row>
    <row r="700" spans="68:121" ht="22.5" customHeight="1" thickBot="1" x14ac:dyDescent="0.35">
      <c r="BP700" s="28"/>
      <c r="BQ700" s="28"/>
      <c r="BR700" s="28"/>
      <c r="BS700" s="28"/>
      <c r="BT700" s="28"/>
      <c r="BU700" s="28"/>
      <c r="BV700" s="28"/>
      <c r="BW700" s="28"/>
      <c r="BY700" s="371"/>
      <c r="BZ700" s="372"/>
      <c r="CA700" s="372"/>
      <c r="CB700" s="372"/>
      <c r="CC700" s="372"/>
      <c r="CD700" s="372"/>
      <c r="CE700" s="372"/>
      <c r="CF700" s="372"/>
      <c r="CG700" s="372"/>
      <c r="CH700" s="372"/>
      <c r="CI700" s="372"/>
      <c r="CJ700" s="372"/>
      <c r="CK700" s="372"/>
      <c r="CL700" s="372"/>
      <c r="CM700" s="372"/>
      <c r="CN700" s="372"/>
      <c r="CO700" s="372"/>
      <c r="CP700" s="372"/>
      <c r="CQ700" s="372"/>
      <c r="CR700" s="372"/>
      <c r="CS700" s="372"/>
      <c r="CT700" s="372"/>
      <c r="CU700" s="372"/>
      <c r="CV700" s="372"/>
      <c r="CW700" s="372"/>
      <c r="CX700" s="372"/>
      <c r="CY700" s="372"/>
      <c r="CZ700" s="372"/>
      <c r="DA700" s="372"/>
      <c r="DB700" s="372"/>
      <c r="DC700" s="372"/>
      <c r="DD700" s="372"/>
      <c r="DE700" s="372"/>
      <c r="DF700" s="372"/>
      <c r="DG700" s="372"/>
      <c r="DH700" s="372"/>
      <c r="DI700" s="372"/>
      <c r="DJ700" s="372"/>
      <c r="DK700" s="372"/>
      <c r="DL700" s="372"/>
      <c r="DM700" s="372"/>
      <c r="DN700" s="372"/>
      <c r="DO700" s="372"/>
      <c r="DP700" s="372"/>
      <c r="DQ700" s="373"/>
    </row>
    <row r="701" spans="68:121" ht="22.5" customHeight="1" thickTop="1" x14ac:dyDescent="0.3">
      <c r="BP701" s="28"/>
      <c r="BQ701" s="28"/>
      <c r="BR701" s="28"/>
      <c r="BS701" s="28"/>
      <c r="BT701" s="28"/>
      <c r="BU701" s="28"/>
      <c r="BV701" s="28"/>
      <c r="BW701" s="28"/>
      <c r="BY701" s="517">
        <f t="shared" ref="BY701" si="1218">BQ702</f>
        <v>0.375</v>
      </c>
      <c r="BZ701" s="518"/>
      <c r="CA701" s="518"/>
      <c r="CB701" s="351"/>
      <c r="CC701" s="351"/>
      <c r="CD701" s="351"/>
      <c r="CE701" s="520" t="str">
        <f t="shared" ref="CE701" si="1219">BT702</f>
        <v>skupina</v>
      </c>
      <c r="CF701" s="520"/>
      <c r="CG701" s="520"/>
      <c r="CH701" s="520"/>
      <c r="CI701" s="520"/>
      <c r="CJ701" s="352" t="str">
        <f t="shared" ref="CJ701" si="1220">BT703</f>
        <v>B</v>
      </c>
      <c r="CK701" s="351"/>
      <c r="CL701" s="351"/>
      <c r="CM701" s="351"/>
      <c r="CN701" s="351"/>
      <c r="CO701" s="351"/>
      <c r="CP701" s="351"/>
      <c r="CQ701" s="351"/>
      <c r="CR701" s="351"/>
      <c r="CS701" s="351"/>
      <c r="CT701" s="351"/>
      <c r="CU701" s="351"/>
      <c r="CV701" s="351"/>
      <c r="CW701" s="351"/>
      <c r="CX701" s="351"/>
      <c r="CY701" s="351"/>
      <c r="CZ701" s="351"/>
      <c r="DA701" s="351"/>
      <c r="DB701" s="351"/>
      <c r="DC701" s="351"/>
      <c r="DD701" s="351"/>
      <c r="DE701" s="351"/>
      <c r="DF701" s="351"/>
      <c r="DG701" s="351"/>
      <c r="DH701" s="351"/>
      <c r="DI701" s="351"/>
      <c r="DJ701" s="351"/>
      <c r="DK701" s="351"/>
      <c r="DL701" s="351"/>
      <c r="DM701" s="351"/>
      <c r="DN701" s="351"/>
      <c r="DO701" s="351"/>
      <c r="DP701" s="351"/>
      <c r="DQ701" s="353"/>
    </row>
    <row r="702" spans="68:121" ht="22.5" customHeight="1" x14ac:dyDescent="0.3">
      <c r="BP702" s="28" t="str">
        <f t="shared" ref="BP702:BW703" si="1221">Q58</f>
        <v>1. KOLO</v>
      </c>
      <c r="BQ702" s="28">
        <f t="shared" si="1221"/>
        <v>0.375</v>
      </c>
      <c r="BR702" s="28">
        <f t="shared" si="1221"/>
        <v>6</v>
      </c>
      <c r="BS702" s="28" t="str">
        <f t="shared" si="1221"/>
        <v>HŘIŠTĚ</v>
      </c>
      <c r="BT702" s="28" t="str">
        <f t="shared" si="1221"/>
        <v>skupina</v>
      </c>
      <c r="BU702" s="28">
        <f t="shared" si="1221"/>
        <v>15</v>
      </c>
      <c r="BV702" s="28" t="str">
        <f t="shared" si="1221"/>
        <v>:</v>
      </c>
      <c r="BW702" s="28">
        <f t="shared" si="1221"/>
        <v>18</v>
      </c>
      <c r="BY702" s="354"/>
      <c r="BZ702" s="521" t="str">
        <f t="shared" ref="BZ702" si="1222">BP702</f>
        <v>1. KOLO</v>
      </c>
      <c r="CA702" s="521"/>
      <c r="CB702" s="521"/>
      <c r="CC702" s="521"/>
      <c r="CD702" s="355"/>
      <c r="CE702" s="355"/>
      <c r="CF702" s="355"/>
      <c r="CG702" s="355"/>
      <c r="CH702" s="355"/>
      <c r="CI702" s="355"/>
      <c r="CJ702" s="355"/>
      <c r="CK702" s="355"/>
      <c r="CL702" s="355"/>
      <c r="CM702" s="355"/>
      <c r="CN702" s="355"/>
      <c r="CO702" s="355"/>
      <c r="CP702" s="355"/>
      <c r="CQ702" s="355"/>
      <c r="CR702" s="355"/>
      <c r="CS702" s="537">
        <f t="shared" ref="CS702" si="1223">BR702</f>
        <v>6</v>
      </c>
      <c r="CT702" s="537"/>
      <c r="CU702" s="538" t="s">
        <v>48</v>
      </c>
      <c r="CV702" s="538"/>
      <c r="CW702" s="538"/>
      <c r="CX702" s="355"/>
      <c r="CY702" s="355"/>
      <c r="CZ702" s="355"/>
      <c r="DA702" s="355"/>
      <c r="DB702" s="355"/>
      <c r="DC702" s="355"/>
      <c r="DD702" s="355"/>
      <c r="DE702" s="355"/>
      <c r="DF702" s="355"/>
      <c r="DG702" s="355"/>
      <c r="DH702" s="355"/>
      <c r="DI702" s="355"/>
      <c r="DJ702" s="355"/>
      <c r="DK702" s="356"/>
      <c r="DL702" s="539" t="s">
        <v>49</v>
      </c>
      <c r="DM702" s="539"/>
      <c r="DN702" s="539"/>
      <c r="DO702" s="540">
        <f t="shared" ref="DO702" si="1224">BS703</f>
        <v>6</v>
      </c>
      <c r="DP702" s="540"/>
      <c r="DQ702" s="357"/>
    </row>
    <row r="703" spans="68:121" ht="22.5" customHeight="1" x14ac:dyDescent="0.3">
      <c r="BP703" s="28">
        <f t="shared" si="1221"/>
        <v>0</v>
      </c>
      <c r="BQ703" s="28">
        <f t="shared" si="1221"/>
        <v>0</v>
      </c>
      <c r="BR703" s="28" t="str">
        <f t="shared" si="1221"/>
        <v>zápas</v>
      </c>
      <c r="BS703" s="28">
        <f t="shared" si="1221"/>
        <v>6</v>
      </c>
      <c r="BT703" s="28" t="str">
        <f t="shared" si="1221"/>
        <v>B</v>
      </c>
      <c r="BU703" s="28" t="str">
        <f t="shared" ca="1" si="1221"/>
        <v>Bezručova "A"</v>
      </c>
      <c r="BV703" s="28">
        <f t="shared" si="1221"/>
        <v>0</v>
      </c>
      <c r="BW703" s="28" t="str">
        <f t="shared" ca="1" si="1221"/>
        <v>Lipanská "B"</v>
      </c>
      <c r="BY703" s="354"/>
      <c r="BZ703" s="521"/>
      <c r="CA703" s="521"/>
      <c r="CB703" s="521"/>
      <c r="CC703" s="521"/>
      <c r="CD703" s="355"/>
      <c r="CE703" s="355"/>
      <c r="CF703" s="355"/>
      <c r="CG703" s="355"/>
      <c r="CH703" s="355"/>
      <c r="CI703" s="355"/>
      <c r="CJ703" s="355"/>
      <c r="CK703" s="355"/>
      <c r="CL703" s="355"/>
      <c r="CM703" s="355"/>
      <c r="CN703" s="355"/>
      <c r="CO703" s="355"/>
      <c r="CP703" s="355"/>
      <c r="CQ703" s="355"/>
      <c r="CR703" s="355"/>
      <c r="CS703" s="537"/>
      <c r="CT703" s="537"/>
      <c r="CU703" s="538"/>
      <c r="CV703" s="538"/>
      <c r="CW703" s="538"/>
      <c r="CX703" s="355"/>
      <c r="CY703" s="355"/>
      <c r="CZ703" s="355"/>
      <c r="DA703" s="355"/>
      <c r="DB703" s="355"/>
      <c r="DC703" s="355"/>
      <c r="DD703" s="355"/>
      <c r="DE703" s="355"/>
      <c r="DF703" s="355"/>
      <c r="DG703" s="355"/>
      <c r="DH703" s="355"/>
      <c r="DI703" s="355"/>
      <c r="DJ703" s="355"/>
      <c r="DK703" s="356"/>
      <c r="DL703" s="539"/>
      <c r="DM703" s="539"/>
      <c r="DN703" s="539"/>
      <c r="DO703" s="540"/>
      <c r="DP703" s="540"/>
      <c r="DQ703" s="357"/>
    </row>
    <row r="704" spans="68:121" ht="22.5" customHeight="1" x14ac:dyDescent="0.3">
      <c r="BP704" s="28"/>
      <c r="BQ704" s="28"/>
      <c r="BR704" s="28"/>
      <c r="BS704" s="28"/>
      <c r="BT704" s="28"/>
      <c r="BU704" s="28"/>
      <c r="BV704" s="28"/>
      <c r="BW704" s="28"/>
      <c r="BY704" s="354"/>
      <c r="BZ704" s="358"/>
      <c r="CA704" s="358"/>
      <c r="CB704" s="358"/>
      <c r="CC704" s="358"/>
      <c r="CD704" s="536" t="s">
        <v>52</v>
      </c>
      <c r="CE704" s="536"/>
      <c r="CF704" s="359">
        <f t="shared" ref="CF704" si="1225">BU702</f>
        <v>15</v>
      </c>
      <c r="CG704" s="360" t="s">
        <v>53</v>
      </c>
      <c r="CH704" s="522" t="str">
        <f t="shared" ref="CH704" ca="1" si="1226">IF(BU703="","",LOOKUP(CF704,$B$2:$B$48,$C$2:$C$44))</f>
        <v>Bezručova "A"</v>
      </c>
      <c r="CI704" s="522"/>
      <c r="CJ704" s="522"/>
      <c r="CK704" s="522"/>
      <c r="CL704" s="522"/>
      <c r="CM704" s="522"/>
      <c r="CN704" s="522"/>
      <c r="CO704" s="522"/>
      <c r="CP704" s="522"/>
      <c r="CQ704" s="522"/>
      <c r="CR704" s="522"/>
      <c r="CS704" s="522"/>
      <c r="CT704" s="522"/>
      <c r="CU704" s="358"/>
      <c r="CV704" s="358"/>
      <c r="CW704" s="358"/>
      <c r="CX704" s="358"/>
      <c r="CY704" s="358"/>
      <c r="CZ704" s="536" t="s">
        <v>52</v>
      </c>
      <c r="DA704" s="536"/>
      <c r="DB704" s="359">
        <f t="shared" ref="DB704" si="1227">BW702</f>
        <v>18</v>
      </c>
      <c r="DC704" s="360" t="s">
        <v>53</v>
      </c>
      <c r="DD704" s="522" t="str">
        <f t="shared" ref="DD704" ca="1" si="1228">IF(BW703="","",LOOKUP(DB704,$B$2:$B$48,$C$2:$C$44))</f>
        <v>Lipanská "B"</v>
      </c>
      <c r="DE704" s="522"/>
      <c r="DF704" s="522"/>
      <c r="DG704" s="522"/>
      <c r="DH704" s="522"/>
      <c r="DI704" s="522"/>
      <c r="DJ704" s="522"/>
      <c r="DK704" s="522"/>
      <c r="DL704" s="522"/>
      <c r="DM704" s="522"/>
      <c r="DN704" s="522"/>
      <c r="DO704" s="522"/>
      <c r="DP704" s="522"/>
      <c r="DQ704" s="357"/>
    </row>
    <row r="705" spans="68:121" ht="22.5" customHeight="1" x14ac:dyDescent="0.3">
      <c r="BP705" s="28"/>
      <c r="BQ705" s="28"/>
      <c r="BR705" s="28"/>
      <c r="BS705" s="28"/>
      <c r="BT705" s="28"/>
      <c r="BU705" s="28"/>
      <c r="BV705" s="28"/>
      <c r="BW705" s="28"/>
      <c r="BY705" s="354"/>
      <c r="BZ705" s="358"/>
      <c r="CA705" s="358"/>
      <c r="CB705" s="358"/>
      <c r="CC705" s="358"/>
      <c r="CD705" s="358"/>
      <c r="CE705" s="358"/>
      <c r="CF705" s="358"/>
      <c r="CG705" s="358"/>
      <c r="CH705" s="358"/>
      <c r="CI705" s="358"/>
      <c r="CJ705" s="358"/>
      <c r="CK705" s="358"/>
      <c r="CL705" s="358"/>
      <c r="CM705" s="358"/>
      <c r="CN705" s="358"/>
      <c r="CO705" s="358"/>
      <c r="CP705" s="358"/>
      <c r="CQ705" s="358"/>
      <c r="CR705" s="358"/>
      <c r="CS705" s="358"/>
      <c r="CT705" s="358"/>
      <c r="CU705" s="358"/>
      <c r="CV705" s="358"/>
      <c r="CW705" s="358"/>
      <c r="CX705" s="358"/>
      <c r="CY705" s="358"/>
      <c r="CZ705" s="358"/>
      <c r="DA705" s="358"/>
      <c r="DB705" s="358"/>
      <c r="DC705" s="358"/>
      <c r="DD705" s="358"/>
      <c r="DE705" s="358"/>
      <c r="DF705" s="358"/>
      <c r="DG705" s="358"/>
      <c r="DH705" s="358"/>
      <c r="DI705" s="358"/>
      <c r="DJ705" s="358"/>
      <c r="DQ705" s="357"/>
    </row>
    <row r="706" spans="68:121" ht="22.5" customHeight="1" x14ac:dyDescent="0.3">
      <c r="BP706" s="28"/>
      <c r="BQ706" s="28"/>
      <c r="BR706" s="28"/>
      <c r="BS706" s="28"/>
      <c r="BT706" s="28"/>
      <c r="BU706" s="28"/>
      <c r="BV706" s="28"/>
      <c r="BW706" s="28"/>
      <c r="BY706" s="354"/>
      <c r="BZ706" s="396" t="s">
        <v>56</v>
      </c>
      <c r="CA706" s="397">
        <f t="shared" ref="CA706" si="1229">CF704</f>
        <v>15</v>
      </c>
      <c r="CB706" s="362" t="s">
        <v>47</v>
      </c>
      <c r="CC706" s="363">
        <v>1</v>
      </c>
      <c r="CD706" s="363">
        <v>2</v>
      </c>
      <c r="CE706" s="363">
        <v>3</v>
      </c>
      <c r="CF706" s="363">
        <v>4</v>
      </c>
      <c r="CG706" s="363">
        <v>5</v>
      </c>
      <c r="CH706" s="363">
        <v>6</v>
      </c>
      <c r="CI706" s="363">
        <v>7</v>
      </c>
      <c r="CJ706" s="363">
        <v>8</v>
      </c>
      <c r="CK706" s="363">
        <v>9</v>
      </c>
      <c r="CL706" s="363">
        <v>10</v>
      </c>
      <c r="CM706" s="363">
        <v>11</v>
      </c>
      <c r="CN706" s="363">
        <v>12</v>
      </c>
      <c r="CO706" s="363">
        <v>13</v>
      </c>
      <c r="CP706" s="363">
        <v>14</v>
      </c>
      <c r="CQ706" s="363">
        <v>15</v>
      </c>
      <c r="CR706" s="363">
        <v>16</v>
      </c>
      <c r="CS706" s="363">
        <v>17</v>
      </c>
      <c r="CT706" s="363">
        <v>18</v>
      </c>
      <c r="CU706" s="363">
        <v>19</v>
      </c>
      <c r="CV706" s="363">
        <v>20</v>
      </c>
      <c r="CW706" s="363">
        <v>21</v>
      </c>
      <c r="CX706" s="363">
        <v>22</v>
      </c>
      <c r="CY706" s="363">
        <v>23</v>
      </c>
      <c r="CZ706" s="363">
        <v>24</v>
      </c>
      <c r="DA706" s="363">
        <v>25</v>
      </c>
      <c r="DB706" s="363">
        <v>26</v>
      </c>
      <c r="DC706" s="363">
        <v>27</v>
      </c>
      <c r="DD706" s="363">
        <v>28</v>
      </c>
      <c r="DE706" s="363">
        <v>29</v>
      </c>
      <c r="DF706" s="363">
        <v>30</v>
      </c>
      <c r="DG706" s="363">
        <v>31</v>
      </c>
      <c r="DH706" s="363">
        <v>32</v>
      </c>
      <c r="DI706" s="363">
        <v>33</v>
      </c>
      <c r="DJ706" s="363">
        <v>34</v>
      </c>
      <c r="DK706" s="364">
        <v>35</v>
      </c>
      <c r="DL706" s="364">
        <v>36</v>
      </c>
      <c r="DM706" s="364">
        <v>37</v>
      </c>
      <c r="DN706" s="364">
        <v>38</v>
      </c>
      <c r="DO706" s="364">
        <v>39</v>
      </c>
      <c r="DP706" s="364">
        <v>40</v>
      </c>
      <c r="DQ706" s="357"/>
    </row>
    <row r="707" spans="68:121" ht="22.5" customHeight="1" x14ac:dyDescent="0.3">
      <c r="BP707" s="28"/>
      <c r="BQ707" s="28"/>
      <c r="BR707" s="28"/>
      <c r="BS707" s="28"/>
      <c r="BT707" s="28"/>
      <c r="BU707" s="28"/>
      <c r="BV707" s="28"/>
      <c r="BW707" s="28"/>
      <c r="BY707" s="354"/>
      <c r="BZ707" s="365"/>
      <c r="CA707" s="366"/>
      <c r="CB707" s="367"/>
      <c r="CC707" s="368"/>
      <c r="CD707" s="368"/>
      <c r="CE707" s="368"/>
      <c r="CF707" s="368"/>
      <c r="CG707" s="368"/>
      <c r="CH707" s="368"/>
      <c r="CI707" s="368"/>
      <c r="CJ707" s="368"/>
      <c r="CK707" s="368"/>
      <c r="CL707" s="368"/>
      <c r="CM707" s="368"/>
      <c r="CN707" s="368"/>
      <c r="CO707" s="368"/>
      <c r="CP707" s="368"/>
      <c r="CQ707" s="368"/>
      <c r="CR707" s="368"/>
      <c r="CS707" s="368"/>
      <c r="CT707" s="368"/>
      <c r="CU707" s="368"/>
      <c r="CV707" s="368"/>
      <c r="CW707" s="368"/>
      <c r="CX707" s="368"/>
      <c r="CY707" s="368"/>
      <c r="CZ707" s="368"/>
      <c r="DA707" s="368"/>
      <c r="DB707" s="368"/>
      <c r="DC707" s="368"/>
      <c r="DD707" s="368"/>
      <c r="DE707" s="368"/>
      <c r="DF707" s="368"/>
      <c r="DG707" s="368"/>
      <c r="DH707" s="368"/>
      <c r="DI707" s="368"/>
      <c r="DJ707" s="368"/>
      <c r="DK707" s="369"/>
      <c r="DL707" s="369"/>
      <c r="DM707" s="369"/>
      <c r="DN707" s="369"/>
      <c r="DO707" s="369"/>
      <c r="DP707" s="369"/>
      <c r="DQ707" s="357"/>
    </row>
    <row r="708" spans="68:121" ht="22.5" customHeight="1" x14ac:dyDescent="0.3">
      <c r="BP708" s="28"/>
      <c r="BQ708" s="28"/>
      <c r="BR708" s="28"/>
      <c r="BS708" s="28"/>
      <c r="BT708" s="28"/>
      <c r="BU708" s="28"/>
      <c r="BV708" s="28"/>
      <c r="BW708" s="28"/>
      <c r="BY708" s="354"/>
      <c r="BZ708" s="398" t="s">
        <v>56</v>
      </c>
      <c r="CA708" s="399">
        <f t="shared" ref="CA708" si="1230">DB704</f>
        <v>18</v>
      </c>
      <c r="CB708" s="370" t="s">
        <v>47</v>
      </c>
      <c r="CC708" s="363">
        <v>1</v>
      </c>
      <c r="CD708" s="363">
        <v>2</v>
      </c>
      <c r="CE708" s="363">
        <v>3</v>
      </c>
      <c r="CF708" s="363">
        <v>4</v>
      </c>
      <c r="CG708" s="363">
        <v>5</v>
      </c>
      <c r="CH708" s="363">
        <v>6</v>
      </c>
      <c r="CI708" s="363">
        <v>7</v>
      </c>
      <c r="CJ708" s="363">
        <v>8</v>
      </c>
      <c r="CK708" s="363">
        <v>9</v>
      </c>
      <c r="CL708" s="363">
        <v>10</v>
      </c>
      <c r="CM708" s="363">
        <v>11</v>
      </c>
      <c r="CN708" s="363">
        <v>12</v>
      </c>
      <c r="CO708" s="363">
        <v>13</v>
      </c>
      <c r="CP708" s="363">
        <v>14</v>
      </c>
      <c r="CQ708" s="363">
        <v>15</v>
      </c>
      <c r="CR708" s="363">
        <v>16</v>
      </c>
      <c r="CS708" s="363">
        <v>17</v>
      </c>
      <c r="CT708" s="363">
        <v>18</v>
      </c>
      <c r="CU708" s="363">
        <v>19</v>
      </c>
      <c r="CV708" s="363">
        <v>20</v>
      </c>
      <c r="CW708" s="363">
        <v>21</v>
      </c>
      <c r="CX708" s="363">
        <v>22</v>
      </c>
      <c r="CY708" s="363">
        <v>23</v>
      </c>
      <c r="CZ708" s="363">
        <v>24</v>
      </c>
      <c r="DA708" s="363">
        <v>25</v>
      </c>
      <c r="DB708" s="363">
        <v>26</v>
      </c>
      <c r="DC708" s="363">
        <v>27</v>
      </c>
      <c r="DD708" s="363">
        <v>28</v>
      </c>
      <c r="DE708" s="363">
        <v>29</v>
      </c>
      <c r="DF708" s="363">
        <v>30</v>
      </c>
      <c r="DG708" s="363">
        <v>31</v>
      </c>
      <c r="DH708" s="363">
        <v>32</v>
      </c>
      <c r="DI708" s="363">
        <v>33</v>
      </c>
      <c r="DJ708" s="363">
        <v>34</v>
      </c>
      <c r="DK708" s="364">
        <v>35</v>
      </c>
      <c r="DL708" s="364">
        <v>36</v>
      </c>
      <c r="DM708" s="364">
        <v>37</v>
      </c>
      <c r="DN708" s="364">
        <v>38</v>
      </c>
      <c r="DO708" s="364">
        <v>39</v>
      </c>
      <c r="DP708" s="364">
        <v>40</v>
      </c>
      <c r="DQ708" s="357"/>
    </row>
    <row r="709" spans="68:121" ht="22.5" customHeight="1" thickBot="1" x14ac:dyDescent="0.35">
      <c r="BP709" s="28"/>
      <c r="BQ709" s="28"/>
      <c r="BR709" s="28"/>
      <c r="BS709" s="28"/>
      <c r="BT709" s="28"/>
      <c r="BU709" s="28"/>
      <c r="BV709" s="28"/>
      <c r="BW709" s="28"/>
      <c r="BY709" s="371"/>
      <c r="BZ709" s="372"/>
      <c r="CA709" s="372"/>
      <c r="CB709" s="372"/>
      <c r="CC709" s="372"/>
      <c r="CD709" s="372"/>
      <c r="CE709" s="372"/>
      <c r="CF709" s="372"/>
      <c r="CG709" s="372"/>
      <c r="CH709" s="372"/>
      <c r="CI709" s="372"/>
      <c r="CJ709" s="372"/>
      <c r="CK709" s="372"/>
      <c r="CL709" s="372"/>
      <c r="CM709" s="372"/>
      <c r="CN709" s="372"/>
      <c r="CO709" s="372"/>
      <c r="CP709" s="372"/>
      <c r="CQ709" s="372"/>
      <c r="CR709" s="372"/>
      <c r="CS709" s="372"/>
      <c r="CT709" s="372"/>
      <c r="CU709" s="372"/>
      <c r="CV709" s="372"/>
      <c r="CW709" s="372"/>
      <c r="CX709" s="372"/>
      <c r="CY709" s="372"/>
      <c r="CZ709" s="372"/>
      <c r="DA709" s="372"/>
      <c r="DB709" s="372"/>
      <c r="DC709" s="372"/>
      <c r="DD709" s="372"/>
      <c r="DE709" s="372"/>
      <c r="DF709" s="372"/>
      <c r="DG709" s="372"/>
      <c r="DH709" s="372"/>
      <c r="DI709" s="372"/>
      <c r="DJ709" s="372"/>
      <c r="DK709" s="372"/>
      <c r="DL709" s="372"/>
      <c r="DM709" s="372"/>
      <c r="DN709" s="372"/>
      <c r="DO709" s="372"/>
      <c r="DP709" s="372"/>
      <c r="DQ709" s="373"/>
    </row>
    <row r="710" spans="68:121" ht="22.5" customHeight="1" thickTop="1" x14ac:dyDescent="0.3">
      <c r="BP710" s="28"/>
      <c r="BQ710" s="28"/>
      <c r="BR710" s="28"/>
      <c r="BS710" s="28"/>
      <c r="BT710" s="28"/>
      <c r="BU710" s="28"/>
      <c r="BV710" s="28"/>
      <c r="BW710" s="28"/>
      <c r="BY710" s="517">
        <f t="shared" ref="BY710" si="1231">BQ711</f>
        <v>0.38333333333333336</v>
      </c>
      <c r="BZ710" s="518"/>
      <c r="CA710" s="518"/>
      <c r="CB710" s="351"/>
      <c r="CC710" s="351"/>
      <c r="CD710" s="351"/>
      <c r="CE710" s="520" t="str">
        <f t="shared" ref="CE710" si="1232">BT711</f>
        <v>skupina</v>
      </c>
      <c r="CF710" s="520"/>
      <c r="CG710" s="520"/>
      <c r="CH710" s="520"/>
      <c r="CI710" s="520"/>
      <c r="CJ710" s="352" t="str">
        <f t="shared" ref="CJ710" si="1233">BT712</f>
        <v>A</v>
      </c>
      <c r="CK710" s="351"/>
      <c r="CL710" s="351"/>
      <c r="CM710" s="351"/>
      <c r="CN710" s="351"/>
      <c r="CO710" s="351"/>
      <c r="CP710" s="351"/>
      <c r="CQ710" s="351"/>
      <c r="CR710" s="351"/>
      <c r="CS710" s="351"/>
      <c r="CT710" s="351"/>
      <c r="CU710" s="351"/>
      <c r="CV710" s="351"/>
      <c r="CW710" s="351"/>
      <c r="CX710" s="351"/>
      <c r="CY710" s="351"/>
      <c r="CZ710" s="351"/>
      <c r="DA710" s="351"/>
      <c r="DB710" s="351"/>
      <c r="DC710" s="351"/>
      <c r="DD710" s="351"/>
      <c r="DE710" s="351"/>
      <c r="DF710" s="351"/>
      <c r="DG710" s="351"/>
      <c r="DH710" s="351"/>
      <c r="DI710" s="351"/>
      <c r="DJ710" s="351"/>
      <c r="DK710" s="351"/>
      <c r="DL710" s="351"/>
      <c r="DM710" s="351"/>
      <c r="DN710" s="351"/>
      <c r="DO710" s="351"/>
      <c r="DP710" s="351"/>
      <c r="DQ710" s="353"/>
    </row>
    <row r="711" spans="68:121" ht="22.5" customHeight="1" x14ac:dyDescent="0.3">
      <c r="BP711" s="28" t="str">
        <f t="shared" ref="BP711:BW712" si="1234">Q60</f>
        <v>2. KOLO</v>
      </c>
      <c r="BQ711" s="28">
        <f t="shared" si="1234"/>
        <v>0.38333333333333336</v>
      </c>
      <c r="BR711" s="28">
        <f t="shared" si="1234"/>
        <v>12</v>
      </c>
      <c r="BS711" s="28" t="str">
        <f t="shared" si="1234"/>
        <v>HŘIŠTĚ</v>
      </c>
      <c r="BT711" s="28" t="str">
        <f t="shared" si="1234"/>
        <v>skupina</v>
      </c>
      <c r="BU711" s="28">
        <f t="shared" si="1234"/>
        <v>16</v>
      </c>
      <c r="BV711" s="28" t="str">
        <f t="shared" si="1234"/>
        <v>:</v>
      </c>
      <c r="BW711" s="28">
        <f t="shared" si="1234"/>
        <v>17</v>
      </c>
      <c r="BY711" s="354"/>
      <c r="BZ711" s="521" t="str">
        <f t="shared" ref="BZ711" si="1235">BP711</f>
        <v>2. KOLO</v>
      </c>
      <c r="CA711" s="521"/>
      <c r="CB711" s="521"/>
      <c r="CC711" s="521"/>
      <c r="CD711" s="355"/>
      <c r="CE711" s="355"/>
      <c r="CF711" s="355"/>
      <c r="CG711" s="355"/>
      <c r="CH711" s="355"/>
      <c r="CI711" s="355"/>
      <c r="CJ711" s="355"/>
      <c r="CK711" s="355"/>
      <c r="CL711" s="355"/>
      <c r="CM711" s="355"/>
      <c r="CN711" s="355"/>
      <c r="CO711" s="355"/>
      <c r="CP711" s="355"/>
      <c r="CQ711" s="355"/>
      <c r="CR711" s="355"/>
      <c r="CS711" s="537">
        <f t="shared" ref="CS711" si="1236">BR711</f>
        <v>12</v>
      </c>
      <c r="CT711" s="537"/>
      <c r="CU711" s="538" t="s">
        <v>48</v>
      </c>
      <c r="CV711" s="538"/>
      <c r="CW711" s="538"/>
      <c r="CX711" s="355"/>
      <c r="CY711" s="355"/>
      <c r="CZ711" s="355"/>
      <c r="DA711" s="355"/>
      <c r="DB711" s="355"/>
      <c r="DC711" s="355"/>
      <c r="DD711" s="355"/>
      <c r="DE711" s="355"/>
      <c r="DF711" s="355"/>
      <c r="DG711" s="355"/>
      <c r="DH711" s="355"/>
      <c r="DI711" s="355"/>
      <c r="DJ711" s="355"/>
      <c r="DK711" s="356"/>
      <c r="DL711" s="539" t="s">
        <v>49</v>
      </c>
      <c r="DM711" s="539"/>
      <c r="DN711" s="539"/>
      <c r="DO711" s="540">
        <f t="shared" ref="DO711" si="1237">BS712</f>
        <v>6</v>
      </c>
      <c r="DP711" s="540"/>
      <c r="DQ711" s="357"/>
    </row>
    <row r="712" spans="68:121" ht="22.5" customHeight="1" x14ac:dyDescent="0.3">
      <c r="BP712" s="28">
        <f t="shared" si="1234"/>
        <v>0</v>
      </c>
      <c r="BQ712" s="28">
        <f t="shared" si="1234"/>
        <v>0</v>
      </c>
      <c r="BR712" s="28" t="str">
        <f t="shared" si="1234"/>
        <v>zápas</v>
      </c>
      <c r="BS712" s="28">
        <f t="shared" si="1234"/>
        <v>6</v>
      </c>
      <c r="BT712" s="28" t="str">
        <f t="shared" si="1234"/>
        <v>A</v>
      </c>
      <c r="BU712" s="28" t="str">
        <f t="shared" ca="1" si="1234"/>
        <v>Čer. Pečky "B"</v>
      </c>
      <c r="BV712" s="28">
        <f t="shared" si="1234"/>
        <v>0</v>
      </c>
      <c r="BW712" s="28" t="str">
        <f t="shared" ca="1" si="1234"/>
        <v>Veltruby "B"</v>
      </c>
      <c r="BY712" s="354"/>
      <c r="BZ712" s="521"/>
      <c r="CA712" s="521"/>
      <c r="CB712" s="521"/>
      <c r="CC712" s="521"/>
      <c r="CD712" s="355"/>
      <c r="CE712" s="355"/>
      <c r="CF712" s="355"/>
      <c r="CG712" s="355"/>
      <c r="CH712" s="355"/>
      <c r="CI712" s="355"/>
      <c r="CJ712" s="355"/>
      <c r="CK712" s="355"/>
      <c r="CL712" s="355"/>
      <c r="CM712" s="355"/>
      <c r="CN712" s="355"/>
      <c r="CO712" s="355"/>
      <c r="CP712" s="355"/>
      <c r="CQ712" s="355"/>
      <c r="CR712" s="355"/>
      <c r="CS712" s="537"/>
      <c r="CT712" s="537"/>
      <c r="CU712" s="538"/>
      <c r="CV712" s="538"/>
      <c r="CW712" s="538"/>
      <c r="CX712" s="355"/>
      <c r="CY712" s="355"/>
      <c r="CZ712" s="355"/>
      <c r="DA712" s="355"/>
      <c r="DB712" s="355"/>
      <c r="DC712" s="355"/>
      <c r="DD712" s="355"/>
      <c r="DE712" s="355"/>
      <c r="DF712" s="355"/>
      <c r="DG712" s="355"/>
      <c r="DH712" s="355"/>
      <c r="DI712" s="355"/>
      <c r="DJ712" s="355"/>
      <c r="DK712" s="356"/>
      <c r="DL712" s="539"/>
      <c r="DM712" s="539"/>
      <c r="DN712" s="539"/>
      <c r="DO712" s="540"/>
      <c r="DP712" s="540"/>
      <c r="DQ712" s="357"/>
    </row>
    <row r="713" spans="68:121" ht="22.5" customHeight="1" x14ac:dyDescent="0.3">
      <c r="BP713" s="28"/>
      <c r="BQ713" s="28"/>
      <c r="BR713" s="28"/>
      <c r="BS713" s="28"/>
      <c r="BT713" s="28"/>
      <c r="BU713" s="28"/>
      <c r="BV713" s="28"/>
      <c r="BW713" s="28"/>
      <c r="BY713" s="354"/>
      <c r="BZ713" s="358"/>
      <c r="CA713" s="358"/>
      <c r="CB713" s="358"/>
      <c r="CC713" s="358"/>
      <c r="CD713" s="536" t="s">
        <v>52</v>
      </c>
      <c r="CE713" s="536"/>
      <c r="CF713" s="359">
        <f t="shared" ref="CF713" si="1238">BU711</f>
        <v>16</v>
      </c>
      <c r="CG713" s="360" t="s">
        <v>53</v>
      </c>
      <c r="CH713" s="522" t="str">
        <f t="shared" ref="CH713" ca="1" si="1239">IF(BU712="","",LOOKUP(CF713,$B$2:$B$48,$C$2:$C$44))</f>
        <v>Čer. Pečky "B"</v>
      </c>
      <c r="CI713" s="522"/>
      <c r="CJ713" s="522"/>
      <c r="CK713" s="522"/>
      <c r="CL713" s="522"/>
      <c r="CM713" s="522"/>
      <c r="CN713" s="522"/>
      <c r="CO713" s="522"/>
      <c r="CP713" s="522"/>
      <c r="CQ713" s="522"/>
      <c r="CR713" s="522"/>
      <c r="CS713" s="522"/>
      <c r="CT713" s="522"/>
      <c r="CU713" s="358"/>
      <c r="CV713" s="358"/>
      <c r="CW713" s="358"/>
      <c r="CX713" s="358"/>
      <c r="CY713" s="358"/>
      <c r="CZ713" s="536" t="s">
        <v>52</v>
      </c>
      <c r="DA713" s="536"/>
      <c r="DB713" s="359">
        <f t="shared" ref="DB713" si="1240">BW711</f>
        <v>17</v>
      </c>
      <c r="DC713" s="360" t="s">
        <v>53</v>
      </c>
      <c r="DD713" s="522" t="str">
        <f t="shared" ref="DD713" ca="1" si="1241">IF(BW712="","",LOOKUP(DB713,$B$2:$B$48,$C$2:$C$44))</f>
        <v>Veltruby "B"</v>
      </c>
      <c r="DE713" s="522"/>
      <c r="DF713" s="522"/>
      <c r="DG713" s="522"/>
      <c r="DH713" s="522"/>
      <c r="DI713" s="522"/>
      <c r="DJ713" s="522"/>
      <c r="DK713" s="522"/>
      <c r="DL713" s="522"/>
      <c r="DM713" s="522"/>
      <c r="DN713" s="522"/>
      <c r="DO713" s="522"/>
      <c r="DP713" s="522"/>
      <c r="DQ713" s="357"/>
    </row>
    <row r="714" spans="68:121" ht="22.5" customHeight="1" x14ac:dyDescent="0.3">
      <c r="BP714" s="28"/>
      <c r="BQ714" s="28"/>
      <c r="BR714" s="28"/>
      <c r="BS714" s="28"/>
      <c r="BT714" s="28"/>
      <c r="BU714" s="28"/>
      <c r="BV714" s="28"/>
      <c r="BW714" s="28"/>
      <c r="BY714" s="354"/>
      <c r="BZ714" s="358"/>
      <c r="CA714" s="358"/>
      <c r="CB714" s="358"/>
      <c r="CC714" s="358"/>
      <c r="CD714" s="358"/>
      <c r="CE714" s="358"/>
      <c r="CF714" s="358"/>
      <c r="CG714" s="358"/>
      <c r="CH714" s="358"/>
      <c r="CI714" s="358"/>
      <c r="CJ714" s="358"/>
      <c r="CK714" s="358"/>
      <c r="CL714" s="358"/>
      <c r="CM714" s="358"/>
      <c r="CN714" s="358"/>
      <c r="CO714" s="358"/>
      <c r="CP714" s="358"/>
      <c r="CQ714" s="358"/>
      <c r="CR714" s="358"/>
      <c r="CS714" s="358"/>
      <c r="CT714" s="358"/>
      <c r="CU714" s="358"/>
      <c r="CV714" s="358"/>
      <c r="CW714" s="358"/>
      <c r="CX714" s="358"/>
      <c r="CY714" s="358"/>
      <c r="CZ714" s="358"/>
      <c r="DA714" s="358"/>
      <c r="DB714" s="358"/>
      <c r="DC714" s="358"/>
      <c r="DD714" s="358"/>
      <c r="DE714" s="358"/>
      <c r="DF714" s="358"/>
      <c r="DG714" s="358"/>
      <c r="DH714" s="358"/>
      <c r="DI714" s="358"/>
      <c r="DJ714" s="358"/>
      <c r="DQ714" s="357"/>
    </row>
    <row r="715" spans="68:121" ht="22.5" customHeight="1" x14ac:dyDescent="0.3">
      <c r="BP715" s="28"/>
      <c r="BQ715" s="28"/>
      <c r="BR715" s="28"/>
      <c r="BS715" s="28"/>
      <c r="BT715" s="28"/>
      <c r="BU715" s="28"/>
      <c r="BV715" s="28"/>
      <c r="BW715" s="28"/>
      <c r="BY715" s="354"/>
      <c r="BZ715" s="396" t="s">
        <v>56</v>
      </c>
      <c r="CA715" s="397">
        <f t="shared" ref="CA715" si="1242">CF713</f>
        <v>16</v>
      </c>
      <c r="CB715" s="362" t="s">
        <v>47</v>
      </c>
      <c r="CC715" s="363">
        <v>1</v>
      </c>
      <c r="CD715" s="363">
        <v>2</v>
      </c>
      <c r="CE715" s="363">
        <v>3</v>
      </c>
      <c r="CF715" s="363">
        <v>4</v>
      </c>
      <c r="CG715" s="363">
        <v>5</v>
      </c>
      <c r="CH715" s="363">
        <v>6</v>
      </c>
      <c r="CI715" s="363">
        <v>7</v>
      </c>
      <c r="CJ715" s="363">
        <v>8</v>
      </c>
      <c r="CK715" s="363">
        <v>9</v>
      </c>
      <c r="CL715" s="363">
        <v>10</v>
      </c>
      <c r="CM715" s="363">
        <v>11</v>
      </c>
      <c r="CN715" s="363">
        <v>12</v>
      </c>
      <c r="CO715" s="363">
        <v>13</v>
      </c>
      <c r="CP715" s="363">
        <v>14</v>
      </c>
      <c r="CQ715" s="363">
        <v>15</v>
      </c>
      <c r="CR715" s="363">
        <v>16</v>
      </c>
      <c r="CS715" s="363">
        <v>17</v>
      </c>
      <c r="CT715" s="363">
        <v>18</v>
      </c>
      <c r="CU715" s="363">
        <v>19</v>
      </c>
      <c r="CV715" s="363">
        <v>20</v>
      </c>
      <c r="CW715" s="363">
        <v>21</v>
      </c>
      <c r="CX715" s="363">
        <v>22</v>
      </c>
      <c r="CY715" s="363">
        <v>23</v>
      </c>
      <c r="CZ715" s="363">
        <v>24</v>
      </c>
      <c r="DA715" s="363">
        <v>25</v>
      </c>
      <c r="DB715" s="363">
        <v>26</v>
      </c>
      <c r="DC715" s="363">
        <v>27</v>
      </c>
      <c r="DD715" s="363">
        <v>28</v>
      </c>
      <c r="DE715" s="363">
        <v>29</v>
      </c>
      <c r="DF715" s="363">
        <v>30</v>
      </c>
      <c r="DG715" s="363">
        <v>31</v>
      </c>
      <c r="DH715" s="363">
        <v>32</v>
      </c>
      <c r="DI715" s="363">
        <v>33</v>
      </c>
      <c r="DJ715" s="363">
        <v>34</v>
      </c>
      <c r="DK715" s="364">
        <v>35</v>
      </c>
      <c r="DL715" s="364">
        <v>36</v>
      </c>
      <c r="DM715" s="364">
        <v>37</v>
      </c>
      <c r="DN715" s="364">
        <v>38</v>
      </c>
      <c r="DO715" s="364">
        <v>39</v>
      </c>
      <c r="DP715" s="364">
        <v>40</v>
      </c>
      <c r="DQ715" s="357"/>
    </row>
    <row r="716" spans="68:121" ht="22.5" customHeight="1" x14ac:dyDescent="0.3">
      <c r="BP716" s="28"/>
      <c r="BQ716" s="28"/>
      <c r="BR716" s="28"/>
      <c r="BS716" s="28"/>
      <c r="BT716" s="28"/>
      <c r="BU716" s="28"/>
      <c r="BV716" s="28"/>
      <c r="BW716" s="28"/>
      <c r="BY716" s="354"/>
      <c r="BZ716" s="365"/>
      <c r="CA716" s="366"/>
      <c r="CB716" s="367"/>
      <c r="CC716" s="368"/>
      <c r="CD716" s="368"/>
      <c r="CE716" s="368"/>
      <c r="CF716" s="368"/>
      <c r="CG716" s="368"/>
      <c r="CH716" s="368"/>
      <c r="CI716" s="368"/>
      <c r="CJ716" s="368"/>
      <c r="CK716" s="368"/>
      <c r="CL716" s="368"/>
      <c r="CM716" s="368"/>
      <c r="CN716" s="368"/>
      <c r="CO716" s="368"/>
      <c r="CP716" s="368"/>
      <c r="CQ716" s="368"/>
      <c r="CR716" s="368"/>
      <c r="CS716" s="368"/>
      <c r="CT716" s="368"/>
      <c r="CU716" s="368"/>
      <c r="CV716" s="368"/>
      <c r="CW716" s="368"/>
      <c r="CX716" s="368"/>
      <c r="CY716" s="368"/>
      <c r="CZ716" s="368"/>
      <c r="DA716" s="368"/>
      <c r="DB716" s="368"/>
      <c r="DC716" s="368"/>
      <c r="DD716" s="368"/>
      <c r="DE716" s="368"/>
      <c r="DF716" s="368"/>
      <c r="DG716" s="368"/>
      <c r="DH716" s="368"/>
      <c r="DI716" s="368"/>
      <c r="DJ716" s="368"/>
      <c r="DK716" s="369"/>
      <c r="DL716" s="369"/>
      <c r="DM716" s="369"/>
      <c r="DN716" s="369"/>
      <c r="DO716" s="369"/>
      <c r="DP716" s="369"/>
      <c r="DQ716" s="357"/>
    </row>
    <row r="717" spans="68:121" ht="22.5" customHeight="1" x14ac:dyDescent="0.3">
      <c r="BP717" s="28"/>
      <c r="BQ717" s="28"/>
      <c r="BR717" s="28"/>
      <c r="BS717" s="28"/>
      <c r="BT717" s="28"/>
      <c r="BU717" s="28"/>
      <c r="BV717" s="28"/>
      <c r="BW717" s="28"/>
      <c r="BY717" s="354"/>
      <c r="BZ717" s="398" t="s">
        <v>56</v>
      </c>
      <c r="CA717" s="399">
        <f t="shared" ref="CA717" si="1243">DB713</f>
        <v>17</v>
      </c>
      <c r="CB717" s="370" t="s">
        <v>47</v>
      </c>
      <c r="CC717" s="363">
        <v>1</v>
      </c>
      <c r="CD717" s="363">
        <v>2</v>
      </c>
      <c r="CE717" s="363">
        <v>3</v>
      </c>
      <c r="CF717" s="363">
        <v>4</v>
      </c>
      <c r="CG717" s="363">
        <v>5</v>
      </c>
      <c r="CH717" s="363">
        <v>6</v>
      </c>
      <c r="CI717" s="363">
        <v>7</v>
      </c>
      <c r="CJ717" s="363">
        <v>8</v>
      </c>
      <c r="CK717" s="363">
        <v>9</v>
      </c>
      <c r="CL717" s="363">
        <v>10</v>
      </c>
      <c r="CM717" s="363">
        <v>11</v>
      </c>
      <c r="CN717" s="363">
        <v>12</v>
      </c>
      <c r="CO717" s="363">
        <v>13</v>
      </c>
      <c r="CP717" s="363">
        <v>14</v>
      </c>
      <c r="CQ717" s="363">
        <v>15</v>
      </c>
      <c r="CR717" s="363">
        <v>16</v>
      </c>
      <c r="CS717" s="363">
        <v>17</v>
      </c>
      <c r="CT717" s="363">
        <v>18</v>
      </c>
      <c r="CU717" s="363">
        <v>19</v>
      </c>
      <c r="CV717" s="363">
        <v>20</v>
      </c>
      <c r="CW717" s="363">
        <v>21</v>
      </c>
      <c r="CX717" s="363">
        <v>22</v>
      </c>
      <c r="CY717" s="363">
        <v>23</v>
      </c>
      <c r="CZ717" s="363">
        <v>24</v>
      </c>
      <c r="DA717" s="363">
        <v>25</v>
      </c>
      <c r="DB717" s="363">
        <v>26</v>
      </c>
      <c r="DC717" s="363">
        <v>27</v>
      </c>
      <c r="DD717" s="363">
        <v>28</v>
      </c>
      <c r="DE717" s="363">
        <v>29</v>
      </c>
      <c r="DF717" s="363">
        <v>30</v>
      </c>
      <c r="DG717" s="363">
        <v>31</v>
      </c>
      <c r="DH717" s="363">
        <v>32</v>
      </c>
      <c r="DI717" s="363">
        <v>33</v>
      </c>
      <c r="DJ717" s="363">
        <v>34</v>
      </c>
      <c r="DK717" s="364">
        <v>35</v>
      </c>
      <c r="DL717" s="364">
        <v>36</v>
      </c>
      <c r="DM717" s="364">
        <v>37</v>
      </c>
      <c r="DN717" s="364">
        <v>38</v>
      </c>
      <c r="DO717" s="364">
        <v>39</v>
      </c>
      <c r="DP717" s="364">
        <v>40</v>
      </c>
      <c r="DQ717" s="357"/>
    </row>
    <row r="718" spans="68:121" ht="22.5" customHeight="1" thickBot="1" x14ac:dyDescent="0.35">
      <c r="BP718" s="28"/>
      <c r="BQ718" s="28"/>
      <c r="BR718" s="28"/>
      <c r="BS718" s="28"/>
      <c r="BT718" s="28"/>
      <c r="BU718" s="28"/>
      <c r="BV718" s="28"/>
      <c r="BW718" s="28"/>
      <c r="BY718" s="371"/>
      <c r="BZ718" s="372"/>
      <c r="CA718" s="372"/>
      <c r="CB718" s="372"/>
      <c r="CC718" s="372"/>
      <c r="CD718" s="372"/>
      <c r="CE718" s="372"/>
      <c r="CF718" s="372"/>
      <c r="CG718" s="372"/>
      <c r="CH718" s="372"/>
      <c r="CI718" s="372"/>
      <c r="CJ718" s="372"/>
      <c r="CK718" s="372"/>
      <c r="CL718" s="372"/>
      <c r="CM718" s="372"/>
      <c r="CN718" s="372"/>
      <c r="CO718" s="372"/>
      <c r="CP718" s="372"/>
      <c r="CQ718" s="372"/>
      <c r="CR718" s="372"/>
      <c r="CS718" s="372"/>
      <c r="CT718" s="372"/>
      <c r="CU718" s="372"/>
      <c r="CV718" s="372"/>
      <c r="CW718" s="372"/>
      <c r="CX718" s="372"/>
      <c r="CY718" s="372"/>
      <c r="CZ718" s="372"/>
      <c r="DA718" s="372"/>
      <c r="DB718" s="372"/>
      <c r="DC718" s="372"/>
      <c r="DD718" s="372"/>
      <c r="DE718" s="372"/>
      <c r="DF718" s="372"/>
      <c r="DG718" s="372"/>
      <c r="DH718" s="372"/>
      <c r="DI718" s="372"/>
      <c r="DJ718" s="372"/>
      <c r="DK718" s="372"/>
      <c r="DL718" s="372"/>
      <c r="DM718" s="372"/>
      <c r="DN718" s="372"/>
      <c r="DO718" s="372"/>
      <c r="DP718" s="372"/>
      <c r="DQ718" s="373"/>
    </row>
    <row r="719" spans="68:121" ht="22.5" customHeight="1" thickTop="1" x14ac:dyDescent="0.3">
      <c r="BP719" s="28"/>
      <c r="BQ719" s="28"/>
      <c r="BR719" s="28"/>
      <c r="BS719" s="28"/>
      <c r="BT719" s="28"/>
      <c r="BU719" s="28"/>
      <c r="BV719" s="28"/>
      <c r="BW719" s="28"/>
      <c r="BY719" s="517">
        <f t="shared" ref="BY719" si="1244">BQ720</f>
        <v>0.39166666666666672</v>
      </c>
      <c r="BZ719" s="518"/>
      <c r="CA719" s="518"/>
      <c r="CB719" s="351"/>
      <c r="CC719" s="351"/>
      <c r="CD719" s="351"/>
      <c r="CE719" s="520" t="str">
        <f t="shared" ref="CE719" si="1245">BT720</f>
        <v>skupina</v>
      </c>
      <c r="CF719" s="520"/>
      <c r="CG719" s="520"/>
      <c r="CH719" s="520"/>
      <c r="CI719" s="520"/>
      <c r="CJ719" s="352" t="str">
        <f t="shared" ref="CJ719" si="1246">BT721</f>
        <v>A</v>
      </c>
      <c r="CK719" s="351"/>
      <c r="CL719" s="351"/>
      <c r="CM719" s="351"/>
      <c r="CN719" s="351"/>
      <c r="CO719" s="351"/>
      <c r="CP719" s="351"/>
      <c r="CQ719" s="351"/>
      <c r="CR719" s="351"/>
      <c r="CS719" s="351"/>
      <c r="CT719" s="351"/>
      <c r="CU719" s="351"/>
      <c r="CV719" s="351"/>
      <c r="CW719" s="351"/>
      <c r="CX719" s="351"/>
      <c r="CY719" s="351"/>
      <c r="CZ719" s="351"/>
      <c r="DA719" s="351"/>
      <c r="DB719" s="351"/>
      <c r="DC719" s="351"/>
      <c r="DD719" s="351"/>
      <c r="DE719" s="351"/>
      <c r="DF719" s="351"/>
      <c r="DG719" s="351"/>
      <c r="DH719" s="351"/>
      <c r="DI719" s="351"/>
      <c r="DJ719" s="351"/>
      <c r="DK719" s="351"/>
      <c r="DL719" s="351"/>
      <c r="DM719" s="351"/>
      <c r="DN719" s="351"/>
      <c r="DO719" s="351"/>
      <c r="DP719" s="351"/>
      <c r="DQ719" s="353"/>
    </row>
    <row r="720" spans="68:121" ht="22.5" customHeight="1" x14ac:dyDescent="0.3">
      <c r="BP720" s="28" t="str">
        <f t="shared" ref="BP720:BW721" si="1247">Q62</f>
        <v>3. KOLO</v>
      </c>
      <c r="BQ720" s="28">
        <f t="shared" si="1247"/>
        <v>0.39166666666666672</v>
      </c>
      <c r="BR720" s="28">
        <f t="shared" si="1247"/>
        <v>18</v>
      </c>
      <c r="BS720" s="28" t="str">
        <f t="shared" si="1247"/>
        <v>HŘIŠTĚ</v>
      </c>
      <c r="BT720" s="28" t="str">
        <f t="shared" si="1247"/>
        <v>skupina</v>
      </c>
      <c r="BU720" s="28">
        <f t="shared" si="1247"/>
        <v>17</v>
      </c>
      <c r="BV720" s="28" t="str">
        <f t="shared" si="1247"/>
        <v>:</v>
      </c>
      <c r="BW720" s="28">
        <f t="shared" si="1247"/>
        <v>24</v>
      </c>
      <c r="BY720" s="354"/>
      <c r="BZ720" s="521" t="str">
        <f t="shared" ref="BZ720" si="1248">BP720</f>
        <v>3. KOLO</v>
      </c>
      <c r="CA720" s="521"/>
      <c r="CB720" s="521"/>
      <c r="CC720" s="521"/>
      <c r="CD720" s="355"/>
      <c r="CE720" s="355"/>
      <c r="CF720" s="355"/>
      <c r="CG720" s="355"/>
      <c r="CH720" s="355"/>
      <c r="CI720" s="355"/>
      <c r="CJ720" s="355"/>
      <c r="CK720" s="355"/>
      <c r="CL720" s="355"/>
      <c r="CM720" s="355"/>
      <c r="CN720" s="355"/>
      <c r="CO720" s="355"/>
      <c r="CP720" s="355"/>
      <c r="CQ720" s="355"/>
      <c r="CR720" s="355"/>
      <c r="CS720" s="537">
        <f t="shared" ref="CS720" si="1249">BR720</f>
        <v>18</v>
      </c>
      <c r="CT720" s="537"/>
      <c r="CU720" s="538" t="s">
        <v>48</v>
      </c>
      <c r="CV720" s="538"/>
      <c r="CW720" s="538"/>
      <c r="CX720" s="355"/>
      <c r="CY720" s="355"/>
      <c r="CZ720" s="355"/>
      <c r="DA720" s="355"/>
      <c r="DB720" s="355"/>
      <c r="DC720" s="355"/>
      <c r="DD720" s="355"/>
      <c r="DE720" s="355"/>
      <c r="DF720" s="355"/>
      <c r="DG720" s="355"/>
      <c r="DH720" s="355"/>
      <c r="DI720" s="355"/>
      <c r="DJ720" s="355"/>
      <c r="DK720" s="356"/>
      <c r="DL720" s="539" t="s">
        <v>49</v>
      </c>
      <c r="DM720" s="539"/>
      <c r="DN720" s="539"/>
      <c r="DO720" s="540">
        <f t="shared" ref="DO720" si="1250">BS721</f>
        <v>6</v>
      </c>
      <c r="DP720" s="540"/>
      <c r="DQ720" s="357"/>
    </row>
    <row r="721" spans="68:121" ht="22.5" customHeight="1" x14ac:dyDescent="0.3">
      <c r="BP721" s="28">
        <f t="shared" si="1247"/>
        <v>0</v>
      </c>
      <c r="BQ721" s="28">
        <f t="shared" si="1247"/>
        <v>0</v>
      </c>
      <c r="BR721" s="28" t="str">
        <f t="shared" si="1247"/>
        <v>zápas</v>
      </c>
      <c r="BS721" s="28">
        <f t="shared" si="1247"/>
        <v>6</v>
      </c>
      <c r="BT721" s="28" t="str">
        <f t="shared" si="1247"/>
        <v>A</v>
      </c>
      <c r="BU721" s="28" t="str">
        <f t="shared" ca="1" si="1247"/>
        <v>Veltruby "B"</v>
      </c>
      <c r="BV721" s="28">
        <f t="shared" si="1247"/>
        <v>0</v>
      </c>
      <c r="BW721" s="28" t="str">
        <f t="shared" ca="1" si="1247"/>
        <v>Týnec n.L. "A"</v>
      </c>
      <c r="BY721" s="354"/>
      <c r="BZ721" s="521"/>
      <c r="CA721" s="521"/>
      <c r="CB721" s="521"/>
      <c r="CC721" s="521"/>
      <c r="CD721" s="355"/>
      <c r="CE721" s="355"/>
      <c r="CF721" s="355"/>
      <c r="CG721" s="355"/>
      <c r="CH721" s="355"/>
      <c r="CI721" s="355"/>
      <c r="CJ721" s="355"/>
      <c r="CK721" s="355"/>
      <c r="CL721" s="355"/>
      <c r="CM721" s="355"/>
      <c r="CN721" s="355"/>
      <c r="CO721" s="355"/>
      <c r="CP721" s="355"/>
      <c r="CQ721" s="355"/>
      <c r="CR721" s="355"/>
      <c r="CS721" s="537"/>
      <c r="CT721" s="537"/>
      <c r="CU721" s="538"/>
      <c r="CV721" s="538"/>
      <c r="CW721" s="538"/>
      <c r="CX721" s="355"/>
      <c r="CY721" s="355"/>
      <c r="CZ721" s="355"/>
      <c r="DA721" s="355"/>
      <c r="DB721" s="355"/>
      <c r="DC721" s="355"/>
      <c r="DD721" s="355"/>
      <c r="DE721" s="355"/>
      <c r="DF721" s="355"/>
      <c r="DG721" s="355"/>
      <c r="DH721" s="355"/>
      <c r="DI721" s="355"/>
      <c r="DJ721" s="355"/>
      <c r="DK721" s="356"/>
      <c r="DL721" s="539"/>
      <c r="DM721" s="539"/>
      <c r="DN721" s="539"/>
      <c r="DO721" s="540"/>
      <c r="DP721" s="540"/>
      <c r="DQ721" s="357"/>
    </row>
    <row r="722" spans="68:121" ht="22.5" customHeight="1" x14ac:dyDescent="0.3">
      <c r="BP722" s="28"/>
      <c r="BQ722" s="28"/>
      <c r="BR722" s="28"/>
      <c r="BS722" s="28"/>
      <c r="BT722" s="28"/>
      <c r="BU722" s="28"/>
      <c r="BV722" s="28"/>
      <c r="BW722" s="28"/>
      <c r="BY722" s="354"/>
      <c r="BZ722" s="358"/>
      <c r="CA722" s="358"/>
      <c r="CB722" s="358"/>
      <c r="CC722" s="358"/>
      <c r="CD722" s="536" t="s">
        <v>52</v>
      </c>
      <c r="CE722" s="536"/>
      <c r="CF722" s="359">
        <f t="shared" ref="CF722" si="1251">BU720</f>
        <v>17</v>
      </c>
      <c r="CG722" s="360" t="s">
        <v>53</v>
      </c>
      <c r="CH722" s="522" t="str">
        <f t="shared" ref="CH722" ca="1" si="1252">IF(BU721="","",LOOKUP(CF722,$B$2:$B$48,$C$2:$C$44))</f>
        <v>Veltruby "B"</v>
      </c>
      <c r="CI722" s="522"/>
      <c r="CJ722" s="522"/>
      <c r="CK722" s="522"/>
      <c r="CL722" s="522"/>
      <c r="CM722" s="522"/>
      <c r="CN722" s="522"/>
      <c r="CO722" s="522"/>
      <c r="CP722" s="522"/>
      <c r="CQ722" s="522"/>
      <c r="CR722" s="522"/>
      <c r="CS722" s="522"/>
      <c r="CT722" s="522"/>
      <c r="CU722" s="358"/>
      <c r="CV722" s="358"/>
      <c r="CW722" s="358"/>
      <c r="CX722" s="358"/>
      <c r="CY722" s="358"/>
      <c r="CZ722" s="536" t="s">
        <v>52</v>
      </c>
      <c r="DA722" s="536"/>
      <c r="DB722" s="359">
        <f t="shared" ref="DB722" si="1253">BW720</f>
        <v>24</v>
      </c>
      <c r="DC722" s="360" t="s">
        <v>53</v>
      </c>
      <c r="DD722" s="522" t="str">
        <f t="shared" ref="DD722" ca="1" si="1254">IF(BW721="","",LOOKUP(DB722,$B$2:$B$48,$C$2:$C$44))</f>
        <v>Týnec n.L. "A"</v>
      </c>
      <c r="DE722" s="522"/>
      <c r="DF722" s="522"/>
      <c r="DG722" s="522"/>
      <c r="DH722" s="522"/>
      <c r="DI722" s="522"/>
      <c r="DJ722" s="522"/>
      <c r="DK722" s="522"/>
      <c r="DL722" s="522"/>
      <c r="DM722" s="522"/>
      <c r="DN722" s="522"/>
      <c r="DO722" s="522"/>
      <c r="DP722" s="522"/>
      <c r="DQ722" s="357"/>
    </row>
    <row r="723" spans="68:121" ht="22.5" customHeight="1" x14ac:dyDescent="0.3">
      <c r="BP723" s="28"/>
      <c r="BQ723" s="28"/>
      <c r="BR723" s="28"/>
      <c r="BS723" s="28"/>
      <c r="BT723" s="28"/>
      <c r="BU723" s="28"/>
      <c r="BV723" s="28"/>
      <c r="BW723" s="28"/>
      <c r="BY723" s="354"/>
      <c r="BZ723" s="358"/>
      <c r="CA723" s="358"/>
      <c r="CB723" s="358"/>
      <c r="CC723" s="358"/>
      <c r="CD723" s="358"/>
      <c r="CE723" s="358"/>
      <c r="CF723" s="358"/>
      <c r="CG723" s="358"/>
      <c r="CH723" s="358"/>
      <c r="CI723" s="358"/>
      <c r="CJ723" s="358"/>
      <c r="CK723" s="358"/>
      <c r="CL723" s="358"/>
      <c r="CM723" s="358"/>
      <c r="CN723" s="358"/>
      <c r="CO723" s="358"/>
      <c r="CP723" s="358"/>
      <c r="CQ723" s="358"/>
      <c r="CR723" s="358"/>
      <c r="CS723" s="358"/>
      <c r="CT723" s="358"/>
      <c r="CU723" s="358"/>
      <c r="CV723" s="358"/>
      <c r="CW723" s="358"/>
      <c r="CX723" s="358"/>
      <c r="CY723" s="358"/>
      <c r="CZ723" s="358"/>
      <c r="DA723" s="358"/>
      <c r="DB723" s="358"/>
      <c r="DC723" s="358"/>
      <c r="DD723" s="358"/>
      <c r="DE723" s="358"/>
      <c r="DF723" s="358"/>
      <c r="DG723" s="358"/>
      <c r="DH723" s="358"/>
      <c r="DI723" s="358"/>
      <c r="DJ723" s="358"/>
      <c r="DQ723" s="357"/>
    </row>
    <row r="724" spans="68:121" ht="22.5" customHeight="1" x14ac:dyDescent="0.3">
      <c r="BP724" s="28"/>
      <c r="BQ724" s="28"/>
      <c r="BR724" s="28"/>
      <c r="BS724" s="28"/>
      <c r="BT724" s="28"/>
      <c r="BU724" s="28"/>
      <c r="BV724" s="28"/>
      <c r="BW724" s="28"/>
      <c r="BY724" s="354"/>
      <c r="BZ724" s="396" t="s">
        <v>56</v>
      </c>
      <c r="CA724" s="397">
        <f t="shared" ref="CA724" si="1255">CF722</f>
        <v>17</v>
      </c>
      <c r="CB724" s="362" t="s">
        <v>47</v>
      </c>
      <c r="CC724" s="363">
        <v>1</v>
      </c>
      <c r="CD724" s="363">
        <v>2</v>
      </c>
      <c r="CE724" s="363">
        <v>3</v>
      </c>
      <c r="CF724" s="363">
        <v>4</v>
      </c>
      <c r="CG724" s="363">
        <v>5</v>
      </c>
      <c r="CH724" s="363">
        <v>6</v>
      </c>
      <c r="CI724" s="363">
        <v>7</v>
      </c>
      <c r="CJ724" s="363">
        <v>8</v>
      </c>
      <c r="CK724" s="363">
        <v>9</v>
      </c>
      <c r="CL724" s="363">
        <v>10</v>
      </c>
      <c r="CM724" s="363">
        <v>11</v>
      </c>
      <c r="CN724" s="363">
        <v>12</v>
      </c>
      <c r="CO724" s="363">
        <v>13</v>
      </c>
      <c r="CP724" s="363">
        <v>14</v>
      </c>
      <c r="CQ724" s="363">
        <v>15</v>
      </c>
      <c r="CR724" s="363">
        <v>16</v>
      </c>
      <c r="CS724" s="363">
        <v>17</v>
      </c>
      <c r="CT724" s="363">
        <v>18</v>
      </c>
      <c r="CU724" s="363">
        <v>19</v>
      </c>
      <c r="CV724" s="363">
        <v>20</v>
      </c>
      <c r="CW724" s="363">
        <v>21</v>
      </c>
      <c r="CX724" s="363">
        <v>22</v>
      </c>
      <c r="CY724" s="363">
        <v>23</v>
      </c>
      <c r="CZ724" s="363">
        <v>24</v>
      </c>
      <c r="DA724" s="363">
        <v>25</v>
      </c>
      <c r="DB724" s="363">
        <v>26</v>
      </c>
      <c r="DC724" s="363">
        <v>27</v>
      </c>
      <c r="DD724" s="363">
        <v>28</v>
      </c>
      <c r="DE724" s="363">
        <v>29</v>
      </c>
      <c r="DF724" s="363">
        <v>30</v>
      </c>
      <c r="DG724" s="363">
        <v>31</v>
      </c>
      <c r="DH724" s="363">
        <v>32</v>
      </c>
      <c r="DI724" s="363">
        <v>33</v>
      </c>
      <c r="DJ724" s="363">
        <v>34</v>
      </c>
      <c r="DK724" s="364">
        <v>35</v>
      </c>
      <c r="DL724" s="364">
        <v>36</v>
      </c>
      <c r="DM724" s="364">
        <v>37</v>
      </c>
      <c r="DN724" s="364">
        <v>38</v>
      </c>
      <c r="DO724" s="364">
        <v>39</v>
      </c>
      <c r="DP724" s="364">
        <v>40</v>
      </c>
      <c r="DQ724" s="357"/>
    </row>
    <row r="725" spans="68:121" ht="22.5" customHeight="1" x14ac:dyDescent="0.3">
      <c r="BP725" s="28"/>
      <c r="BQ725" s="28"/>
      <c r="BR725" s="28"/>
      <c r="BS725" s="28"/>
      <c r="BT725" s="28"/>
      <c r="BU725" s="28"/>
      <c r="BV725" s="28"/>
      <c r="BW725" s="28"/>
      <c r="BY725" s="354"/>
      <c r="BZ725" s="365"/>
      <c r="CA725" s="366"/>
      <c r="CB725" s="367"/>
      <c r="CC725" s="368"/>
      <c r="CD725" s="368"/>
      <c r="CE725" s="368"/>
      <c r="CF725" s="368"/>
      <c r="CG725" s="368"/>
      <c r="CH725" s="368"/>
      <c r="CI725" s="368"/>
      <c r="CJ725" s="368"/>
      <c r="CK725" s="368"/>
      <c r="CL725" s="368"/>
      <c r="CM725" s="368"/>
      <c r="CN725" s="368"/>
      <c r="CO725" s="368"/>
      <c r="CP725" s="368"/>
      <c r="CQ725" s="368"/>
      <c r="CR725" s="368"/>
      <c r="CS725" s="368"/>
      <c r="CT725" s="368"/>
      <c r="CU725" s="368"/>
      <c r="CV725" s="368"/>
      <c r="CW725" s="368"/>
      <c r="CX725" s="368"/>
      <c r="CY725" s="368"/>
      <c r="CZ725" s="368"/>
      <c r="DA725" s="368"/>
      <c r="DB725" s="368"/>
      <c r="DC725" s="368"/>
      <c r="DD725" s="368"/>
      <c r="DE725" s="368"/>
      <c r="DF725" s="368"/>
      <c r="DG725" s="368"/>
      <c r="DH725" s="368"/>
      <c r="DI725" s="368"/>
      <c r="DJ725" s="368"/>
      <c r="DK725" s="369"/>
      <c r="DL725" s="369"/>
      <c r="DM725" s="369"/>
      <c r="DN725" s="369"/>
      <c r="DO725" s="369"/>
      <c r="DP725" s="369"/>
      <c r="DQ725" s="357"/>
    </row>
    <row r="726" spans="68:121" ht="22.5" customHeight="1" x14ac:dyDescent="0.3">
      <c r="BP726" s="28"/>
      <c r="BQ726" s="28"/>
      <c r="BR726" s="28"/>
      <c r="BS726" s="28"/>
      <c r="BT726" s="28"/>
      <c r="BU726" s="28"/>
      <c r="BV726" s="28"/>
      <c r="BW726" s="28"/>
      <c r="BY726" s="354"/>
      <c r="BZ726" s="398" t="s">
        <v>56</v>
      </c>
      <c r="CA726" s="399">
        <f t="shared" ref="CA726" si="1256">DB722</f>
        <v>24</v>
      </c>
      <c r="CB726" s="370" t="s">
        <v>47</v>
      </c>
      <c r="CC726" s="363">
        <v>1</v>
      </c>
      <c r="CD726" s="363">
        <v>2</v>
      </c>
      <c r="CE726" s="363">
        <v>3</v>
      </c>
      <c r="CF726" s="363">
        <v>4</v>
      </c>
      <c r="CG726" s="363">
        <v>5</v>
      </c>
      <c r="CH726" s="363">
        <v>6</v>
      </c>
      <c r="CI726" s="363">
        <v>7</v>
      </c>
      <c r="CJ726" s="363">
        <v>8</v>
      </c>
      <c r="CK726" s="363">
        <v>9</v>
      </c>
      <c r="CL726" s="363">
        <v>10</v>
      </c>
      <c r="CM726" s="363">
        <v>11</v>
      </c>
      <c r="CN726" s="363">
        <v>12</v>
      </c>
      <c r="CO726" s="363">
        <v>13</v>
      </c>
      <c r="CP726" s="363">
        <v>14</v>
      </c>
      <c r="CQ726" s="363">
        <v>15</v>
      </c>
      <c r="CR726" s="363">
        <v>16</v>
      </c>
      <c r="CS726" s="363">
        <v>17</v>
      </c>
      <c r="CT726" s="363">
        <v>18</v>
      </c>
      <c r="CU726" s="363">
        <v>19</v>
      </c>
      <c r="CV726" s="363">
        <v>20</v>
      </c>
      <c r="CW726" s="363">
        <v>21</v>
      </c>
      <c r="CX726" s="363">
        <v>22</v>
      </c>
      <c r="CY726" s="363">
        <v>23</v>
      </c>
      <c r="CZ726" s="363">
        <v>24</v>
      </c>
      <c r="DA726" s="363">
        <v>25</v>
      </c>
      <c r="DB726" s="363">
        <v>26</v>
      </c>
      <c r="DC726" s="363">
        <v>27</v>
      </c>
      <c r="DD726" s="363">
        <v>28</v>
      </c>
      <c r="DE726" s="363">
        <v>29</v>
      </c>
      <c r="DF726" s="363">
        <v>30</v>
      </c>
      <c r="DG726" s="363">
        <v>31</v>
      </c>
      <c r="DH726" s="363">
        <v>32</v>
      </c>
      <c r="DI726" s="363">
        <v>33</v>
      </c>
      <c r="DJ726" s="363">
        <v>34</v>
      </c>
      <c r="DK726" s="364">
        <v>35</v>
      </c>
      <c r="DL726" s="364">
        <v>36</v>
      </c>
      <c r="DM726" s="364">
        <v>37</v>
      </c>
      <c r="DN726" s="364">
        <v>38</v>
      </c>
      <c r="DO726" s="364">
        <v>39</v>
      </c>
      <c r="DP726" s="364">
        <v>40</v>
      </c>
      <c r="DQ726" s="357"/>
    </row>
    <row r="727" spans="68:121" ht="22.5" customHeight="1" thickBot="1" x14ac:dyDescent="0.35">
      <c r="BP727" s="28"/>
      <c r="BQ727" s="28"/>
      <c r="BR727" s="28"/>
      <c r="BS727" s="28"/>
      <c r="BT727" s="28"/>
      <c r="BU727" s="28"/>
      <c r="BV727" s="28"/>
      <c r="BW727" s="28"/>
      <c r="BY727" s="371"/>
      <c r="BZ727" s="372"/>
      <c r="CA727" s="372"/>
      <c r="CB727" s="372"/>
      <c r="CC727" s="372"/>
      <c r="CD727" s="372"/>
      <c r="CE727" s="372"/>
      <c r="CF727" s="372"/>
      <c r="CG727" s="372"/>
      <c r="CH727" s="372"/>
      <c r="CI727" s="372"/>
      <c r="CJ727" s="372"/>
      <c r="CK727" s="372"/>
      <c r="CL727" s="372"/>
      <c r="CM727" s="372"/>
      <c r="CN727" s="372"/>
      <c r="CO727" s="372"/>
      <c r="CP727" s="372"/>
      <c r="CQ727" s="372"/>
      <c r="CR727" s="372"/>
      <c r="CS727" s="372"/>
      <c r="CT727" s="372"/>
      <c r="CU727" s="372"/>
      <c r="CV727" s="372"/>
      <c r="CW727" s="372"/>
      <c r="CX727" s="372"/>
      <c r="CY727" s="372"/>
      <c r="CZ727" s="372"/>
      <c r="DA727" s="372"/>
      <c r="DB727" s="372"/>
      <c r="DC727" s="372"/>
      <c r="DD727" s="372"/>
      <c r="DE727" s="372"/>
      <c r="DF727" s="372"/>
      <c r="DG727" s="372"/>
      <c r="DH727" s="372"/>
      <c r="DI727" s="372"/>
      <c r="DJ727" s="372"/>
      <c r="DK727" s="372"/>
      <c r="DL727" s="372"/>
      <c r="DM727" s="372"/>
      <c r="DN727" s="372"/>
      <c r="DO727" s="372"/>
      <c r="DP727" s="372"/>
      <c r="DQ727" s="373"/>
    </row>
    <row r="728" spans="68:121" ht="22.5" customHeight="1" thickTop="1" thickBot="1" x14ac:dyDescent="0.35">
      <c r="BP728" s="28"/>
      <c r="BQ728" s="28"/>
      <c r="BR728" s="28"/>
      <c r="BS728" s="28"/>
      <c r="BT728" s="28"/>
      <c r="BU728" s="28"/>
      <c r="BV728" s="28"/>
      <c r="BW728" s="28"/>
    </row>
    <row r="729" spans="68:121" ht="22.5" customHeight="1" thickTop="1" x14ac:dyDescent="0.3">
      <c r="BP729" s="28"/>
      <c r="BQ729" s="28"/>
      <c r="BR729" s="28"/>
      <c r="BS729" s="28"/>
      <c r="BT729" s="28"/>
      <c r="BU729" s="28"/>
      <c r="BV729" s="28"/>
      <c r="BW729" s="28"/>
      <c r="BY729" s="517">
        <f t="shared" ref="BY729" si="1257">BQ730</f>
        <v>0.40000000000000008</v>
      </c>
      <c r="BZ729" s="518"/>
      <c r="CA729" s="518"/>
      <c r="CB729" s="351"/>
      <c r="CC729" s="351"/>
      <c r="CD729" s="351"/>
      <c r="CE729" s="520" t="str">
        <f t="shared" ref="CE729" si="1258">BT730</f>
        <v>skupina</v>
      </c>
      <c r="CF729" s="520"/>
      <c r="CG729" s="520"/>
      <c r="CH729" s="520"/>
      <c r="CI729" s="520"/>
      <c r="CJ729" s="352" t="str">
        <f t="shared" ref="CJ729" si="1259">BT731</f>
        <v>D</v>
      </c>
      <c r="CK729" s="351"/>
      <c r="CL729" s="351"/>
      <c r="CM729" s="351"/>
      <c r="CN729" s="351"/>
      <c r="CO729" s="351"/>
      <c r="CP729" s="351"/>
      <c r="CQ729" s="351"/>
      <c r="CR729" s="351"/>
      <c r="CS729" s="351"/>
      <c r="CT729" s="351"/>
      <c r="CU729" s="351"/>
      <c r="CV729" s="351"/>
      <c r="CW729" s="351"/>
      <c r="CX729" s="351"/>
      <c r="CY729" s="351"/>
      <c r="CZ729" s="351"/>
      <c r="DA729" s="351"/>
      <c r="DB729" s="351"/>
      <c r="DC729" s="351"/>
      <c r="DD729" s="351"/>
      <c r="DE729" s="351"/>
      <c r="DF729" s="351"/>
      <c r="DG729" s="351"/>
      <c r="DH729" s="351"/>
      <c r="DI729" s="351"/>
      <c r="DJ729" s="351"/>
      <c r="DK729" s="351"/>
      <c r="DL729" s="351"/>
      <c r="DM729" s="351"/>
      <c r="DN729" s="351"/>
      <c r="DO729" s="351"/>
      <c r="DP729" s="351"/>
      <c r="DQ729" s="353"/>
    </row>
    <row r="730" spans="68:121" ht="22.5" customHeight="1" x14ac:dyDescent="0.3">
      <c r="BP730" s="28" t="str">
        <f t="shared" ref="BP730:BW731" si="1260">Q64</f>
        <v>4. KOLO</v>
      </c>
      <c r="BQ730" s="28">
        <f t="shared" si="1260"/>
        <v>0.40000000000000008</v>
      </c>
      <c r="BR730" s="28">
        <f t="shared" si="1260"/>
        <v>24</v>
      </c>
      <c r="BS730" s="28" t="str">
        <f t="shared" si="1260"/>
        <v>HŘIŠTĚ</v>
      </c>
      <c r="BT730" s="28" t="str">
        <f t="shared" si="1260"/>
        <v>skupina</v>
      </c>
      <c r="BU730" s="28">
        <f t="shared" si="1260"/>
        <v>21</v>
      </c>
      <c r="BV730" s="28" t="str">
        <f t="shared" si="1260"/>
        <v>:</v>
      </c>
      <c r="BW730" s="28">
        <f t="shared" si="1260"/>
        <v>28</v>
      </c>
      <c r="BY730" s="354"/>
      <c r="BZ730" s="521" t="str">
        <f t="shared" ref="BZ730" si="1261">BP730</f>
        <v>4. KOLO</v>
      </c>
      <c r="CA730" s="521"/>
      <c r="CB730" s="521"/>
      <c r="CC730" s="521"/>
      <c r="CD730" s="355"/>
      <c r="CE730" s="355"/>
      <c r="CF730" s="355"/>
      <c r="CG730" s="355"/>
      <c r="CH730" s="355"/>
      <c r="CI730" s="355"/>
      <c r="CJ730" s="355"/>
      <c r="CK730" s="355"/>
      <c r="CL730" s="355"/>
      <c r="CM730" s="355"/>
      <c r="CN730" s="355"/>
      <c r="CO730" s="355"/>
      <c r="CP730" s="355"/>
      <c r="CQ730" s="355"/>
      <c r="CR730" s="355"/>
      <c r="CS730" s="537">
        <f t="shared" ref="CS730" si="1262">BR730</f>
        <v>24</v>
      </c>
      <c r="CT730" s="537"/>
      <c r="CU730" s="538" t="s">
        <v>48</v>
      </c>
      <c r="CV730" s="538"/>
      <c r="CW730" s="538"/>
      <c r="CX730" s="355"/>
      <c r="CY730" s="355"/>
      <c r="CZ730" s="355"/>
      <c r="DA730" s="355"/>
      <c r="DB730" s="355"/>
      <c r="DC730" s="355"/>
      <c r="DD730" s="355"/>
      <c r="DE730" s="355"/>
      <c r="DF730" s="355"/>
      <c r="DG730" s="355"/>
      <c r="DH730" s="355"/>
      <c r="DI730" s="355"/>
      <c r="DJ730" s="355"/>
      <c r="DK730" s="356"/>
      <c r="DL730" s="539" t="s">
        <v>49</v>
      </c>
      <c r="DM730" s="539"/>
      <c r="DN730" s="539"/>
      <c r="DO730" s="540">
        <f t="shared" ref="DO730" si="1263">BS731</f>
        <v>6</v>
      </c>
      <c r="DP730" s="540"/>
      <c r="DQ730" s="357"/>
    </row>
    <row r="731" spans="68:121" ht="22.5" customHeight="1" x14ac:dyDescent="0.3">
      <c r="BP731" s="28">
        <f t="shared" si="1260"/>
        <v>0</v>
      </c>
      <c r="BQ731" s="28">
        <f t="shared" si="1260"/>
        <v>0</v>
      </c>
      <c r="BR731" s="28" t="str">
        <f t="shared" si="1260"/>
        <v>zápas</v>
      </c>
      <c r="BS731" s="28">
        <f t="shared" si="1260"/>
        <v>6</v>
      </c>
      <c r="BT731" s="28" t="str">
        <f t="shared" si="1260"/>
        <v>D</v>
      </c>
      <c r="BU731" s="28" t="str">
        <f t="shared" ca="1" si="1260"/>
        <v>Bezručova "B"</v>
      </c>
      <c r="BV731" s="28">
        <f t="shared" si="1260"/>
        <v>0</v>
      </c>
      <c r="BW731" s="28" t="str">
        <f t="shared" ca="1" si="1260"/>
        <v>Velký Osek "B"</v>
      </c>
      <c r="BY731" s="354"/>
      <c r="BZ731" s="521"/>
      <c r="CA731" s="521"/>
      <c r="CB731" s="521"/>
      <c r="CC731" s="521"/>
      <c r="CD731" s="355"/>
      <c r="CE731" s="355"/>
      <c r="CF731" s="355"/>
      <c r="CG731" s="355"/>
      <c r="CH731" s="355"/>
      <c r="CI731" s="355"/>
      <c r="CJ731" s="355"/>
      <c r="CK731" s="355"/>
      <c r="CL731" s="355"/>
      <c r="CM731" s="355"/>
      <c r="CN731" s="355"/>
      <c r="CO731" s="355"/>
      <c r="CP731" s="355"/>
      <c r="CQ731" s="355"/>
      <c r="CR731" s="355"/>
      <c r="CS731" s="537"/>
      <c r="CT731" s="537"/>
      <c r="CU731" s="538"/>
      <c r="CV731" s="538"/>
      <c r="CW731" s="538"/>
      <c r="CX731" s="355"/>
      <c r="CY731" s="355"/>
      <c r="CZ731" s="355"/>
      <c r="DA731" s="355"/>
      <c r="DB731" s="355"/>
      <c r="DC731" s="355"/>
      <c r="DD731" s="355"/>
      <c r="DE731" s="355"/>
      <c r="DF731" s="355"/>
      <c r="DG731" s="355"/>
      <c r="DH731" s="355"/>
      <c r="DI731" s="355"/>
      <c r="DJ731" s="355"/>
      <c r="DK731" s="356"/>
      <c r="DL731" s="539"/>
      <c r="DM731" s="539"/>
      <c r="DN731" s="539"/>
      <c r="DO731" s="540"/>
      <c r="DP731" s="540"/>
      <c r="DQ731" s="357"/>
    </row>
    <row r="732" spans="68:121" ht="22.5" customHeight="1" x14ac:dyDescent="0.3">
      <c r="BP732" s="28"/>
      <c r="BQ732" s="28"/>
      <c r="BR732" s="28"/>
      <c r="BS732" s="28"/>
      <c r="BT732" s="28"/>
      <c r="BU732" s="28"/>
      <c r="BV732" s="28"/>
      <c r="BW732" s="28"/>
      <c r="BY732" s="354"/>
      <c r="BZ732" s="358"/>
      <c r="CA732" s="358"/>
      <c r="CB732" s="358"/>
      <c r="CC732" s="358"/>
      <c r="CD732" s="536" t="s">
        <v>52</v>
      </c>
      <c r="CE732" s="536"/>
      <c r="CF732" s="359">
        <f t="shared" ref="CF732" si="1264">BU730</f>
        <v>21</v>
      </c>
      <c r="CG732" s="360" t="s">
        <v>53</v>
      </c>
      <c r="CH732" s="522" t="str">
        <f t="shared" ref="CH732" ca="1" si="1265">IF(BU731="","",LOOKUP(CF732,$B$2:$B$48,$C$2:$C$44))</f>
        <v>Bezručova "B"</v>
      </c>
      <c r="CI732" s="522"/>
      <c r="CJ732" s="522"/>
      <c r="CK732" s="522"/>
      <c r="CL732" s="522"/>
      <c r="CM732" s="522"/>
      <c r="CN732" s="522"/>
      <c r="CO732" s="522"/>
      <c r="CP732" s="522"/>
      <c r="CQ732" s="522"/>
      <c r="CR732" s="522"/>
      <c r="CS732" s="522"/>
      <c r="CT732" s="522"/>
      <c r="CU732" s="358"/>
      <c r="CV732" s="358"/>
      <c r="CW732" s="358"/>
      <c r="CX732" s="358"/>
      <c r="CY732" s="358"/>
      <c r="CZ732" s="536" t="s">
        <v>52</v>
      </c>
      <c r="DA732" s="536"/>
      <c r="DB732" s="359">
        <f t="shared" ref="DB732" si="1266">BW730</f>
        <v>28</v>
      </c>
      <c r="DC732" s="360" t="s">
        <v>53</v>
      </c>
      <c r="DD732" s="522" t="str">
        <f t="shared" ref="DD732" ca="1" si="1267">IF(BW731="","",LOOKUP(DB732,$B$2:$B$48,$C$2:$C$44))</f>
        <v>Velký Osek "B"</v>
      </c>
      <c r="DE732" s="522"/>
      <c r="DF732" s="522"/>
      <c r="DG732" s="522"/>
      <c r="DH732" s="522"/>
      <c r="DI732" s="522"/>
      <c r="DJ732" s="522"/>
      <c r="DK732" s="522"/>
      <c r="DL732" s="522"/>
      <c r="DM732" s="522"/>
      <c r="DN732" s="522"/>
      <c r="DO732" s="522"/>
      <c r="DP732" s="522"/>
      <c r="DQ732" s="357"/>
    </row>
    <row r="733" spans="68:121" ht="22.5" customHeight="1" x14ac:dyDescent="0.3">
      <c r="BP733" s="28"/>
      <c r="BQ733" s="28"/>
      <c r="BR733" s="28"/>
      <c r="BS733" s="28"/>
      <c r="BT733" s="28"/>
      <c r="BU733" s="28"/>
      <c r="BV733" s="28"/>
      <c r="BW733" s="28"/>
      <c r="BY733" s="354"/>
      <c r="BZ733" s="358"/>
      <c r="CA733" s="358"/>
      <c r="CB733" s="358"/>
      <c r="CC733" s="358"/>
      <c r="CD733" s="358"/>
      <c r="CE733" s="358"/>
      <c r="CF733" s="358"/>
      <c r="CG733" s="358"/>
      <c r="CH733" s="358"/>
      <c r="CI733" s="358"/>
      <c r="CJ733" s="358"/>
      <c r="CK733" s="358"/>
      <c r="CL733" s="358"/>
      <c r="CM733" s="358"/>
      <c r="CN733" s="358"/>
      <c r="CO733" s="358"/>
      <c r="CP733" s="358"/>
      <c r="CQ733" s="358"/>
      <c r="CR733" s="358"/>
      <c r="CS733" s="358"/>
      <c r="CT733" s="358"/>
      <c r="CU733" s="358"/>
      <c r="CV733" s="358"/>
      <c r="CW733" s="358"/>
      <c r="CX733" s="358"/>
      <c r="CY733" s="358"/>
      <c r="CZ733" s="358"/>
      <c r="DA733" s="358"/>
      <c r="DB733" s="358"/>
      <c r="DC733" s="358"/>
      <c r="DD733" s="358"/>
      <c r="DE733" s="358"/>
      <c r="DF733" s="358"/>
      <c r="DG733" s="358"/>
      <c r="DH733" s="358"/>
      <c r="DI733" s="358"/>
      <c r="DJ733" s="358"/>
      <c r="DQ733" s="357"/>
    </row>
    <row r="734" spans="68:121" ht="22.5" customHeight="1" x14ac:dyDescent="0.3">
      <c r="BP734" s="28"/>
      <c r="BQ734" s="28"/>
      <c r="BR734" s="28"/>
      <c r="BS734" s="28"/>
      <c r="BT734" s="28"/>
      <c r="BU734" s="28"/>
      <c r="BV734" s="28"/>
      <c r="BW734" s="28"/>
      <c r="BY734" s="354"/>
      <c r="BZ734" s="396" t="s">
        <v>56</v>
      </c>
      <c r="CA734" s="397">
        <f t="shared" ref="CA734" si="1268">CF732</f>
        <v>21</v>
      </c>
      <c r="CB734" s="362" t="s">
        <v>47</v>
      </c>
      <c r="CC734" s="363">
        <v>1</v>
      </c>
      <c r="CD734" s="363">
        <v>2</v>
      </c>
      <c r="CE734" s="363">
        <v>3</v>
      </c>
      <c r="CF734" s="363">
        <v>4</v>
      </c>
      <c r="CG734" s="363">
        <v>5</v>
      </c>
      <c r="CH734" s="363">
        <v>6</v>
      </c>
      <c r="CI734" s="363">
        <v>7</v>
      </c>
      <c r="CJ734" s="363">
        <v>8</v>
      </c>
      <c r="CK734" s="363">
        <v>9</v>
      </c>
      <c r="CL734" s="363">
        <v>10</v>
      </c>
      <c r="CM734" s="363">
        <v>11</v>
      </c>
      <c r="CN734" s="363">
        <v>12</v>
      </c>
      <c r="CO734" s="363">
        <v>13</v>
      </c>
      <c r="CP734" s="363">
        <v>14</v>
      </c>
      <c r="CQ734" s="363">
        <v>15</v>
      </c>
      <c r="CR734" s="363">
        <v>16</v>
      </c>
      <c r="CS734" s="363">
        <v>17</v>
      </c>
      <c r="CT734" s="363">
        <v>18</v>
      </c>
      <c r="CU734" s="363">
        <v>19</v>
      </c>
      <c r="CV734" s="363">
        <v>20</v>
      </c>
      <c r="CW734" s="363">
        <v>21</v>
      </c>
      <c r="CX734" s="363">
        <v>22</v>
      </c>
      <c r="CY734" s="363">
        <v>23</v>
      </c>
      <c r="CZ734" s="363">
        <v>24</v>
      </c>
      <c r="DA734" s="363">
        <v>25</v>
      </c>
      <c r="DB734" s="363">
        <v>26</v>
      </c>
      <c r="DC734" s="363">
        <v>27</v>
      </c>
      <c r="DD734" s="363">
        <v>28</v>
      </c>
      <c r="DE734" s="363">
        <v>29</v>
      </c>
      <c r="DF734" s="363">
        <v>30</v>
      </c>
      <c r="DG734" s="363">
        <v>31</v>
      </c>
      <c r="DH734" s="363">
        <v>32</v>
      </c>
      <c r="DI734" s="363">
        <v>33</v>
      </c>
      <c r="DJ734" s="363">
        <v>34</v>
      </c>
      <c r="DK734" s="364">
        <v>35</v>
      </c>
      <c r="DL734" s="364">
        <v>36</v>
      </c>
      <c r="DM734" s="364">
        <v>37</v>
      </c>
      <c r="DN734" s="364">
        <v>38</v>
      </c>
      <c r="DO734" s="364">
        <v>39</v>
      </c>
      <c r="DP734" s="364">
        <v>40</v>
      </c>
      <c r="DQ734" s="357"/>
    </row>
    <row r="735" spans="68:121" ht="22.5" customHeight="1" x14ac:dyDescent="0.3">
      <c r="BP735" s="28"/>
      <c r="BQ735" s="28"/>
      <c r="BR735" s="28"/>
      <c r="BS735" s="28"/>
      <c r="BT735" s="28"/>
      <c r="BU735" s="28"/>
      <c r="BV735" s="28"/>
      <c r="BW735" s="28"/>
      <c r="BY735" s="354"/>
      <c r="BZ735" s="365"/>
      <c r="CA735" s="366"/>
      <c r="CB735" s="367"/>
      <c r="CC735" s="368"/>
      <c r="CD735" s="368"/>
      <c r="CE735" s="368"/>
      <c r="CF735" s="368"/>
      <c r="CG735" s="368"/>
      <c r="CH735" s="368"/>
      <c r="CI735" s="368"/>
      <c r="CJ735" s="368"/>
      <c r="CK735" s="368"/>
      <c r="CL735" s="368"/>
      <c r="CM735" s="368"/>
      <c r="CN735" s="368"/>
      <c r="CO735" s="368"/>
      <c r="CP735" s="368"/>
      <c r="CQ735" s="368"/>
      <c r="CR735" s="368"/>
      <c r="CS735" s="368"/>
      <c r="CT735" s="368"/>
      <c r="CU735" s="368"/>
      <c r="CV735" s="368"/>
      <c r="CW735" s="368"/>
      <c r="CX735" s="368"/>
      <c r="CY735" s="368"/>
      <c r="CZ735" s="368"/>
      <c r="DA735" s="368"/>
      <c r="DB735" s="368"/>
      <c r="DC735" s="368"/>
      <c r="DD735" s="368"/>
      <c r="DE735" s="368"/>
      <c r="DF735" s="368"/>
      <c r="DG735" s="368"/>
      <c r="DH735" s="368"/>
      <c r="DI735" s="368"/>
      <c r="DJ735" s="368"/>
      <c r="DK735" s="369"/>
      <c r="DL735" s="369"/>
      <c r="DM735" s="369"/>
      <c r="DN735" s="369"/>
      <c r="DO735" s="369"/>
      <c r="DP735" s="369"/>
      <c r="DQ735" s="357"/>
    </row>
    <row r="736" spans="68:121" ht="22.5" customHeight="1" x14ac:dyDescent="0.3">
      <c r="BP736" s="28"/>
      <c r="BQ736" s="28"/>
      <c r="BR736" s="28"/>
      <c r="BS736" s="28"/>
      <c r="BT736" s="28"/>
      <c r="BU736" s="28"/>
      <c r="BV736" s="28"/>
      <c r="BW736" s="28"/>
      <c r="BY736" s="354"/>
      <c r="BZ736" s="398" t="s">
        <v>56</v>
      </c>
      <c r="CA736" s="399">
        <f t="shared" ref="CA736" si="1269">DB732</f>
        <v>28</v>
      </c>
      <c r="CB736" s="370" t="s">
        <v>47</v>
      </c>
      <c r="CC736" s="363">
        <v>1</v>
      </c>
      <c r="CD736" s="363">
        <v>2</v>
      </c>
      <c r="CE736" s="363">
        <v>3</v>
      </c>
      <c r="CF736" s="363">
        <v>4</v>
      </c>
      <c r="CG736" s="363">
        <v>5</v>
      </c>
      <c r="CH736" s="363">
        <v>6</v>
      </c>
      <c r="CI736" s="363">
        <v>7</v>
      </c>
      <c r="CJ736" s="363">
        <v>8</v>
      </c>
      <c r="CK736" s="363">
        <v>9</v>
      </c>
      <c r="CL736" s="363">
        <v>10</v>
      </c>
      <c r="CM736" s="363">
        <v>11</v>
      </c>
      <c r="CN736" s="363">
        <v>12</v>
      </c>
      <c r="CO736" s="363">
        <v>13</v>
      </c>
      <c r="CP736" s="363">
        <v>14</v>
      </c>
      <c r="CQ736" s="363">
        <v>15</v>
      </c>
      <c r="CR736" s="363">
        <v>16</v>
      </c>
      <c r="CS736" s="363">
        <v>17</v>
      </c>
      <c r="CT736" s="363">
        <v>18</v>
      </c>
      <c r="CU736" s="363">
        <v>19</v>
      </c>
      <c r="CV736" s="363">
        <v>20</v>
      </c>
      <c r="CW736" s="363">
        <v>21</v>
      </c>
      <c r="CX736" s="363">
        <v>22</v>
      </c>
      <c r="CY736" s="363">
        <v>23</v>
      </c>
      <c r="CZ736" s="363">
        <v>24</v>
      </c>
      <c r="DA736" s="363">
        <v>25</v>
      </c>
      <c r="DB736" s="363">
        <v>26</v>
      </c>
      <c r="DC736" s="363">
        <v>27</v>
      </c>
      <c r="DD736" s="363">
        <v>28</v>
      </c>
      <c r="DE736" s="363">
        <v>29</v>
      </c>
      <c r="DF736" s="363">
        <v>30</v>
      </c>
      <c r="DG736" s="363">
        <v>31</v>
      </c>
      <c r="DH736" s="363">
        <v>32</v>
      </c>
      <c r="DI736" s="363">
        <v>33</v>
      </c>
      <c r="DJ736" s="363">
        <v>34</v>
      </c>
      <c r="DK736" s="364">
        <v>35</v>
      </c>
      <c r="DL736" s="364">
        <v>36</v>
      </c>
      <c r="DM736" s="364">
        <v>37</v>
      </c>
      <c r="DN736" s="364">
        <v>38</v>
      </c>
      <c r="DO736" s="364">
        <v>39</v>
      </c>
      <c r="DP736" s="364">
        <v>40</v>
      </c>
      <c r="DQ736" s="357"/>
    </row>
    <row r="737" spans="68:121" ht="22.5" customHeight="1" thickBot="1" x14ac:dyDescent="0.35">
      <c r="BP737" s="28"/>
      <c r="BQ737" s="28"/>
      <c r="BR737" s="28"/>
      <c r="BS737" s="28"/>
      <c r="BT737" s="28"/>
      <c r="BU737" s="28"/>
      <c r="BV737" s="28"/>
      <c r="BW737" s="28"/>
      <c r="BY737" s="371"/>
      <c r="BZ737" s="372"/>
      <c r="CA737" s="372"/>
      <c r="CB737" s="372"/>
      <c r="CC737" s="372"/>
      <c r="CD737" s="372"/>
      <c r="CE737" s="372"/>
      <c r="CF737" s="372"/>
      <c r="CG737" s="372"/>
      <c r="CH737" s="372"/>
      <c r="CI737" s="372"/>
      <c r="CJ737" s="372"/>
      <c r="CK737" s="372"/>
      <c r="CL737" s="372"/>
      <c r="CM737" s="372"/>
      <c r="CN737" s="372"/>
      <c r="CO737" s="372"/>
      <c r="CP737" s="372"/>
      <c r="CQ737" s="372"/>
      <c r="CR737" s="372"/>
      <c r="CS737" s="372"/>
      <c r="CT737" s="372"/>
      <c r="CU737" s="372"/>
      <c r="CV737" s="372"/>
      <c r="CW737" s="372"/>
      <c r="CX737" s="372"/>
      <c r="CY737" s="372"/>
      <c r="CZ737" s="372"/>
      <c r="DA737" s="372"/>
      <c r="DB737" s="372"/>
      <c r="DC737" s="372"/>
      <c r="DD737" s="372"/>
      <c r="DE737" s="372"/>
      <c r="DF737" s="372"/>
      <c r="DG737" s="372"/>
      <c r="DH737" s="372"/>
      <c r="DI737" s="372"/>
      <c r="DJ737" s="372"/>
      <c r="DK737" s="372"/>
      <c r="DL737" s="372"/>
      <c r="DM737" s="372"/>
      <c r="DN737" s="372"/>
      <c r="DO737" s="372"/>
      <c r="DP737" s="372"/>
      <c r="DQ737" s="373"/>
    </row>
    <row r="738" spans="68:121" ht="22.5" customHeight="1" thickTop="1" x14ac:dyDescent="0.3">
      <c r="BP738" s="28"/>
      <c r="BQ738" s="28"/>
      <c r="BR738" s="28"/>
      <c r="BS738" s="28"/>
      <c r="BT738" s="28"/>
      <c r="BU738" s="28"/>
      <c r="BV738" s="28"/>
      <c r="BW738" s="28"/>
      <c r="BY738" s="517">
        <f t="shared" ref="BY738" si="1270">BQ739</f>
        <v>0.40833333333333344</v>
      </c>
      <c r="BZ738" s="518"/>
      <c r="CA738" s="518"/>
      <c r="CB738" s="351"/>
      <c r="CC738" s="351"/>
      <c r="CD738" s="351"/>
      <c r="CE738" s="520" t="str">
        <f t="shared" ref="CE738" si="1271">BT739</f>
        <v>skupina</v>
      </c>
      <c r="CF738" s="520"/>
      <c r="CG738" s="520"/>
      <c r="CH738" s="520"/>
      <c r="CI738" s="520"/>
      <c r="CJ738" s="352" t="str">
        <f t="shared" ref="CJ738" si="1272">BT740</f>
        <v>B</v>
      </c>
      <c r="CK738" s="351"/>
      <c r="CL738" s="351"/>
      <c r="CM738" s="351"/>
      <c r="CN738" s="351"/>
      <c r="CO738" s="351"/>
      <c r="CP738" s="351"/>
      <c r="CQ738" s="351"/>
      <c r="CR738" s="351"/>
      <c r="CS738" s="351"/>
      <c r="CT738" s="351"/>
      <c r="CU738" s="351"/>
      <c r="CV738" s="351"/>
      <c r="CW738" s="351"/>
      <c r="CX738" s="351"/>
      <c r="CY738" s="351"/>
      <c r="CZ738" s="351"/>
      <c r="DA738" s="351"/>
      <c r="DB738" s="351"/>
      <c r="DC738" s="351"/>
      <c r="DD738" s="351"/>
      <c r="DE738" s="351"/>
      <c r="DF738" s="351"/>
      <c r="DG738" s="351"/>
      <c r="DH738" s="351"/>
      <c r="DI738" s="351"/>
      <c r="DJ738" s="351"/>
      <c r="DK738" s="351"/>
      <c r="DL738" s="351"/>
      <c r="DM738" s="351"/>
      <c r="DN738" s="351"/>
      <c r="DO738" s="351"/>
      <c r="DP738" s="351"/>
      <c r="DQ738" s="353"/>
    </row>
    <row r="739" spans="68:121" ht="22.5" customHeight="1" x14ac:dyDescent="0.3">
      <c r="BP739" s="28" t="str">
        <f t="shared" ref="BP739:BW740" si="1273">Q66</f>
        <v>5. KOLO</v>
      </c>
      <c r="BQ739" s="28">
        <f t="shared" si="1273"/>
        <v>0.40833333333333344</v>
      </c>
      <c r="BR739" s="28">
        <f t="shared" si="1273"/>
        <v>30</v>
      </c>
      <c r="BS739" s="28" t="str">
        <f t="shared" si="1273"/>
        <v>HŘIŠTĚ</v>
      </c>
      <c r="BT739" s="28" t="str">
        <f t="shared" si="1273"/>
        <v>skupina</v>
      </c>
      <c r="BU739" s="28">
        <f t="shared" si="1273"/>
        <v>23</v>
      </c>
      <c r="BV739" s="28" t="str">
        <f t="shared" si="1273"/>
        <v>:</v>
      </c>
      <c r="BW739" s="28">
        <f t="shared" si="1273"/>
        <v>26</v>
      </c>
      <c r="BY739" s="354"/>
      <c r="BZ739" s="521" t="str">
        <f t="shared" ref="BZ739" si="1274">BP739</f>
        <v>5. KOLO</v>
      </c>
      <c r="CA739" s="521"/>
      <c r="CB739" s="521"/>
      <c r="CC739" s="521"/>
      <c r="CD739" s="355"/>
      <c r="CE739" s="355"/>
      <c r="CF739" s="355"/>
      <c r="CG739" s="355"/>
      <c r="CH739" s="355"/>
      <c r="CI739" s="355"/>
      <c r="CJ739" s="355"/>
      <c r="CK739" s="355"/>
      <c r="CL739" s="355"/>
      <c r="CM739" s="355"/>
      <c r="CN739" s="355"/>
      <c r="CO739" s="355"/>
      <c r="CP739" s="355"/>
      <c r="CQ739" s="355"/>
      <c r="CR739" s="355"/>
      <c r="CS739" s="537">
        <f t="shared" ref="CS739" si="1275">BR739</f>
        <v>30</v>
      </c>
      <c r="CT739" s="537"/>
      <c r="CU739" s="538" t="s">
        <v>48</v>
      </c>
      <c r="CV739" s="538"/>
      <c r="CW739" s="538"/>
      <c r="CX739" s="355"/>
      <c r="CY739" s="355"/>
      <c r="CZ739" s="355"/>
      <c r="DA739" s="355"/>
      <c r="DB739" s="355"/>
      <c r="DC739" s="355"/>
      <c r="DD739" s="355"/>
      <c r="DE739" s="355"/>
      <c r="DF739" s="355"/>
      <c r="DG739" s="355"/>
      <c r="DH739" s="355"/>
      <c r="DI739" s="355"/>
      <c r="DJ739" s="355"/>
      <c r="DK739" s="356"/>
      <c r="DL739" s="539" t="s">
        <v>49</v>
      </c>
      <c r="DM739" s="539"/>
      <c r="DN739" s="539"/>
      <c r="DO739" s="540">
        <f t="shared" ref="DO739" si="1276">BS740</f>
        <v>6</v>
      </c>
      <c r="DP739" s="540"/>
      <c r="DQ739" s="357"/>
    </row>
    <row r="740" spans="68:121" ht="22.5" customHeight="1" x14ac:dyDescent="0.3">
      <c r="BP740" s="28">
        <f t="shared" si="1273"/>
        <v>0</v>
      </c>
      <c r="BQ740" s="28">
        <f t="shared" si="1273"/>
        <v>0</v>
      </c>
      <c r="BR740" s="28" t="str">
        <f t="shared" si="1273"/>
        <v>zápas</v>
      </c>
      <c r="BS740" s="28">
        <f t="shared" si="1273"/>
        <v>6</v>
      </c>
      <c r="BT740" s="28" t="str">
        <f t="shared" si="1273"/>
        <v>B</v>
      </c>
      <c r="BU740" s="28" t="str">
        <f t="shared" ca="1" si="1273"/>
        <v>Ovčárecká "B"</v>
      </c>
      <c r="BV740" s="28">
        <f t="shared" si="1273"/>
        <v>0</v>
      </c>
      <c r="BW740" s="28" t="str">
        <f t="shared" ca="1" si="1273"/>
        <v>Velim "B"</v>
      </c>
      <c r="BY740" s="354"/>
      <c r="BZ740" s="521"/>
      <c r="CA740" s="521"/>
      <c r="CB740" s="521"/>
      <c r="CC740" s="521"/>
      <c r="CD740" s="355"/>
      <c r="CE740" s="355"/>
      <c r="CF740" s="355"/>
      <c r="CG740" s="355"/>
      <c r="CH740" s="355"/>
      <c r="CI740" s="355"/>
      <c r="CJ740" s="355"/>
      <c r="CK740" s="355"/>
      <c r="CL740" s="355"/>
      <c r="CM740" s="355"/>
      <c r="CN740" s="355"/>
      <c r="CO740" s="355"/>
      <c r="CP740" s="355"/>
      <c r="CQ740" s="355"/>
      <c r="CR740" s="355"/>
      <c r="CS740" s="537"/>
      <c r="CT740" s="537"/>
      <c r="CU740" s="538"/>
      <c r="CV740" s="538"/>
      <c r="CW740" s="538"/>
      <c r="CX740" s="355"/>
      <c r="CY740" s="355"/>
      <c r="CZ740" s="355"/>
      <c r="DA740" s="355"/>
      <c r="DB740" s="355"/>
      <c r="DC740" s="355"/>
      <c r="DD740" s="355"/>
      <c r="DE740" s="355"/>
      <c r="DF740" s="355"/>
      <c r="DG740" s="355"/>
      <c r="DH740" s="355"/>
      <c r="DI740" s="355"/>
      <c r="DJ740" s="355"/>
      <c r="DK740" s="356"/>
      <c r="DL740" s="539"/>
      <c r="DM740" s="539"/>
      <c r="DN740" s="539"/>
      <c r="DO740" s="540"/>
      <c r="DP740" s="540"/>
      <c r="DQ740" s="357"/>
    </row>
    <row r="741" spans="68:121" ht="22.5" customHeight="1" x14ac:dyDescent="0.3">
      <c r="BP741" s="28"/>
      <c r="BQ741" s="28"/>
      <c r="BR741" s="28"/>
      <c r="BS741" s="28"/>
      <c r="BT741" s="28"/>
      <c r="BU741" s="28"/>
      <c r="BV741" s="28"/>
      <c r="BW741" s="28"/>
      <c r="BY741" s="354"/>
      <c r="BZ741" s="358"/>
      <c r="CA741" s="358"/>
      <c r="CB741" s="358"/>
      <c r="CC741" s="358"/>
      <c r="CD741" s="536" t="s">
        <v>52</v>
      </c>
      <c r="CE741" s="536"/>
      <c r="CF741" s="359">
        <f t="shared" ref="CF741" si="1277">BU739</f>
        <v>23</v>
      </c>
      <c r="CG741" s="360" t="s">
        <v>53</v>
      </c>
      <c r="CH741" s="522" t="str">
        <f t="shared" ref="CH741" ca="1" si="1278">IF(BU740="","",LOOKUP(CF741,$B$2:$B$48,$C$2:$C$44))</f>
        <v>Ovčárecká "B"</v>
      </c>
      <c r="CI741" s="522"/>
      <c r="CJ741" s="522"/>
      <c r="CK741" s="522"/>
      <c r="CL741" s="522"/>
      <c r="CM741" s="522"/>
      <c r="CN741" s="522"/>
      <c r="CO741" s="522"/>
      <c r="CP741" s="522"/>
      <c r="CQ741" s="522"/>
      <c r="CR741" s="522"/>
      <c r="CS741" s="522"/>
      <c r="CT741" s="522"/>
      <c r="CU741" s="358"/>
      <c r="CV741" s="358"/>
      <c r="CW741" s="358"/>
      <c r="CX741" s="358"/>
      <c r="CY741" s="358"/>
      <c r="CZ741" s="536" t="s">
        <v>52</v>
      </c>
      <c r="DA741" s="536"/>
      <c r="DB741" s="359">
        <f t="shared" ref="DB741" si="1279">BW739</f>
        <v>26</v>
      </c>
      <c r="DC741" s="360" t="s">
        <v>53</v>
      </c>
      <c r="DD741" s="522" t="str">
        <f t="shared" ref="DD741" ca="1" si="1280">IF(BW740="","",LOOKUP(DB741,$B$2:$B$48,$C$2:$C$44))</f>
        <v>Velim "B"</v>
      </c>
      <c r="DE741" s="522"/>
      <c r="DF741" s="522"/>
      <c r="DG741" s="522"/>
      <c r="DH741" s="522"/>
      <c r="DI741" s="522"/>
      <c r="DJ741" s="522"/>
      <c r="DK741" s="522"/>
      <c r="DL741" s="522"/>
      <c r="DM741" s="522"/>
      <c r="DN741" s="522"/>
      <c r="DO741" s="522"/>
      <c r="DP741" s="522"/>
      <c r="DQ741" s="357"/>
    </row>
    <row r="742" spans="68:121" ht="22.5" customHeight="1" x14ac:dyDescent="0.3">
      <c r="BP742" s="28"/>
      <c r="BQ742" s="28"/>
      <c r="BR742" s="28"/>
      <c r="BS742" s="28"/>
      <c r="BT742" s="28"/>
      <c r="BU742" s="28"/>
      <c r="BV742" s="28"/>
      <c r="BW742" s="28"/>
      <c r="BY742" s="354"/>
      <c r="BZ742" s="358"/>
      <c r="CA742" s="358"/>
      <c r="CB742" s="358"/>
      <c r="CC742" s="358"/>
      <c r="CD742" s="358"/>
      <c r="CE742" s="358"/>
      <c r="CF742" s="358"/>
      <c r="CG742" s="358"/>
      <c r="CH742" s="358"/>
      <c r="CI742" s="358"/>
      <c r="CJ742" s="358"/>
      <c r="CK742" s="358"/>
      <c r="CL742" s="358"/>
      <c r="CM742" s="358"/>
      <c r="CN742" s="358"/>
      <c r="CO742" s="358"/>
      <c r="CP742" s="358"/>
      <c r="CQ742" s="358"/>
      <c r="CR742" s="358"/>
      <c r="CS742" s="358"/>
      <c r="CT742" s="358"/>
      <c r="CU742" s="358"/>
      <c r="CV742" s="358"/>
      <c r="CW742" s="358"/>
      <c r="CX742" s="358"/>
      <c r="CY742" s="358"/>
      <c r="CZ742" s="358"/>
      <c r="DA742" s="358"/>
      <c r="DB742" s="358"/>
      <c r="DC742" s="358"/>
      <c r="DD742" s="358"/>
      <c r="DE742" s="358"/>
      <c r="DF742" s="358"/>
      <c r="DG742" s="358"/>
      <c r="DH742" s="358"/>
      <c r="DI742" s="358"/>
      <c r="DJ742" s="358"/>
      <c r="DQ742" s="357"/>
    </row>
    <row r="743" spans="68:121" ht="22.5" customHeight="1" x14ac:dyDescent="0.3">
      <c r="BP743" s="28"/>
      <c r="BQ743" s="28"/>
      <c r="BR743" s="28"/>
      <c r="BS743" s="28"/>
      <c r="BT743" s="28"/>
      <c r="BU743" s="28"/>
      <c r="BV743" s="28"/>
      <c r="BW743" s="28"/>
      <c r="BY743" s="354"/>
      <c r="BZ743" s="396" t="s">
        <v>56</v>
      </c>
      <c r="CA743" s="397">
        <f t="shared" ref="CA743" si="1281">CF741</f>
        <v>23</v>
      </c>
      <c r="CB743" s="362" t="s">
        <v>47</v>
      </c>
      <c r="CC743" s="363">
        <v>1</v>
      </c>
      <c r="CD743" s="363">
        <v>2</v>
      </c>
      <c r="CE743" s="363">
        <v>3</v>
      </c>
      <c r="CF743" s="363">
        <v>4</v>
      </c>
      <c r="CG743" s="363">
        <v>5</v>
      </c>
      <c r="CH743" s="363">
        <v>6</v>
      </c>
      <c r="CI743" s="363">
        <v>7</v>
      </c>
      <c r="CJ743" s="363">
        <v>8</v>
      </c>
      <c r="CK743" s="363">
        <v>9</v>
      </c>
      <c r="CL743" s="363">
        <v>10</v>
      </c>
      <c r="CM743" s="363">
        <v>11</v>
      </c>
      <c r="CN743" s="363">
        <v>12</v>
      </c>
      <c r="CO743" s="363">
        <v>13</v>
      </c>
      <c r="CP743" s="363">
        <v>14</v>
      </c>
      <c r="CQ743" s="363">
        <v>15</v>
      </c>
      <c r="CR743" s="363">
        <v>16</v>
      </c>
      <c r="CS743" s="363">
        <v>17</v>
      </c>
      <c r="CT743" s="363">
        <v>18</v>
      </c>
      <c r="CU743" s="363">
        <v>19</v>
      </c>
      <c r="CV743" s="363">
        <v>20</v>
      </c>
      <c r="CW743" s="363">
        <v>21</v>
      </c>
      <c r="CX743" s="363">
        <v>22</v>
      </c>
      <c r="CY743" s="363">
        <v>23</v>
      </c>
      <c r="CZ743" s="363">
        <v>24</v>
      </c>
      <c r="DA743" s="363">
        <v>25</v>
      </c>
      <c r="DB743" s="363">
        <v>26</v>
      </c>
      <c r="DC743" s="363">
        <v>27</v>
      </c>
      <c r="DD743" s="363">
        <v>28</v>
      </c>
      <c r="DE743" s="363">
        <v>29</v>
      </c>
      <c r="DF743" s="363">
        <v>30</v>
      </c>
      <c r="DG743" s="363">
        <v>31</v>
      </c>
      <c r="DH743" s="363">
        <v>32</v>
      </c>
      <c r="DI743" s="363">
        <v>33</v>
      </c>
      <c r="DJ743" s="363">
        <v>34</v>
      </c>
      <c r="DK743" s="364">
        <v>35</v>
      </c>
      <c r="DL743" s="364">
        <v>36</v>
      </c>
      <c r="DM743" s="364">
        <v>37</v>
      </c>
      <c r="DN743" s="364">
        <v>38</v>
      </c>
      <c r="DO743" s="364">
        <v>39</v>
      </c>
      <c r="DP743" s="364">
        <v>40</v>
      </c>
      <c r="DQ743" s="357"/>
    </row>
    <row r="744" spans="68:121" ht="22.5" customHeight="1" x14ac:dyDescent="0.3">
      <c r="BP744" s="28"/>
      <c r="BQ744" s="28"/>
      <c r="BR744" s="28"/>
      <c r="BS744" s="28"/>
      <c r="BT744" s="28"/>
      <c r="BU744" s="28"/>
      <c r="BV744" s="28"/>
      <c r="BW744" s="28"/>
      <c r="BY744" s="354"/>
      <c r="BZ744" s="365"/>
      <c r="CA744" s="366"/>
      <c r="CB744" s="367"/>
      <c r="CC744" s="368"/>
      <c r="CD744" s="368"/>
      <c r="CE744" s="368"/>
      <c r="CF744" s="368"/>
      <c r="CG744" s="368"/>
      <c r="CH744" s="368"/>
      <c r="CI744" s="368"/>
      <c r="CJ744" s="368"/>
      <c r="CK744" s="368"/>
      <c r="CL744" s="368"/>
      <c r="CM744" s="368"/>
      <c r="CN744" s="368"/>
      <c r="CO744" s="368"/>
      <c r="CP744" s="368"/>
      <c r="CQ744" s="368"/>
      <c r="CR744" s="368"/>
      <c r="CS744" s="368"/>
      <c r="CT744" s="368"/>
      <c r="CU744" s="368"/>
      <c r="CV744" s="368"/>
      <c r="CW744" s="368"/>
      <c r="CX744" s="368"/>
      <c r="CY744" s="368"/>
      <c r="CZ744" s="368"/>
      <c r="DA744" s="368"/>
      <c r="DB744" s="368"/>
      <c r="DC744" s="368"/>
      <c r="DD744" s="368"/>
      <c r="DE744" s="368"/>
      <c r="DF744" s="368"/>
      <c r="DG744" s="368"/>
      <c r="DH744" s="368"/>
      <c r="DI744" s="368"/>
      <c r="DJ744" s="368"/>
      <c r="DK744" s="369"/>
      <c r="DL744" s="369"/>
      <c r="DM744" s="369"/>
      <c r="DN744" s="369"/>
      <c r="DO744" s="369"/>
      <c r="DP744" s="369"/>
      <c r="DQ744" s="357"/>
    </row>
    <row r="745" spans="68:121" ht="22.5" customHeight="1" x14ac:dyDescent="0.3">
      <c r="BP745" s="28"/>
      <c r="BQ745" s="28"/>
      <c r="BR745" s="28"/>
      <c r="BS745" s="28"/>
      <c r="BT745" s="28"/>
      <c r="BU745" s="28"/>
      <c r="BV745" s="28"/>
      <c r="BW745" s="28"/>
      <c r="BY745" s="354"/>
      <c r="BZ745" s="398" t="s">
        <v>56</v>
      </c>
      <c r="CA745" s="399">
        <f t="shared" ref="CA745" si="1282">DB741</f>
        <v>26</v>
      </c>
      <c r="CB745" s="370" t="s">
        <v>47</v>
      </c>
      <c r="CC745" s="363">
        <v>1</v>
      </c>
      <c r="CD745" s="363">
        <v>2</v>
      </c>
      <c r="CE745" s="363">
        <v>3</v>
      </c>
      <c r="CF745" s="363">
        <v>4</v>
      </c>
      <c r="CG745" s="363">
        <v>5</v>
      </c>
      <c r="CH745" s="363">
        <v>6</v>
      </c>
      <c r="CI745" s="363">
        <v>7</v>
      </c>
      <c r="CJ745" s="363">
        <v>8</v>
      </c>
      <c r="CK745" s="363">
        <v>9</v>
      </c>
      <c r="CL745" s="363">
        <v>10</v>
      </c>
      <c r="CM745" s="363">
        <v>11</v>
      </c>
      <c r="CN745" s="363">
        <v>12</v>
      </c>
      <c r="CO745" s="363">
        <v>13</v>
      </c>
      <c r="CP745" s="363">
        <v>14</v>
      </c>
      <c r="CQ745" s="363">
        <v>15</v>
      </c>
      <c r="CR745" s="363">
        <v>16</v>
      </c>
      <c r="CS745" s="363">
        <v>17</v>
      </c>
      <c r="CT745" s="363">
        <v>18</v>
      </c>
      <c r="CU745" s="363">
        <v>19</v>
      </c>
      <c r="CV745" s="363">
        <v>20</v>
      </c>
      <c r="CW745" s="363">
        <v>21</v>
      </c>
      <c r="CX745" s="363">
        <v>22</v>
      </c>
      <c r="CY745" s="363">
        <v>23</v>
      </c>
      <c r="CZ745" s="363">
        <v>24</v>
      </c>
      <c r="DA745" s="363">
        <v>25</v>
      </c>
      <c r="DB745" s="363">
        <v>26</v>
      </c>
      <c r="DC745" s="363">
        <v>27</v>
      </c>
      <c r="DD745" s="363">
        <v>28</v>
      </c>
      <c r="DE745" s="363">
        <v>29</v>
      </c>
      <c r="DF745" s="363">
        <v>30</v>
      </c>
      <c r="DG745" s="363">
        <v>31</v>
      </c>
      <c r="DH745" s="363">
        <v>32</v>
      </c>
      <c r="DI745" s="363">
        <v>33</v>
      </c>
      <c r="DJ745" s="363">
        <v>34</v>
      </c>
      <c r="DK745" s="364">
        <v>35</v>
      </c>
      <c r="DL745" s="364">
        <v>36</v>
      </c>
      <c r="DM745" s="364">
        <v>37</v>
      </c>
      <c r="DN745" s="364">
        <v>38</v>
      </c>
      <c r="DO745" s="364">
        <v>39</v>
      </c>
      <c r="DP745" s="364">
        <v>40</v>
      </c>
      <c r="DQ745" s="357"/>
    </row>
    <row r="746" spans="68:121" ht="22.5" customHeight="1" thickBot="1" x14ac:dyDescent="0.35">
      <c r="BP746" s="28"/>
      <c r="BQ746" s="28"/>
      <c r="BR746" s="28"/>
      <c r="BS746" s="28"/>
      <c r="BT746" s="28"/>
      <c r="BU746" s="28"/>
      <c r="BV746" s="28"/>
      <c r="BW746" s="28"/>
      <c r="BY746" s="371"/>
      <c r="BZ746" s="372"/>
      <c r="CA746" s="372"/>
      <c r="CB746" s="372"/>
      <c r="CC746" s="372"/>
      <c r="CD746" s="372"/>
      <c r="CE746" s="372"/>
      <c r="CF746" s="372"/>
      <c r="CG746" s="372"/>
      <c r="CH746" s="372"/>
      <c r="CI746" s="372"/>
      <c r="CJ746" s="372"/>
      <c r="CK746" s="372"/>
      <c r="CL746" s="372"/>
      <c r="CM746" s="372"/>
      <c r="CN746" s="372"/>
      <c r="CO746" s="372"/>
      <c r="CP746" s="372"/>
      <c r="CQ746" s="372"/>
      <c r="CR746" s="372"/>
      <c r="CS746" s="372"/>
      <c r="CT746" s="372"/>
      <c r="CU746" s="372"/>
      <c r="CV746" s="372"/>
      <c r="CW746" s="372"/>
      <c r="CX746" s="372"/>
      <c r="CY746" s="372"/>
      <c r="CZ746" s="372"/>
      <c r="DA746" s="372"/>
      <c r="DB746" s="372"/>
      <c r="DC746" s="372"/>
      <c r="DD746" s="372"/>
      <c r="DE746" s="372"/>
      <c r="DF746" s="372"/>
      <c r="DG746" s="372"/>
      <c r="DH746" s="372"/>
      <c r="DI746" s="372"/>
      <c r="DJ746" s="372"/>
      <c r="DK746" s="372"/>
      <c r="DL746" s="372"/>
      <c r="DM746" s="372"/>
      <c r="DN746" s="372"/>
      <c r="DO746" s="372"/>
      <c r="DP746" s="372"/>
      <c r="DQ746" s="373"/>
    </row>
    <row r="747" spans="68:121" ht="22.5" customHeight="1" thickTop="1" x14ac:dyDescent="0.3">
      <c r="BP747" s="28"/>
      <c r="BQ747" s="28"/>
      <c r="BR747" s="28"/>
      <c r="BS747" s="28"/>
      <c r="BT747" s="28"/>
      <c r="BU747" s="28"/>
      <c r="BV747" s="28"/>
      <c r="BW747" s="28"/>
      <c r="BY747" s="517">
        <f t="shared" ref="BY747" si="1283">BQ748</f>
        <v>0.4166666666666668</v>
      </c>
      <c r="BZ747" s="518"/>
      <c r="CA747" s="518"/>
      <c r="CB747" s="351"/>
      <c r="CC747" s="351"/>
      <c r="CD747" s="351"/>
      <c r="CE747" s="520" t="str">
        <f t="shared" ref="CE747" si="1284">BT748</f>
        <v>skupina</v>
      </c>
      <c r="CF747" s="520"/>
      <c r="CG747" s="520"/>
      <c r="CH747" s="520"/>
      <c r="CI747" s="520"/>
      <c r="CJ747" s="352" t="str">
        <f t="shared" ref="CJ747" si="1285">BT749</f>
        <v>C</v>
      </c>
      <c r="CK747" s="351"/>
      <c r="CL747" s="351"/>
      <c r="CM747" s="351"/>
      <c r="CN747" s="351"/>
      <c r="CO747" s="351"/>
      <c r="CP747" s="351"/>
      <c r="CQ747" s="351"/>
      <c r="CR747" s="351"/>
      <c r="CS747" s="351"/>
      <c r="CT747" s="351"/>
      <c r="CU747" s="351"/>
      <c r="CV747" s="351"/>
      <c r="CW747" s="351"/>
      <c r="CX747" s="351"/>
      <c r="CY747" s="351"/>
      <c r="CZ747" s="351"/>
      <c r="DA747" s="351"/>
      <c r="DB747" s="351"/>
      <c r="DC747" s="351"/>
      <c r="DD747" s="351"/>
      <c r="DE747" s="351"/>
      <c r="DF747" s="351"/>
      <c r="DG747" s="351"/>
      <c r="DH747" s="351"/>
      <c r="DI747" s="351"/>
      <c r="DJ747" s="351"/>
      <c r="DK747" s="351"/>
      <c r="DL747" s="351"/>
      <c r="DM747" s="351"/>
      <c r="DN747" s="351"/>
      <c r="DO747" s="351"/>
      <c r="DP747" s="351"/>
      <c r="DQ747" s="353"/>
    </row>
    <row r="748" spans="68:121" ht="22.5" customHeight="1" x14ac:dyDescent="0.3">
      <c r="BP748" s="28" t="str">
        <f t="shared" ref="BP748:BW749" si="1286">Q68</f>
        <v>6. KOLO</v>
      </c>
      <c r="BQ748" s="28">
        <f t="shared" si="1286"/>
        <v>0.4166666666666668</v>
      </c>
      <c r="BR748" s="28">
        <f t="shared" si="1286"/>
        <v>36</v>
      </c>
      <c r="BS748" s="28" t="str">
        <f t="shared" si="1286"/>
        <v>HŘIŠTĚ</v>
      </c>
      <c r="BT748" s="28" t="str">
        <f t="shared" si="1286"/>
        <v>skupina</v>
      </c>
      <c r="BU748" s="28">
        <f t="shared" si="1286"/>
        <v>22</v>
      </c>
      <c r="BV748" s="28" t="str">
        <f t="shared" si="1286"/>
        <v>:</v>
      </c>
      <c r="BW748" s="28">
        <f t="shared" si="1286"/>
        <v>27</v>
      </c>
      <c r="BY748" s="354"/>
      <c r="BZ748" s="521" t="str">
        <f t="shared" ref="BZ748" si="1287">BP748</f>
        <v>6. KOLO</v>
      </c>
      <c r="CA748" s="521"/>
      <c r="CB748" s="521"/>
      <c r="CC748" s="521"/>
      <c r="CD748" s="355"/>
      <c r="CE748" s="355"/>
      <c r="CF748" s="355"/>
      <c r="CG748" s="355"/>
      <c r="CH748" s="355"/>
      <c r="CI748" s="355"/>
      <c r="CJ748" s="355"/>
      <c r="CK748" s="355"/>
      <c r="CL748" s="355"/>
      <c r="CM748" s="355"/>
      <c r="CN748" s="355"/>
      <c r="CO748" s="355"/>
      <c r="CP748" s="355"/>
      <c r="CQ748" s="355"/>
      <c r="CR748" s="355"/>
      <c r="CS748" s="537">
        <f t="shared" ref="CS748" si="1288">BR748</f>
        <v>36</v>
      </c>
      <c r="CT748" s="537"/>
      <c r="CU748" s="538" t="s">
        <v>48</v>
      </c>
      <c r="CV748" s="538"/>
      <c r="CW748" s="538"/>
      <c r="CX748" s="355"/>
      <c r="CY748" s="355"/>
      <c r="CZ748" s="355"/>
      <c r="DA748" s="355"/>
      <c r="DB748" s="355"/>
      <c r="DC748" s="355"/>
      <c r="DD748" s="355"/>
      <c r="DE748" s="355"/>
      <c r="DF748" s="355"/>
      <c r="DG748" s="355"/>
      <c r="DH748" s="355"/>
      <c r="DI748" s="355"/>
      <c r="DJ748" s="355"/>
      <c r="DK748" s="356"/>
      <c r="DL748" s="539" t="s">
        <v>49</v>
      </c>
      <c r="DM748" s="539"/>
      <c r="DN748" s="539"/>
      <c r="DO748" s="540">
        <f t="shared" ref="DO748" si="1289">BS749</f>
        <v>6</v>
      </c>
      <c r="DP748" s="540"/>
      <c r="DQ748" s="357"/>
    </row>
    <row r="749" spans="68:121" ht="22.5" customHeight="1" x14ac:dyDescent="0.3">
      <c r="BP749" s="28">
        <f t="shared" si="1286"/>
        <v>0</v>
      </c>
      <c r="BQ749" s="28">
        <f t="shared" si="1286"/>
        <v>0</v>
      </c>
      <c r="BR749" s="28" t="str">
        <f t="shared" si="1286"/>
        <v>zápas</v>
      </c>
      <c r="BS749" s="28">
        <f t="shared" si="1286"/>
        <v>6</v>
      </c>
      <c r="BT749" s="28" t="str">
        <f t="shared" si="1286"/>
        <v>C</v>
      </c>
      <c r="BU749" s="28" t="str">
        <f t="shared" ca="1" si="1286"/>
        <v>Mnichovická "B"</v>
      </c>
      <c r="BV749" s="28">
        <f t="shared" si="1286"/>
        <v>0</v>
      </c>
      <c r="BW749" s="28" t="str">
        <f t="shared" ca="1" si="1286"/>
        <v>Týnec n.L. "B"</v>
      </c>
      <c r="BY749" s="354"/>
      <c r="BZ749" s="521"/>
      <c r="CA749" s="521"/>
      <c r="CB749" s="521"/>
      <c r="CC749" s="521"/>
      <c r="CD749" s="355"/>
      <c r="CE749" s="355"/>
      <c r="CF749" s="355"/>
      <c r="CG749" s="355"/>
      <c r="CH749" s="355"/>
      <c r="CI749" s="355"/>
      <c r="CJ749" s="355"/>
      <c r="CK749" s="355"/>
      <c r="CL749" s="355"/>
      <c r="CM749" s="355"/>
      <c r="CN749" s="355"/>
      <c r="CO749" s="355"/>
      <c r="CP749" s="355"/>
      <c r="CQ749" s="355"/>
      <c r="CR749" s="355"/>
      <c r="CS749" s="537"/>
      <c r="CT749" s="537"/>
      <c r="CU749" s="538"/>
      <c r="CV749" s="538"/>
      <c r="CW749" s="538"/>
      <c r="CX749" s="355"/>
      <c r="CY749" s="355"/>
      <c r="CZ749" s="355"/>
      <c r="DA749" s="355"/>
      <c r="DB749" s="355"/>
      <c r="DC749" s="355"/>
      <c r="DD749" s="355"/>
      <c r="DE749" s="355"/>
      <c r="DF749" s="355"/>
      <c r="DG749" s="355"/>
      <c r="DH749" s="355"/>
      <c r="DI749" s="355"/>
      <c r="DJ749" s="355"/>
      <c r="DK749" s="356"/>
      <c r="DL749" s="539"/>
      <c r="DM749" s="539"/>
      <c r="DN749" s="539"/>
      <c r="DO749" s="540"/>
      <c r="DP749" s="540"/>
      <c r="DQ749" s="357"/>
    </row>
    <row r="750" spans="68:121" ht="22.5" customHeight="1" x14ac:dyDescent="0.3">
      <c r="BP750" s="28"/>
      <c r="BQ750" s="28"/>
      <c r="BR750" s="28"/>
      <c r="BS750" s="28"/>
      <c r="BT750" s="28"/>
      <c r="BU750" s="28"/>
      <c r="BV750" s="28"/>
      <c r="BW750" s="28"/>
      <c r="BY750" s="354"/>
      <c r="BZ750" s="358"/>
      <c r="CA750" s="358"/>
      <c r="CB750" s="358"/>
      <c r="CC750" s="358"/>
      <c r="CD750" s="536" t="s">
        <v>52</v>
      </c>
      <c r="CE750" s="536"/>
      <c r="CF750" s="359">
        <f t="shared" ref="CF750" si="1290">BU748</f>
        <v>22</v>
      </c>
      <c r="CG750" s="360" t="s">
        <v>53</v>
      </c>
      <c r="CH750" s="522" t="str">
        <f t="shared" ref="CH750" ca="1" si="1291">IF(BU749="","",LOOKUP(CF750,$B$2:$B$48,$C$2:$C$44))</f>
        <v>Mnichovická "B"</v>
      </c>
      <c r="CI750" s="522"/>
      <c r="CJ750" s="522"/>
      <c r="CK750" s="522"/>
      <c r="CL750" s="522"/>
      <c r="CM750" s="522"/>
      <c r="CN750" s="522"/>
      <c r="CO750" s="522"/>
      <c r="CP750" s="522"/>
      <c r="CQ750" s="522"/>
      <c r="CR750" s="522"/>
      <c r="CS750" s="522"/>
      <c r="CT750" s="522"/>
      <c r="CU750" s="358"/>
      <c r="CV750" s="358"/>
      <c r="CW750" s="358"/>
      <c r="CX750" s="358"/>
      <c r="CY750" s="358"/>
      <c r="CZ750" s="536" t="s">
        <v>52</v>
      </c>
      <c r="DA750" s="536"/>
      <c r="DB750" s="359">
        <f t="shared" ref="DB750" si="1292">BW748</f>
        <v>27</v>
      </c>
      <c r="DC750" s="360" t="s">
        <v>53</v>
      </c>
      <c r="DD750" s="522" t="str">
        <f t="shared" ref="DD750" ca="1" si="1293">IF(BW749="","",LOOKUP(DB750,$B$2:$B$48,$C$2:$C$44))</f>
        <v>Týnec n.L. "B"</v>
      </c>
      <c r="DE750" s="522"/>
      <c r="DF750" s="522"/>
      <c r="DG750" s="522"/>
      <c r="DH750" s="522"/>
      <c r="DI750" s="522"/>
      <c r="DJ750" s="522"/>
      <c r="DK750" s="522"/>
      <c r="DL750" s="522"/>
      <c r="DM750" s="522"/>
      <c r="DN750" s="522"/>
      <c r="DO750" s="522"/>
      <c r="DP750" s="522"/>
      <c r="DQ750" s="357"/>
    </row>
    <row r="751" spans="68:121" ht="22.5" customHeight="1" x14ac:dyDescent="0.3">
      <c r="BP751" s="28"/>
      <c r="BQ751" s="28"/>
      <c r="BR751" s="28"/>
      <c r="BS751" s="28"/>
      <c r="BT751" s="28"/>
      <c r="BU751" s="28"/>
      <c r="BV751" s="28"/>
      <c r="BW751" s="28"/>
      <c r="BY751" s="354"/>
      <c r="BZ751" s="358"/>
      <c r="CA751" s="358"/>
      <c r="CB751" s="358"/>
      <c r="CC751" s="358"/>
      <c r="CD751" s="358"/>
      <c r="CE751" s="358"/>
      <c r="CF751" s="358"/>
      <c r="CG751" s="358"/>
      <c r="CH751" s="358"/>
      <c r="CI751" s="358"/>
      <c r="CJ751" s="358"/>
      <c r="CK751" s="358"/>
      <c r="CL751" s="358"/>
      <c r="CM751" s="358"/>
      <c r="CN751" s="358"/>
      <c r="CO751" s="358"/>
      <c r="CP751" s="358"/>
      <c r="CQ751" s="358"/>
      <c r="CR751" s="358"/>
      <c r="CS751" s="358"/>
      <c r="CT751" s="358"/>
      <c r="CU751" s="358"/>
      <c r="CV751" s="358"/>
      <c r="CW751" s="358"/>
      <c r="CX751" s="358"/>
      <c r="CY751" s="358"/>
      <c r="CZ751" s="358"/>
      <c r="DA751" s="358"/>
      <c r="DB751" s="358"/>
      <c r="DC751" s="358"/>
      <c r="DD751" s="358"/>
      <c r="DE751" s="358"/>
      <c r="DF751" s="358"/>
      <c r="DG751" s="358"/>
      <c r="DH751" s="358"/>
      <c r="DI751" s="358"/>
      <c r="DJ751" s="358"/>
      <c r="DQ751" s="357"/>
    </row>
    <row r="752" spans="68:121" ht="22.5" customHeight="1" x14ac:dyDescent="0.3">
      <c r="BP752" s="28"/>
      <c r="BQ752" s="28"/>
      <c r="BR752" s="28"/>
      <c r="BS752" s="28"/>
      <c r="BT752" s="28"/>
      <c r="BU752" s="28"/>
      <c r="BV752" s="28"/>
      <c r="BW752" s="28"/>
      <c r="BY752" s="354"/>
      <c r="BZ752" s="396" t="s">
        <v>56</v>
      </c>
      <c r="CA752" s="397">
        <f t="shared" ref="CA752" si="1294">CF750</f>
        <v>22</v>
      </c>
      <c r="CB752" s="362" t="s">
        <v>47</v>
      </c>
      <c r="CC752" s="363">
        <v>1</v>
      </c>
      <c r="CD752" s="363">
        <v>2</v>
      </c>
      <c r="CE752" s="363">
        <v>3</v>
      </c>
      <c r="CF752" s="363">
        <v>4</v>
      </c>
      <c r="CG752" s="363">
        <v>5</v>
      </c>
      <c r="CH752" s="363">
        <v>6</v>
      </c>
      <c r="CI752" s="363">
        <v>7</v>
      </c>
      <c r="CJ752" s="363">
        <v>8</v>
      </c>
      <c r="CK752" s="363">
        <v>9</v>
      </c>
      <c r="CL752" s="363">
        <v>10</v>
      </c>
      <c r="CM752" s="363">
        <v>11</v>
      </c>
      <c r="CN752" s="363">
        <v>12</v>
      </c>
      <c r="CO752" s="363">
        <v>13</v>
      </c>
      <c r="CP752" s="363">
        <v>14</v>
      </c>
      <c r="CQ752" s="363">
        <v>15</v>
      </c>
      <c r="CR752" s="363">
        <v>16</v>
      </c>
      <c r="CS752" s="363">
        <v>17</v>
      </c>
      <c r="CT752" s="363">
        <v>18</v>
      </c>
      <c r="CU752" s="363">
        <v>19</v>
      </c>
      <c r="CV752" s="363">
        <v>20</v>
      </c>
      <c r="CW752" s="363">
        <v>21</v>
      </c>
      <c r="CX752" s="363">
        <v>22</v>
      </c>
      <c r="CY752" s="363">
        <v>23</v>
      </c>
      <c r="CZ752" s="363">
        <v>24</v>
      </c>
      <c r="DA752" s="363">
        <v>25</v>
      </c>
      <c r="DB752" s="363">
        <v>26</v>
      </c>
      <c r="DC752" s="363">
        <v>27</v>
      </c>
      <c r="DD752" s="363">
        <v>28</v>
      </c>
      <c r="DE752" s="363">
        <v>29</v>
      </c>
      <c r="DF752" s="363">
        <v>30</v>
      </c>
      <c r="DG752" s="363">
        <v>31</v>
      </c>
      <c r="DH752" s="363">
        <v>32</v>
      </c>
      <c r="DI752" s="363">
        <v>33</v>
      </c>
      <c r="DJ752" s="363">
        <v>34</v>
      </c>
      <c r="DK752" s="364">
        <v>35</v>
      </c>
      <c r="DL752" s="364">
        <v>36</v>
      </c>
      <c r="DM752" s="364">
        <v>37</v>
      </c>
      <c r="DN752" s="364">
        <v>38</v>
      </c>
      <c r="DO752" s="364">
        <v>39</v>
      </c>
      <c r="DP752" s="364">
        <v>40</v>
      </c>
      <c r="DQ752" s="357"/>
    </row>
    <row r="753" spans="68:121" ht="22.5" customHeight="1" x14ac:dyDescent="0.3">
      <c r="BP753" s="28"/>
      <c r="BQ753" s="28"/>
      <c r="BR753" s="28"/>
      <c r="BS753" s="28"/>
      <c r="BT753" s="28"/>
      <c r="BU753" s="28"/>
      <c r="BV753" s="28"/>
      <c r="BW753" s="28"/>
      <c r="BY753" s="354"/>
      <c r="BZ753" s="365"/>
      <c r="CA753" s="366"/>
      <c r="CB753" s="367"/>
      <c r="CC753" s="368"/>
      <c r="CD753" s="368"/>
      <c r="CE753" s="368"/>
      <c r="CF753" s="368"/>
      <c r="CG753" s="368"/>
      <c r="CH753" s="368"/>
      <c r="CI753" s="368"/>
      <c r="CJ753" s="368"/>
      <c r="CK753" s="368"/>
      <c r="CL753" s="368"/>
      <c r="CM753" s="368"/>
      <c r="CN753" s="368"/>
      <c r="CO753" s="368"/>
      <c r="CP753" s="368"/>
      <c r="CQ753" s="368"/>
      <c r="CR753" s="368"/>
      <c r="CS753" s="368"/>
      <c r="CT753" s="368"/>
      <c r="CU753" s="368"/>
      <c r="CV753" s="368"/>
      <c r="CW753" s="368"/>
      <c r="CX753" s="368"/>
      <c r="CY753" s="368"/>
      <c r="CZ753" s="368"/>
      <c r="DA753" s="368"/>
      <c r="DB753" s="368"/>
      <c r="DC753" s="368"/>
      <c r="DD753" s="368"/>
      <c r="DE753" s="368"/>
      <c r="DF753" s="368"/>
      <c r="DG753" s="368"/>
      <c r="DH753" s="368"/>
      <c r="DI753" s="368"/>
      <c r="DJ753" s="368"/>
      <c r="DK753" s="369"/>
      <c r="DL753" s="369"/>
      <c r="DM753" s="369"/>
      <c r="DN753" s="369"/>
      <c r="DO753" s="369"/>
      <c r="DP753" s="369"/>
      <c r="DQ753" s="357"/>
    </row>
    <row r="754" spans="68:121" ht="22.5" customHeight="1" x14ac:dyDescent="0.3">
      <c r="BP754" s="28"/>
      <c r="BQ754" s="28"/>
      <c r="BR754" s="28"/>
      <c r="BS754" s="28"/>
      <c r="BT754" s="28"/>
      <c r="BU754" s="28"/>
      <c r="BV754" s="28"/>
      <c r="BW754" s="28"/>
      <c r="BY754" s="354"/>
      <c r="BZ754" s="398" t="s">
        <v>56</v>
      </c>
      <c r="CA754" s="399">
        <f t="shared" ref="CA754" si="1295">DB750</f>
        <v>27</v>
      </c>
      <c r="CB754" s="370" t="s">
        <v>47</v>
      </c>
      <c r="CC754" s="363">
        <v>1</v>
      </c>
      <c r="CD754" s="363">
        <v>2</v>
      </c>
      <c r="CE754" s="363">
        <v>3</v>
      </c>
      <c r="CF754" s="363">
        <v>4</v>
      </c>
      <c r="CG754" s="363">
        <v>5</v>
      </c>
      <c r="CH754" s="363">
        <v>6</v>
      </c>
      <c r="CI754" s="363">
        <v>7</v>
      </c>
      <c r="CJ754" s="363">
        <v>8</v>
      </c>
      <c r="CK754" s="363">
        <v>9</v>
      </c>
      <c r="CL754" s="363">
        <v>10</v>
      </c>
      <c r="CM754" s="363">
        <v>11</v>
      </c>
      <c r="CN754" s="363">
        <v>12</v>
      </c>
      <c r="CO754" s="363">
        <v>13</v>
      </c>
      <c r="CP754" s="363">
        <v>14</v>
      </c>
      <c r="CQ754" s="363">
        <v>15</v>
      </c>
      <c r="CR754" s="363">
        <v>16</v>
      </c>
      <c r="CS754" s="363">
        <v>17</v>
      </c>
      <c r="CT754" s="363">
        <v>18</v>
      </c>
      <c r="CU754" s="363">
        <v>19</v>
      </c>
      <c r="CV754" s="363">
        <v>20</v>
      </c>
      <c r="CW754" s="363">
        <v>21</v>
      </c>
      <c r="CX754" s="363">
        <v>22</v>
      </c>
      <c r="CY754" s="363">
        <v>23</v>
      </c>
      <c r="CZ754" s="363">
        <v>24</v>
      </c>
      <c r="DA754" s="363">
        <v>25</v>
      </c>
      <c r="DB754" s="363">
        <v>26</v>
      </c>
      <c r="DC754" s="363">
        <v>27</v>
      </c>
      <c r="DD754" s="363">
        <v>28</v>
      </c>
      <c r="DE754" s="363">
        <v>29</v>
      </c>
      <c r="DF754" s="363">
        <v>30</v>
      </c>
      <c r="DG754" s="363">
        <v>31</v>
      </c>
      <c r="DH754" s="363">
        <v>32</v>
      </c>
      <c r="DI754" s="363">
        <v>33</v>
      </c>
      <c r="DJ754" s="363">
        <v>34</v>
      </c>
      <c r="DK754" s="364">
        <v>35</v>
      </c>
      <c r="DL754" s="364">
        <v>36</v>
      </c>
      <c r="DM754" s="364">
        <v>37</v>
      </c>
      <c r="DN754" s="364">
        <v>38</v>
      </c>
      <c r="DO754" s="364">
        <v>39</v>
      </c>
      <c r="DP754" s="364">
        <v>40</v>
      </c>
      <c r="DQ754" s="357"/>
    </row>
    <row r="755" spans="68:121" ht="22.5" customHeight="1" thickBot="1" x14ac:dyDescent="0.35">
      <c r="BP755" s="28"/>
      <c r="BQ755" s="28"/>
      <c r="BR755" s="28"/>
      <c r="BS755" s="28"/>
      <c r="BT755" s="28"/>
      <c r="BU755" s="28"/>
      <c r="BV755" s="28"/>
      <c r="BW755" s="28"/>
      <c r="BY755" s="371"/>
      <c r="BZ755" s="372"/>
      <c r="CA755" s="372"/>
      <c r="CB755" s="372"/>
      <c r="CC755" s="372"/>
      <c r="CD755" s="372"/>
      <c r="CE755" s="372"/>
      <c r="CF755" s="372"/>
      <c r="CG755" s="372"/>
      <c r="CH755" s="372"/>
      <c r="CI755" s="372"/>
      <c r="CJ755" s="372"/>
      <c r="CK755" s="372"/>
      <c r="CL755" s="372"/>
      <c r="CM755" s="372"/>
      <c r="CN755" s="372"/>
      <c r="CO755" s="372"/>
      <c r="CP755" s="372"/>
      <c r="CQ755" s="372"/>
      <c r="CR755" s="372"/>
      <c r="CS755" s="372"/>
      <c r="CT755" s="372"/>
      <c r="CU755" s="372"/>
      <c r="CV755" s="372"/>
      <c r="CW755" s="372"/>
      <c r="CX755" s="372"/>
      <c r="CY755" s="372"/>
      <c r="CZ755" s="372"/>
      <c r="DA755" s="372"/>
      <c r="DB755" s="372"/>
      <c r="DC755" s="372"/>
      <c r="DD755" s="372"/>
      <c r="DE755" s="372"/>
      <c r="DF755" s="372"/>
      <c r="DG755" s="372"/>
      <c r="DH755" s="372"/>
      <c r="DI755" s="372"/>
      <c r="DJ755" s="372"/>
      <c r="DK755" s="372"/>
      <c r="DL755" s="372"/>
      <c r="DM755" s="372"/>
      <c r="DN755" s="372"/>
      <c r="DO755" s="372"/>
      <c r="DP755" s="372"/>
      <c r="DQ755" s="373"/>
    </row>
    <row r="756" spans="68:121" ht="22.5" customHeight="1" thickTop="1" x14ac:dyDescent="0.3">
      <c r="BP756" s="28"/>
      <c r="BQ756" s="28"/>
      <c r="BR756" s="28"/>
      <c r="BS756" s="28"/>
      <c r="BT756" s="28"/>
      <c r="BU756" s="28"/>
      <c r="BV756" s="28"/>
      <c r="BW756" s="28"/>
      <c r="BY756" s="517">
        <f t="shared" ref="BY756" si="1296">BQ757</f>
        <v>0.42500000000000016</v>
      </c>
      <c r="BZ756" s="518"/>
      <c r="CA756" s="518"/>
      <c r="CB756" s="351"/>
      <c r="CC756" s="351"/>
      <c r="CD756" s="351"/>
      <c r="CE756" s="520" t="str">
        <f t="shared" ref="CE756" si="1297">BT757</f>
        <v>skupina</v>
      </c>
      <c r="CF756" s="520"/>
      <c r="CG756" s="520"/>
      <c r="CH756" s="520"/>
      <c r="CI756" s="520"/>
      <c r="CJ756" s="352" t="str">
        <f t="shared" ref="CJ756" si="1298">BT758</f>
        <v>A</v>
      </c>
      <c r="CK756" s="351"/>
      <c r="CL756" s="351"/>
      <c r="CM756" s="351"/>
      <c r="CN756" s="351"/>
      <c r="CO756" s="351"/>
      <c r="CP756" s="351"/>
      <c r="CQ756" s="351"/>
      <c r="CR756" s="351"/>
      <c r="CS756" s="351"/>
      <c r="CT756" s="351"/>
      <c r="CU756" s="351"/>
      <c r="CV756" s="351"/>
      <c r="CW756" s="351"/>
      <c r="CX756" s="351"/>
      <c r="CY756" s="351"/>
      <c r="CZ756" s="351"/>
      <c r="DA756" s="351"/>
      <c r="DB756" s="351"/>
      <c r="DC756" s="351"/>
      <c r="DD756" s="351"/>
      <c r="DE756" s="351"/>
      <c r="DF756" s="351"/>
      <c r="DG756" s="351"/>
      <c r="DH756" s="351"/>
      <c r="DI756" s="351"/>
      <c r="DJ756" s="351"/>
      <c r="DK756" s="351"/>
      <c r="DL756" s="351"/>
      <c r="DM756" s="351"/>
      <c r="DN756" s="351"/>
      <c r="DO756" s="351"/>
      <c r="DP756" s="351"/>
      <c r="DQ756" s="353"/>
    </row>
    <row r="757" spans="68:121" ht="22.5" customHeight="1" x14ac:dyDescent="0.3">
      <c r="BP757" s="28" t="str">
        <f t="shared" ref="BP757:BW758" si="1299">Q70</f>
        <v>7. KOLO</v>
      </c>
      <c r="BQ757" s="28">
        <f t="shared" si="1299"/>
        <v>0.42500000000000016</v>
      </c>
      <c r="BR757" s="28">
        <f t="shared" si="1299"/>
        <v>42</v>
      </c>
      <c r="BS757" s="28" t="str">
        <f t="shared" si="1299"/>
        <v>HŘIŠTĚ</v>
      </c>
      <c r="BT757" s="28" t="str">
        <f t="shared" si="1299"/>
        <v>skupina</v>
      </c>
      <c r="BU757" s="28">
        <f t="shared" si="1299"/>
        <v>1</v>
      </c>
      <c r="BV757" s="28" t="str">
        <f t="shared" si="1299"/>
        <v>:</v>
      </c>
      <c r="BW757" s="28">
        <f t="shared" si="1299"/>
        <v>25</v>
      </c>
      <c r="BY757" s="354"/>
      <c r="BZ757" s="521" t="str">
        <f t="shared" ref="BZ757" si="1300">BP757</f>
        <v>7. KOLO</v>
      </c>
      <c r="CA757" s="521"/>
      <c r="CB757" s="521"/>
      <c r="CC757" s="521"/>
      <c r="CD757" s="355"/>
      <c r="CE757" s="355"/>
      <c r="CF757" s="355"/>
      <c r="CG757" s="355"/>
      <c r="CH757" s="355"/>
      <c r="CI757" s="355"/>
      <c r="CJ757" s="355"/>
      <c r="CK757" s="355"/>
      <c r="CL757" s="355"/>
      <c r="CM757" s="355"/>
      <c r="CN757" s="355"/>
      <c r="CO757" s="355"/>
      <c r="CP757" s="355"/>
      <c r="CQ757" s="355"/>
      <c r="CR757" s="355"/>
      <c r="CS757" s="537">
        <f t="shared" ref="CS757" si="1301">BR757</f>
        <v>42</v>
      </c>
      <c r="CT757" s="537"/>
      <c r="CU757" s="538" t="s">
        <v>48</v>
      </c>
      <c r="CV757" s="538"/>
      <c r="CW757" s="538"/>
      <c r="CX757" s="355"/>
      <c r="CY757" s="355"/>
      <c r="CZ757" s="355"/>
      <c r="DA757" s="355"/>
      <c r="DB757" s="355"/>
      <c r="DC757" s="355"/>
      <c r="DD757" s="355"/>
      <c r="DE757" s="355"/>
      <c r="DF757" s="355"/>
      <c r="DG757" s="355"/>
      <c r="DH757" s="355"/>
      <c r="DI757" s="355"/>
      <c r="DJ757" s="355"/>
      <c r="DK757" s="356"/>
      <c r="DL757" s="539" t="s">
        <v>49</v>
      </c>
      <c r="DM757" s="539"/>
      <c r="DN757" s="539"/>
      <c r="DO757" s="540">
        <f t="shared" ref="DO757" si="1302">BS758</f>
        <v>6</v>
      </c>
      <c r="DP757" s="540"/>
      <c r="DQ757" s="357"/>
    </row>
    <row r="758" spans="68:121" ht="22.5" customHeight="1" x14ac:dyDescent="0.3">
      <c r="BP758" s="28">
        <f t="shared" si="1299"/>
        <v>0</v>
      </c>
      <c r="BQ758" s="28">
        <f t="shared" si="1299"/>
        <v>0</v>
      </c>
      <c r="BR758" s="28" t="str">
        <f t="shared" si="1299"/>
        <v>zápas</v>
      </c>
      <c r="BS758" s="28">
        <f t="shared" si="1299"/>
        <v>6</v>
      </c>
      <c r="BT758" s="28" t="str">
        <f t="shared" si="1299"/>
        <v>A</v>
      </c>
      <c r="BU758" s="28" t="str">
        <f t="shared" ca="1" si="1299"/>
        <v>Kmochova "A"</v>
      </c>
      <c r="BV758" s="28">
        <f t="shared" si="1299"/>
        <v>0</v>
      </c>
      <c r="BW758" s="28" t="str">
        <f t="shared" ca="1" si="1299"/>
        <v>Býchory "B"</v>
      </c>
      <c r="BY758" s="354"/>
      <c r="BZ758" s="521"/>
      <c r="CA758" s="521"/>
      <c r="CB758" s="521"/>
      <c r="CC758" s="521"/>
      <c r="CD758" s="355"/>
      <c r="CE758" s="355"/>
      <c r="CF758" s="355"/>
      <c r="CG758" s="355"/>
      <c r="CH758" s="355"/>
      <c r="CI758" s="355"/>
      <c r="CJ758" s="355"/>
      <c r="CK758" s="355"/>
      <c r="CL758" s="355"/>
      <c r="CM758" s="355"/>
      <c r="CN758" s="355"/>
      <c r="CO758" s="355"/>
      <c r="CP758" s="355"/>
      <c r="CQ758" s="355"/>
      <c r="CR758" s="355"/>
      <c r="CS758" s="537"/>
      <c r="CT758" s="537"/>
      <c r="CU758" s="538"/>
      <c r="CV758" s="538"/>
      <c r="CW758" s="538"/>
      <c r="CX758" s="355"/>
      <c r="CY758" s="355"/>
      <c r="CZ758" s="355"/>
      <c r="DA758" s="355"/>
      <c r="DB758" s="355"/>
      <c r="DC758" s="355"/>
      <c r="DD758" s="355"/>
      <c r="DE758" s="355"/>
      <c r="DF758" s="355"/>
      <c r="DG758" s="355"/>
      <c r="DH758" s="355"/>
      <c r="DI758" s="355"/>
      <c r="DJ758" s="355"/>
      <c r="DK758" s="356"/>
      <c r="DL758" s="539"/>
      <c r="DM758" s="539"/>
      <c r="DN758" s="539"/>
      <c r="DO758" s="540"/>
      <c r="DP758" s="540"/>
      <c r="DQ758" s="357"/>
    </row>
    <row r="759" spans="68:121" ht="22.5" customHeight="1" x14ac:dyDescent="0.3">
      <c r="BP759" s="28"/>
      <c r="BQ759" s="28"/>
      <c r="BR759" s="28"/>
      <c r="BS759" s="28"/>
      <c r="BT759" s="28"/>
      <c r="BU759" s="28"/>
      <c r="BV759" s="28"/>
      <c r="BW759" s="28"/>
      <c r="BY759" s="354"/>
      <c r="BZ759" s="358"/>
      <c r="CA759" s="358"/>
      <c r="CB759" s="358"/>
      <c r="CC759" s="358"/>
      <c r="CD759" s="536" t="s">
        <v>52</v>
      </c>
      <c r="CE759" s="536"/>
      <c r="CF759" s="359">
        <f t="shared" ref="CF759" si="1303">BU757</f>
        <v>1</v>
      </c>
      <c r="CG759" s="360" t="s">
        <v>53</v>
      </c>
      <c r="CH759" s="522" t="str">
        <f t="shared" ref="CH759" ca="1" si="1304">IF(BU758="","",LOOKUP(CF759,$B$2:$B$48,$C$2:$C$44))</f>
        <v>Kmochova "A"</v>
      </c>
      <c r="CI759" s="522"/>
      <c r="CJ759" s="522"/>
      <c r="CK759" s="522"/>
      <c r="CL759" s="522"/>
      <c r="CM759" s="522"/>
      <c r="CN759" s="522"/>
      <c r="CO759" s="522"/>
      <c r="CP759" s="522"/>
      <c r="CQ759" s="522"/>
      <c r="CR759" s="522"/>
      <c r="CS759" s="522"/>
      <c r="CT759" s="522"/>
      <c r="CU759" s="358"/>
      <c r="CV759" s="358"/>
      <c r="CW759" s="358"/>
      <c r="CX759" s="358"/>
      <c r="CY759" s="358"/>
      <c r="CZ759" s="536" t="s">
        <v>52</v>
      </c>
      <c r="DA759" s="536"/>
      <c r="DB759" s="359">
        <f t="shared" ref="DB759" si="1305">BW757</f>
        <v>25</v>
      </c>
      <c r="DC759" s="360" t="s">
        <v>53</v>
      </c>
      <c r="DD759" s="522" t="str">
        <f t="shared" ref="DD759" ca="1" si="1306">IF(BW758="","",LOOKUP(DB759,$B$2:$B$48,$C$2:$C$44))</f>
        <v>Býchory "B"</v>
      </c>
      <c r="DE759" s="522"/>
      <c r="DF759" s="522"/>
      <c r="DG759" s="522"/>
      <c r="DH759" s="522"/>
      <c r="DI759" s="522"/>
      <c r="DJ759" s="522"/>
      <c r="DK759" s="522"/>
      <c r="DL759" s="522"/>
      <c r="DM759" s="522"/>
      <c r="DN759" s="522"/>
      <c r="DO759" s="522"/>
      <c r="DP759" s="522"/>
      <c r="DQ759" s="357"/>
    </row>
    <row r="760" spans="68:121" ht="22.5" customHeight="1" x14ac:dyDescent="0.3">
      <c r="BP760" s="28"/>
      <c r="BQ760" s="28"/>
      <c r="BR760" s="28"/>
      <c r="BS760" s="28"/>
      <c r="BT760" s="28"/>
      <c r="BU760" s="28"/>
      <c r="BV760" s="28"/>
      <c r="BW760" s="28"/>
      <c r="BY760" s="354"/>
      <c r="BZ760" s="358"/>
      <c r="CA760" s="358"/>
      <c r="CB760" s="358"/>
      <c r="CC760" s="358"/>
      <c r="CD760" s="358"/>
      <c r="CE760" s="358"/>
      <c r="CF760" s="358"/>
      <c r="CG760" s="358"/>
      <c r="CH760" s="358"/>
      <c r="CI760" s="358"/>
      <c r="CJ760" s="358"/>
      <c r="CK760" s="358"/>
      <c r="CL760" s="358"/>
      <c r="CM760" s="358"/>
      <c r="CN760" s="358"/>
      <c r="CO760" s="358"/>
      <c r="CP760" s="358"/>
      <c r="CQ760" s="358"/>
      <c r="CR760" s="358"/>
      <c r="CS760" s="358"/>
      <c r="CT760" s="358"/>
      <c r="CU760" s="358"/>
      <c r="CV760" s="358"/>
      <c r="CW760" s="358"/>
      <c r="CX760" s="358"/>
      <c r="CY760" s="358"/>
      <c r="CZ760" s="358"/>
      <c r="DA760" s="358"/>
      <c r="DB760" s="358"/>
      <c r="DC760" s="358"/>
      <c r="DD760" s="358"/>
      <c r="DE760" s="358"/>
      <c r="DF760" s="358"/>
      <c r="DG760" s="358"/>
      <c r="DH760" s="358"/>
      <c r="DI760" s="358"/>
      <c r="DJ760" s="358"/>
      <c r="DQ760" s="357"/>
    </row>
    <row r="761" spans="68:121" ht="22.5" customHeight="1" x14ac:dyDescent="0.3">
      <c r="BP761" s="28"/>
      <c r="BQ761" s="28"/>
      <c r="BR761" s="28"/>
      <c r="BS761" s="28"/>
      <c r="BT761" s="28"/>
      <c r="BU761" s="28"/>
      <c r="BV761" s="28"/>
      <c r="BW761" s="28"/>
      <c r="BY761" s="354"/>
      <c r="BZ761" s="396" t="s">
        <v>56</v>
      </c>
      <c r="CA761" s="397">
        <f t="shared" ref="CA761" si="1307">CF759</f>
        <v>1</v>
      </c>
      <c r="CB761" s="362" t="s">
        <v>47</v>
      </c>
      <c r="CC761" s="363">
        <v>1</v>
      </c>
      <c r="CD761" s="363">
        <v>2</v>
      </c>
      <c r="CE761" s="363">
        <v>3</v>
      </c>
      <c r="CF761" s="363">
        <v>4</v>
      </c>
      <c r="CG761" s="363">
        <v>5</v>
      </c>
      <c r="CH761" s="363">
        <v>6</v>
      </c>
      <c r="CI761" s="363">
        <v>7</v>
      </c>
      <c r="CJ761" s="363">
        <v>8</v>
      </c>
      <c r="CK761" s="363">
        <v>9</v>
      </c>
      <c r="CL761" s="363">
        <v>10</v>
      </c>
      <c r="CM761" s="363">
        <v>11</v>
      </c>
      <c r="CN761" s="363">
        <v>12</v>
      </c>
      <c r="CO761" s="363">
        <v>13</v>
      </c>
      <c r="CP761" s="363">
        <v>14</v>
      </c>
      <c r="CQ761" s="363">
        <v>15</v>
      </c>
      <c r="CR761" s="363">
        <v>16</v>
      </c>
      <c r="CS761" s="363">
        <v>17</v>
      </c>
      <c r="CT761" s="363">
        <v>18</v>
      </c>
      <c r="CU761" s="363">
        <v>19</v>
      </c>
      <c r="CV761" s="363">
        <v>20</v>
      </c>
      <c r="CW761" s="363">
        <v>21</v>
      </c>
      <c r="CX761" s="363">
        <v>22</v>
      </c>
      <c r="CY761" s="363">
        <v>23</v>
      </c>
      <c r="CZ761" s="363">
        <v>24</v>
      </c>
      <c r="DA761" s="363">
        <v>25</v>
      </c>
      <c r="DB761" s="363">
        <v>26</v>
      </c>
      <c r="DC761" s="363">
        <v>27</v>
      </c>
      <c r="DD761" s="363">
        <v>28</v>
      </c>
      <c r="DE761" s="363">
        <v>29</v>
      </c>
      <c r="DF761" s="363">
        <v>30</v>
      </c>
      <c r="DG761" s="363">
        <v>31</v>
      </c>
      <c r="DH761" s="363">
        <v>32</v>
      </c>
      <c r="DI761" s="363">
        <v>33</v>
      </c>
      <c r="DJ761" s="363">
        <v>34</v>
      </c>
      <c r="DK761" s="364">
        <v>35</v>
      </c>
      <c r="DL761" s="364">
        <v>36</v>
      </c>
      <c r="DM761" s="364">
        <v>37</v>
      </c>
      <c r="DN761" s="364">
        <v>38</v>
      </c>
      <c r="DO761" s="364">
        <v>39</v>
      </c>
      <c r="DP761" s="364">
        <v>40</v>
      </c>
      <c r="DQ761" s="357"/>
    </row>
    <row r="762" spans="68:121" ht="22.5" customHeight="1" x14ac:dyDescent="0.3">
      <c r="BP762" s="28"/>
      <c r="BQ762" s="28"/>
      <c r="BR762" s="28"/>
      <c r="BS762" s="28"/>
      <c r="BT762" s="28"/>
      <c r="BU762" s="28"/>
      <c r="BV762" s="28"/>
      <c r="BW762" s="28"/>
      <c r="BY762" s="354"/>
      <c r="BZ762" s="365"/>
      <c r="CA762" s="366"/>
      <c r="CB762" s="367"/>
      <c r="CC762" s="368"/>
      <c r="CD762" s="368"/>
      <c r="CE762" s="368"/>
      <c r="CF762" s="368"/>
      <c r="CG762" s="368"/>
      <c r="CH762" s="368"/>
      <c r="CI762" s="368"/>
      <c r="CJ762" s="368"/>
      <c r="CK762" s="368"/>
      <c r="CL762" s="368"/>
      <c r="CM762" s="368"/>
      <c r="CN762" s="368"/>
      <c r="CO762" s="368"/>
      <c r="CP762" s="368"/>
      <c r="CQ762" s="368"/>
      <c r="CR762" s="368"/>
      <c r="CS762" s="368"/>
      <c r="CT762" s="368"/>
      <c r="CU762" s="368"/>
      <c r="CV762" s="368"/>
      <c r="CW762" s="368"/>
      <c r="CX762" s="368"/>
      <c r="CY762" s="368"/>
      <c r="CZ762" s="368"/>
      <c r="DA762" s="368"/>
      <c r="DB762" s="368"/>
      <c r="DC762" s="368"/>
      <c r="DD762" s="368"/>
      <c r="DE762" s="368"/>
      <c r="DF762" s="368"/>
      <c r="DG762" s="368"/>
      <c r="DH762" s="368"/>
      <c r="DI762" s="368"/>
      <c r="DJ762" s="368"/>
      <c r="DK762" s="369"/>
      <c r="DL762" s="369"/>
      <c r="DM762" s="369"/>
      <c r="DN762" s="369"/>
      <c r="DO762" s="369"/>
      <c r="DP762" s="369"/>
      <c r="DQ762" s="357"/>
    </row>
    <row r="763" spans="68:121" ht="22.5" customHeight="1" x14ac:dyDescent="0.3">
      <c r="BP763" s="28"/>
      <c r="BQ763" s="28"/>
      <c r="BR763" s="28"/>
      <c r="BS763" s="28"/>
      <c r="BT763" s="28"/>
      <c r="BU763" s="28"/>
      <c r="BV763" s="28"/>
      <c r="BW763" s="28"/>
      <c r="BY763" s="354"/>
      <c r="BZ763" s="398" t="s">
        <v>56</v>
      </c>
      <c r="CA763" s="399">
        <f t="shared" ref="CA763" si="1308">DB759</f>
        <v>25</v>
      </c>
      <c r="CB763" s="370" t="s">
        <v>47</v>
      </c>
      <c r="CC763" s="363">
        <v>1</v>
      </c>
      <c r="CD763" s="363">
        <v>2</v>
      </c>
      <c r="CE763" s="363">
        <v>3</v>
      </c>
      <c r="CF763" s="363">
        <v>4</v>
      </c>
      <c r="CG763" s="363">
        <v>5</v>
      </c>
      <c r="CH763" s="363">
        <v>6</v>
      </c>
      <c r="CI763" s="363">
        <v>7</v>
      </c>
      <c r="CJ763" s="363">
        <v>8</v>
      </c>
      <c r="CK763" s="363">
        <v>9</v>
      </c>
      <c r="CL763" s="363">
        <v>10</v>
      </c>
      <c r="CM763" s="363">
        <v>11</v>
      </c>
      <c r="CN763" s="363">
        <v>12</v>
      </c>
      <c r="CO763" s="363">
        <v>13</v>
      </c>
      <c r="CP763" s="363">
        <v>14</v>
      </c>
      <c r="CQ763" s="363">
        <v>15</v>
      </c>
      <c r="CR763" s="363">
        <v>16</v>
      </c>
      <c r="CS763" s="363">
        <v>17</v>
      </c>
      <c r="CT763" s="363">
        <v>18</v>
      </c>
      <c r="CU763" s="363">
        <v>19</v>
      </c>
      <c r="CV763" s="363">
        <v>20</v>
      </c>
      <c r="CW763" s="363">
        <v>21</v>
      </c>
      <c r="CX763" s="363">
        <v>22</v>
      </c>
      <c r="CY763" s="363">
        <v>23</v>
      </c>
      <c r="CZ763" s="363">
        <v>24</v>
      </c>
      <c r="DA763" s="363">
        <v>25</v>
      </c>
      <c r="DB763" s="363">
        <v>26</v>
      </c>
      <c r="DC763" s="363">
        <v>27</v>
      </c>
      <c r="DD763" s="363">
        <v>28</v>
      </c>
      <c r="DE763" s="363">
        <v>29</v>
      </c>
      <c r="DF763" s="363">
        <v>30</v>
      </c>
      <c r="DG763" s="363">
        <v>31</v>
      </c>
      <c r="DH763" s="363">
        <v>32</v>
      </c>
      <c r="DI763" s="363">
        <v>33</v>
      </c>
      <c r="DJ763" s="363">
        <v>34</v>
      </c>
      <c r="DK763" s="364">
        <v>35</v>
      </c>
      <c r="DL763" s="364">
        <v>36</v>
      </c>
      <c r="DM763" s="364">
        <v>37</v>
      </c>
      <c r="DN763" s="364">
        <v>38</v>
      </c>
      <c r="DO763" s="364">
        <v>39</v>
      </c>
      <c r="DP763" s="364">
        <v>40</v>
      </c>
      <c r="DQ763" s="357"/>
    </row>
    <row r="764" spans="68:121" ht="22.5" customHeight="1" thickBot="1" x14ac:dyDescent="0.35">
      <c r="BP764" s="28"/>
      <c r="BQ764" s="28"/>
      <c r="BR764" s="28"/>
      <c r="BS764" s="28"/>
      <c r="BT764" s="28"/>
      <c r="BU764" s="28"/>
      <c r="BV764" s="28"/>
      <c r="BW764" s="28"/>
      <c r="BY764" s="371"/>
      <c r="BZ764" s="372"/>
      <c r="CA764" s="372"/>
      <c r="CB764" s="372"/>
      <c r="CC764" s="372"/>
      <c r="CD764" s="372"/>
      <c r="CE764" s="372"/>
      <c r="CF764" s="372"/>
      <c r="CG764" s="372"/>
      <c r="CH764" s="372"/>
      <c r="CI764" s="372"/>
      <c r="CJ764" s="372"/>
      <c r="CK764" s="372"/>
      <c r="CL764" s="372"/>
      <c r="CM764" s="372"/>
      <c r="CN764" s="372"/>
      <c r="CO764" s="372"/>
      <c r="CP764" s="372"/>
      <c r="CQ764" s="372"/>
      <c r="CR764" s="372"/>
      <c r="CS764" s="372"/>
      <c r="CT764" s="372"/>
      <c r="CU764" s="372"/>
      <c r="CV764" s="372"/>
      <c r="CW764" s="372"/>
      <c r="CX764" s="372"/>
      <c r="CY764" s="372"/>
      <c r="CZ764" s="372"/>
      <c r="DA764" s="372"/>
      <c r="DB764" s="372"/>
      <c r="DC764" s="372"/>
      <c r="DD764" s="372"/>
      <c r="DE764" s="372"/>
      <c r="DF764" s="372"/>
      <c r="DG764" s="372"/>
      <c r="DH764" s="372"/>
      <c r="DI764" s="372"/>
      <c r="DJ764" s="372"/>
      <c r="DK764" s="372"/>
      <c r="DL764" s="372"/>
      <c r="DM764" s="372"/>
      <c r="DN764" s="372"/>
      <c r="DO764" s="372"/>
      <c r="DP764" s="372"/>
      <c r="DQ764" s="373"/>
    </row>
    <row r="765" spans="68:121" ht="22.5" customHeight="1" thickTop="1" x14ac:dyDescent="0.3">
      <c r="BP765" s="28"/>
      <c r="BQ765" s="28"/>
      <c r="BR765" s="28"/>
      <c r="BS765" s="28"/>
      <c r="BT765" s="28"/>
      <c r="BU765" s="28"/>
      <c r="BV765" s="28"/>
      <c r="BW765" s="28"/>
      <c r="BY765" s="517">
        <f t="shared" ref="BY765" si="1309">BQ766</f>
        <v>0.43333333333333351</v>
      </c>
      <c r="BZ765" s="518"/>
      <c r="CA765" s="518"/>
      <c r="CB765" s="351"/>
      <c r="CC765" s="351"/>
      <c r="CD765" s="351"/>
      <c r="CE765" s="520" t="str">
        <f t="shared" ref="CE765" si="1310">BT766</f>
        <v>skupina</v>
      </c>
      <c r="CF765" s="520"/>
      <c r="CG765" s="520"/>
      <c r="CH765" s="520"/>
      <c r="CI765" s="520"/>
      <c r="CJ765" s="352" t="str">
        <f t="shared" ref="CJ765" si="1311">BT767</f>
        <v>D</v>
      </c>
      <c r="CK765" s="351"/>
      <c r="CL765" s="351"/>
      <c r="CM765" s="351"/>
      <c r="CN765" s="351"/>
      <c r="CO765" s="351"/>
      <c r="CP765" s="351"/>
      <c r="CQ765" s="351"/>
      <c r="CR765" s="351"/>
      <c r="CS765" s="351"/>
      <c r="CT765" s="351"/>
      <c r="CU765" s="351"/>
      <c r="CV765" s="351"/>
      <c r="CW765" s="351"/>
      <c r="CX765" s="351"/>
      <c r="CY765" s="351"/>
      <c r="CZ765" s="351"/>
      <c r="DA765" s="351"/>
      <c r="DB765" s="351"/>
      <c r="DC765" s="351"/>
      <c r="DD765" s="351"/>
      <c r="DE765" s="351"/>
      <c r="DF765" s="351"/>
      <c r="DG765" s="351"/>
      <c r="DH765" s="351"/>
      <c r="DI765" s="351"/>
      <c r="DJ765" s="351"/>
      <c r="DK765" s="351"/>
      <c r="DL765" s="351"/>
      <c r="DM765" s="351"/>
      <c r="DN765" s="351"/>
      <c r="DO765" s="351"/>
      <c r="DP765" s="351"/>
      <c r="DQ765" s="353"/>
    </row>
    <row r="766" spans="68:121" ht="22.5" customHeight="1" x14ac:dyDescent="0.3">
      <c r="BP766" s="28" t="str">
        <f t="shared" ref="BP766:BW767" si="1312">Q72</f>
        <v>8. KOLO</v>
      </c>
      <c r="BQ766" s="28">
        <f t="shared" si="1312"/>
        <v>0.43333333333333351</v>
      </c>
      <c r="BR766" s="28">
        <f t="shared" si="1312"/>
        <v>48</v>
      </c>
      <c r="BS766" s="28" t="str">
        <f t="shared" si="1312"/>
        <v>HŘIŠTĚ</v>
      </c>
      <c r="BT766" s="28" t="str">
        <f t="shared" si="1312"/>
        <v>skupina</v>
      </c>
      <c r="BU766" s="28">
        <f t="shared" si="1312"/>
        <v>4</v>
      </c>
      <c r="BV766" s="28" t="str">
        <f t="shared" si="1312"/>
        <v>:</v>
      </c>
      <c r="BW766" s="28">
        <f t="shared" si="1312"/>
        <v>5</v>
      </c>
      <c r="BY766" s="354"/>
      <c r="BZ766" s="521" t="str">
        <f t="shared" ref="BZ766" si="1313">BP766</f>
        <v>8. KOLO</v>
      </c>
      <c r="CA766" s="521"/>
      <c r="CB766" s="521"/>
      <c r="CC766" s="521"/>
      <c r="CD766" s="355"/>
      <c r="CE766" s="355"/>
      <c r="CF766" s="355"/>
      <c r="CG766" s="355"/>
      <c r="CH766" s="355"/>
      <c r="CI766" s="355"/>
      <c r="CJ766" s="355"/>
      <c r="CK766" s="355"/>
      <c r="CL766" s="355"/>
      <c r="CM766" s="355"/>
      <c r="CN766" s="355"/>
      <c r="CO766" s="355"/>
      <c r="CP766" s="355"/>
      <c r="CQ766" s="355"/>
      <c r="CR766" s="355"/>
      <c r="CS766" s="537">
        <f t="shared" ref="CS766" si="1314">BR766</f>
        <v>48</v>
      </c>
      <c r="CT766" s="537"/>
      <c r="CU766" s="538" t="s">
        <v>48</v>
      </c>
      <c r="CV766" s="538"/>
      <c r="CW766" s="538"/>
      <c r="CX766" s="355"/>
      <c r="CY766" s="355"/>
      <c r="CZ766" s="355"/>
      <c r="DA766" s="355"/>
      <c r="DB766" s="355"/>
      <c r="DC766" s="355"/>
      <c r="DD766" s="355"/>
      <c r="DE766" s="355"/>
      <c r="DF766" s="355"/>
      <c r="DG766" s="355"/>
      <c r="DH766" s="355"/>
      <c r="DI766" s="355"/>
      <c r="DJ766" s="355"/>
      <c r="DK766" s="356"/>
      <c r="DL766" s="539" t="s">
        <v>49</v>
      </c>
      <c r="DM766" s="539"/>
      <c r="DN766" s="539"/>
      <c r="DO766" s="540">
        <f t="shared" ref="DO766" si="1315">BS767</f>
        <v>6</v>
      </c>
      <c r="DP766" s="540"/>
      <c r="DQ766" s="357"/>
    </row>
    <row r="767" spans="68:121" ht="22.5" customHeight="1" x14ac:dyDescent="0.3">
      <c r="BP767" s="28">
        <f t="shared" si="1312"/>
        <v>0</v>
      </c>
      <c r="BQ767" s="28">
        <f t="shared" si="1312"/>
        <v>0</v>
      </c>
      <c r="BR767" s="28" t="str">
        <f t="shared" si="1312"/>
        <v>zápas</v>
      </c>
      <c r="BS767" s="28">
        <f t="shared" si="1312"/>
        <v>6</v>
      </c>
      <c r="BT767" s="28" t="str">
        <f t="shared" si="1312"/>
        <v>D</v>
      </c>
      <c r="BU767" s="28" t="str">
        <f t="shared" ca="1" si="1312"/>
        <v>Prokopa Vel. "A"</v>
      </c>
      <c r="BV767" s="28">
        <f t="shared" si="1312"/>
        <v>0</v>
      </c>
      <c r="BW767" s="28" t="str">
        <f t="shared" ca="1" si="1312"/>
        <v>Ovčárecká "A"</v>
      </c>
      <c r="BY767" s="354"/>
      <c r="BZ767" s="521"/>
      <c r="CA767" s="521"/>
      <c r="CB767" s="521"/>
      <c r="CC767" s="521"/>
      <c r="CD767" s="355"/>
      <c r="CE767" s="355"/>
      <c r="CF767" s="355"/>
      <c r="CG767" s="355"/>
      <c r="CH767" s="355"/>
      <c r="CI767" s="355"/>
      <c r="CJ767" s="355"/>
      <c r="CK767" s="355"/>
      <c r="CL767" s="355"/>
      <c r="CM767" s="355"/>
      <c r="CN767" s="355"/>
      <c r="CO767" s="355"/>
      <c r="CP767" s="355"/>
      <c r="CQ767" s="355"/>
      <c r="CR767" s="355"/>
      <c r="CS767" s="537"/>
      <c r="CT767" s="537"/>
      <c r="CU767" s="538"/>
      <c r="CV767" s="538"/>
      <c r="CW767" s="538"/>
      <c r="CX767" s="355"/>
      <c r="CY767" s="355"/>
      <c r="CZ767" s="355"/>
      <c r="DA767" s="355"/>
      <c r="DB767" s="355"/>
      <c r="DC767" s="355"/>
      <c r="DD767" s="355"/>
      <c r="DE767" s="355"/>
      <c r="DF767" s="355"/>
      <c r="DG767" s="355"/>
      <c r="DH767" s="355"/>
      <c r="DI767" s="355"/>
      <c r="DJ767" s="355"/>
      <c r="DK767" s="356"/>
      <c r="DL767" s="539"/>
      <c r="DM767" s="539"/>
      <c r="DN767" s="539"/>
      <c r="DO767" s="540"/>
      <c r="DP767" s="540"/>
      <c r="DQ767" s="357"/>
    </row>
    <row r="768" spans="68:121" ht="22.5" customHeight="1" x14ac:dyDescent="0.3">
      <c r="BP768" s="28"/>
      <c r="BQ768" s="28"/>
      <c r="BR768" s="28"/>
      <c r="BS768" s="28"/>
      <c r="BT768" s="28"/>
      <c r="BU768" s="28"/>
      <c r="BV768" s="28"/>
      <c r="BW768" s="28"/>
      <c r="BY768" s="354"/>
      <c r="BZ768" s="358"/>
      <c r="CA768" s="358"/>
      <c r="CB768" s="358"/>
      <c r="CC768" s="358"/>
      <c r="CD768" s="536" t="s">
        <v>52</v>
      </c>
      <c r="CE768" s="536"/>
      <c r="CF768" s="359">
        <f t="shared" ref="CF768" si="1316">BU766</f>
        <v>4</v>
      </c>
      <c r="CG768" s="360" t="s">
        <v>53</v>
      </c>
      <c r="CH768" s="522" t="str">
        <f t="shared" ref="CH768" ca="1" si="1317">IF(BU767="","",LOOKUP(CF768,$B$2:$B$48,$C$2:$C$44))</f>
        <v>Prokopa Vel. "A"</v>
      </c>
      <c r="CI768" s="522"/>
      <c r="CJ768" s="522"/>
      <c r="CK768" s="522"/>
      <c r="CL768" s="522"/>
      <c r="CM768" s="522"/>
      <c r="CN768" s="522"/>
      <c r="CO768" s="522"/>
      <c r="CP768" s="522"/>
      <c r="CQ768" s="522"/>
      <c r="CR768" s="522"/>
      <c r="CS768" s="522"/>
      <c r="CT768" s="522"/>
      <c r="CU768" s="358"/>
      <c r="CV768" s="358"/>
      <c r="CW768" s="358"/>
      <c r="CX768" s="358"/>
      <c r="CY768" s="358"/>
      <c r="CZ768" s="536" t="s">
        <v>52</v>
      </c>
      <c r="DA768" s="536"/>
      <c r="DB768" s="359">
        <f t="shared" ref="DB768" si="1318">BW766</f>
        <v>5</v>
      </c>
      <c r="DC768" s="360" t="s">
        <v>53</v>
      </c>
      <c r="DD768" s="522" t="str">
        <f t="shared" ref="DD768" ca="1" si="1319">IF(BW767="","",LOOKUP(DB768,$B$2:$B$48,$C$2:$C$44))</f>
        <v>Ovčárecká "A"</v>
      </c>
      <c r="DE768" s="522"/>
      <c r="DF768" s="522"/>
      <c r="DG768" s="522"/>
      <c r="DH768" s="522"/>
      <c r="DI768" s="522"/>
      <c r="DJ768" s="522"/>
      <c r="DK768" s="522"/>
      <c r="DL768" s="522"/>
      <c r="DM768" s="522"/>
      <c r="DN768" s="522"/>
      <c r="DO768" s="522"/>
      <c r="DP768" s="522"/>
      <c r="DQ768" s="357"/>
    </row>
    <row r="769" spans="68:121" ht="22.5" customHeight="1" x14ac:dyDescent="0.3">
      <c r="BP769" s="28"/>
      <c r="BQ769" s="28"/>
      <c r="BR769" s="28"/>
      <c r="BS769" s="28"/>
      <c r="BT769" s="28"/>
      <c r="BU769" s="28"/>
      <c r="BV769" s="28"/>
      <c r="BW769" s="28"/>
      <c r="BY769" s="354"/>
      <c r="BZ769" s="358"/>
      <c r="CA769" s="358"/>
      <c r="CB769" s="358"/>
      <c r="CC769" s="358"/>
      <c r="CD769" s="358"/>
      <c r="CE769" s="358"/>
      <c r="CF769" s="358"/>
      <c r="CG769" s="358"/>
      <c r="CH769" s="358"/>
      <c r="CI769" s="358"/>
      <c r="CJ769" s="358"/>
      <c r="CK769" s="358"/>
      <c r="CL769" s="358"/>
      <c r="CM769" s="358"/>
      <c r="CN769" s="358"/>
      <c r="CO769" s="358"/>
      <c r="CP769" s="358"/>
      <c r="CQ769" s="358"/>
      <c r="CR769" s="358"/>
      <c r="CS769" s="358"/>
      <c r="CT769" s="358"/>
      <c r="CU769" s="358"/>
      <c r="CV769" s="358"/>
      <c r="CW769" s="358"/>
      <c r="CX769" s="358"/>
      <c r="CY769" s="358"/>
      <c r="CZ769" s="358"/>
      <c r="DA769" s="358"/>
      <c r="DB769" s="358"/>
      <c r="DC769" s="358"/>
      <c r="DD769" s="358"/>
      <c r="DE769" s="358"/>
      <c r="DF769" s="358"/>
      <c r="DG769" s="358"/>
      <c r="DH769" s="358"/>
      <c r="DI769" s="358"/>
      <c r="DJ769" s="358"/>
      <c r="DQ769" s="357"/>
    </row>
    <row r="770" spans="68:121" ht="22.5" customHeight="1" x14ac:dyDescent="0.3">
      <c r="BP770" s="28"/>
      <c r="BQ770" s="28"/>
      <c r="BR770" s="28"/>
      <c r="BS770" s="28"/>
      <c r="BT770" s="28"/>
      <c r="BU770" s="28"/>
      <c r="BV770" s="28"/>
      <c r="BW770" s="28"/>
      <c r="BY770" s="354"/>
      <c r="BZ770" s="396" t="s">
        <v>56</v>
      </c>
      <c r="CA770" s="397">
        <f t="shared" ref="CA770" si="1320">CF768</f>
        <v>4</v>
      </c>
      <c r="CB770" s="362" t="s">
        <v>47</v>
      </c>
      <c r="CC770" s="363">
        <v>1</v>
      </c>
      <c r="CD770" s="363">
        <v>2</v>
      </c>
      <c r="CE770" s="363">
        <v>3</v>
      </c>
      <c r="CF770" s="363">
        <v>4</v>
      </c>
      <c r="CG770" s="363">
        <v>5</v>
      </c>
      <c r="CH770" s="363">
        <v>6</v>
      </c>
      <c r="CI770" s="363">
        <v>7</v>
      </c>
      <c r="CJ770" s="363">
        <v>8</v>
      </c>
      <c r="CK770" s="363">
        <v>9</v>
      </c>
      <c r="CL770" s="363">
        <v>10</v>
      </c>
      <c r="CM770" s="363">
        <v>11</v>
      </c>
      <c r="CN770" s="363">
        <v>12</v>
      </c>
      <c r="CO770" s="363">
        <v>13</v>
      </c>
      <c r="CP770" s="363">
        <v>14</v>
      </c>
      <c r="CQ770" s="363">
        <v>15</v>
      </c>
      <c r="CR770" s="363">
        <v>16</v>
      </c>
      <c r="CS770" s="363">
        <v>17</v>
      </c>
      <c r="CT770" s="363">
        <v>18</v>
      </c>
      <c r="CU770" s="363">
        <v>19</v>
      </c>
      <c r="CV770" s="363">
        <v>20</v>
      </c>
      <c r="CW770" s="363">
        <v>21</v>
      </c>
      <c r="CX770" s="363">
        <v>22</v>
      </c>
      <c r="CY770" s="363">
        <v>23</v>
      </c>
      <c r="CZ770" s="363">
        <v>24</v>
      </c>
      <c r="DA770" s="363">
        <v>25</v>
      </c>
      <c r="DB770" s="363">
        <v>26</v>
      </c>
      <c r="DC770" s="363">
        <v>27</v>
      </c>
      <c r="DD770" s="363">
        <v>28</v>
      </c>
      <c r="DE770" s="363">
        <v>29</v>
      </c>
      <c r="DF770" s="363">
        <v>30</v>
      </c>
      <c r="DG770" s="363">
        <v>31</v>
      </c>
      <c r="DH770" s="363">
        <v>32</v>
      </c>
      <c r="DI770" s="363">
        <v>33</v>
      </c>
      <c r="DJ770" s="363">
        <v>34</v>
      </c>
      <c r="DK770" s="364">
        <v>35</v>
      </c>
      <c r="DL770" s="364">
        <v>36</v>
      </c>
      <c r="DM770" s="364">
        <v>37</v>
      </c>
      <c r="DN770" s="364">
        <v>38</v>
      </c>
      <c r="DO770" s="364">
        <v>39</v>
      </c>
      <c r="DP770" s="364">
        <v>40</v>
      </c>
      <c r="DQ770" s="357"/>
    </row>
    <row r="771" spans="68:121" ht="22.5" customHeight="1" x14ac:dyDescent="0.3">
      <c r="BP771" s="28"/>
      <c r="BQ771" s="28"/>
      <c r="BR771" s="28"/>
      <c r="BS771" s="28"/>
      <c r="BT771" s="28"/>
      <c r="BU771" s="28"/>
      <c r="BV771" s="28"/>
      <c r="BW771" s="28"/>
      <c r="BY771" s="354"/>
      <c r="BZ771" s="365"/>
      <c r="CA771" s="366"/>
      <c r="CB771" s="367"/>
      <c r="CC771" s="368"/>
      <c r="CD771" s="368"/>
      <c r="CE771" s="368"/>
      <c r="CF771" s="368"/>
      <c r="CG771" s="368"/>
      <c r="CH771" s="368"/>
      <c r="CI771" s="368"/>
      <c r="CJ771" s="368"/>
      <c r="CK771" s="368"/>
      <c r="CL771" s="368"/>
      <c r="CM771" s="368"/>
      <c r="CN771" s="368"/>
      <c r="CO771" s="368"/>
      <c r="CP771" s="368"/>
      <c r="CQ771" s="368"/>
      <c r="CR771" s="368"/>
      <c r="CS771" s="368"/>
      <c r="CT771" s="368"/>
      <c r="CU771" s="368"/>
      <c r="CV771" s="368"/>
      <c r="CW771" s="368"/>
      <c r="CX771" s="368"/>
      <c r="CY771" s="368"/>
      <c r="CZ771" s="368"/>
      <c r="DA771" s="368"/>
      <c r="DB771" s="368"/>
      <c r="DC771" s="368"/>
      <c r="DD771" s="368"/>
      <c r="DE771" s="368"/>
      <c r="DF771" s="368"/>
      <c r="DG771" s="368"/>
      <c r="DH771" s="368"/>
      <c r="DI771" s="368"/>
      <c r="DJ771" s="368"/>
      <c r="DK771" s="369"/>
      <c r="DL771" s="369"/>
      <c r="DM771" s="369"/>
      <c r="DN771" s="369"/>
      <c r="DO771" s="369"/>
      <c r="DP771" s="369"/>
      <c r="DQ771" s="357"/>
    </row>
    <row r="772" spans="68:121" ht="22.5" customHeight="1" x14ac:dyDescent="0.3">
      <c r="BP772" s="28"/>
      <c r="BQ772" s="28"/>
      <c r="BR772" s="28"/>
      <c r="BS772" s="28"/>
      <c r="BT772" s="28"/>
      <c r="BU772" s="28"/>
      <c r="BV772" s="28"/>
      <c r="BW772" s="28"/>
      <c r="BY772" s="354"/>
      <c r="BZ772" s="398" t="s">
        <v>56</v>
      </c>
      <c r="CA772" s="399">
        <f t="shared" ref="CA772" si="1321">DB768</f>
        <v>5</v>
      </c>
      <c r="CB772" s="370" t="s">
        <v>47</v>
      </c>
      <c r="CC772" s="363">
        <v>1</v>
      </c>
      <c r="CD772" s="363">
        <v>2</v>
      </c>
      <c r="CE772" s="363">
        <v>3</v>
      </c>
      <c r="CF772" s="363">
        <v>4</v>
      </c>
      <c r="CG772" s="363">
        <v>5</v>
      </c>
      <c r="CH772" s="363">
        <v>6</v>
      </c>
      <c r="CI772" s="363">
        <v>7</v>
      </c>
      <c r="CJ772" s="363">
        <v>8</v>
      </c>
      <c r="CK772" s="363">
        <v>9</v>
      </c>
      <c r="CL772" s="363">
        <v>10</v>
      </c>
      <c r="CM772" s="363">
        <v>11</v>
      </c>
      <c r="CN772" s="363">
        <v>12</v>
      </c>
      <c r="CO772" s="363">
        <v>13</v>
      </c>
      <c r="CP772" s="363">
        <v>14</v>
      </c>
      <c r="CQ772" s="363">
        <v>15</v>
      </c>
      <c r="CR772" s="363">
        <v>16</v>
      </c>
      <c r="CS772" s="363">
        <v>17</v>
      </c>
      <c r="CT772" s="363">
        <v>18</v>
      </c>
      <c r="CU772" s="363">
        <v>19</v>
      </c>
      <c r="CV772" s="363">
        <v>20</v>
      </c>
      <c r="CW772" s="363">
        <v>21</v>
      </c>
      <c r="CX772" s="363">
        <v>22</v>
      </c>
      <c r="CY772" s="363">
        <v>23</v>
      </c>
      <c r="CZ772" s="363">
        <v>24</v>
      </c>
      <c r="DA772" s="363">
        <v>25</v>
      </c>
      <c r="DB772" s="363">
        <v>26</v>
      </c>
      <c r="DC772" s="363">
        <v>27</v>
      </c>
      <c r="DD772" s="363">
        <v>28</v>
      </c>
      <c r="DE772" s="363">
        <v>29</v>
      </c>
      <c r="DF772" s="363">
        <v>30</v>
      </c>
      <c r="DG772" s="363">
        <v>31</v>
      </c>
      <c r="DH772" s="363">
        <v>32</v>
      </c>
      <c r="DI772" s="363">
        <v>33</v>
      </c>
      <c r="DJ772" s="363">
        <v>34</v>
      </c>
      <c r="DK772" s="364">
        <v>35</v>
      </c>
      <c r="DL772" s="364">
        <v>36</v>
      </c>
      <c r="DM772" s="364">
        <v>37</v>
      </c>
      <c r="DN772" s="364">
        <v>38</v>
      </c>
      <c r="DO772" s="364">
        <v>39</v>
      </c>
      <c r="DP772" s="364">
        <v>40</v>
      </c>
      <c r="DQ772" s="357"/>
    </row>
    <row r="773" spans="68:121" ht="22.5" customHeight="1" thickBot="1" x14ac:dyDescent="0.35">
      <c r="BP773" s="28"/>
      <c r="BQ773" s="28"/>
      <c r="BR773" s="28"/>
      <c r="BS773" s="28"/>
      <c r="BT773" s="28"/>
      <c r="BU773" s="28"/>
      <c r="BV773" s="28"/>
      <c r="BW773" s="28"/>
      <c r="BY773" s="371"/>
      <c r="BZ773" s="372"/>
      <c r="CA773" s="372"/>
      <c r="CB773" s="372"/>
      <c r="CC773" s="372"/>
      <c r="CD773" s="372"/>
      <c r="CE773" s="372"/>
      <c r="CF773" s="372"/>
      <c r="CG773" s="372"/>
      <c r="CH773" s="372"/>
      <c r="CI773" s="372"/>
      <c r="CJ773" s="372"/>
      <c r="CK773" s="372"/>
      <c r="CL773" s="372"/>
      <c r="CM773" s="372"/>
      <c r="CN773" s="372"/>
      <c r="CO773" s="372"/>
      <c r="CP773" s="372"/>
      <c r="CQ773" s="372"/>
      <c r="CR773" s="372"/>
      <c r="CS773" s="372"/>
      <c r="CT773" s="372"/>
      <c r="CU773" s="372"/>
      <c r="CV773" s="372"/>
      <c r="CW773" s="372"/>
      <c r="CX773" s="372"/>
      <c r="CY773" s="372"/>
      <c r="CZ773" s="372"/>
      <c r="DA773" s="372"/>
      <c r="DB773" s="372"/>
      <c r="DC773" s="372"/>
      <c r="DD773" s="372"/>
      <c r="DE773" s="372"/>
      <c r="DF773" s="372"/>
      <c r="DG773" s="372"/>
      <c r="DH773" s="372"/>
      <c r="DI773" s="372"/>
      <c r="DJ773" s="372"/>
      <c r="DK773" s="372"/>
      <c r="DL773" s="372"/>
      <c r="DM773" s="372"/>
      <c r="DN773" s="372"/>
      <c r="DO773" s="372"/>
      <c r="DP773" s="372"/>
      <c r="DQ773" s="373"/>
    </row>
    <row r="774" spans="68:121" ht="22.5" customHeight="1" thickTop="1" x14ac:dyDescent="0.3">
      <c r="BP774" s="28"/>
      <c r="BQ774" s="28"/>
      <c r="BR774" s="28"/>
      <c r="BS774" s="28"/>
      <c r="BT774" s="28"/>
      <c r="BU774" s="28"/>
      <c r="BV774" s="28"/>
      <c r="BW774" s="28"/>
      <c r="BY774" s="517">
        <f t="shared" ref="BY774" si="1322">BQ775</f>
        <v>0.44166666666666687</v>
      </c>
      <c r="BZ774" s="518"/>
      <c r="CA774" s="518"/>
      <c r="CB774" s="351"/>
      <c r="CC774" s="351"/>
      <c r="CD774" s="351"/>
      <c r="CE774" s="520" t="str">
        <f t="shared" ref="CE774" si="1323">BT775</f>
        <v>skupina</v>
      </c>
      <c r="CF774" s="520"/>
      <c r="CG774" s="520"/>
      <c r="CH774" s="520"/>
      <c r="CI774" s="520"/>
      <c r="CJ774" s="352" t="str">
        <f t="shared" ref="CJ774" si="1324">BT776</f>
        <v>B</v>
      </c>
      <c r="CK774" s="351"/>
      <c r="CL774" s="351"/>
      <c r="CM774" s="351"/>
      <c r="CN774" s="351"/>
      <c r="CO774" s="351"/>
      <c r="CP774" s="351"/>
      <c r="CQ774" s="351"/>
      <c r="CR774" s="351"/>
      <c r="CS774" s="351"/>
      <c r="CT774" s="351"/>
      <c r="CU774" s="351"/>
      <c r="CV774" s="351"/>
      <c r="CW774" s="351"/>
      <c r="CX774" s="351"/>
      <c r="CY774" s="351"/>
      <c r="CZ774" s="351"/>
      <c r="DA774" s="351"/>
      <c r="DB774" s="351"/>
      <c r="DC774" s="351"/>
      <c r="DD774" s="351"/>
      <c r="DE774" s="351"/>
      <c r="DF774" s="351"/>
      <c r="DG774" s="351"/>
      <c r="DH774" s="351"/>
      <c r="DI774" s="351"/>
      <c r="DJ774" s="351"/>
      <c r="DK774" s="351"/>
      <c r="DL774" s="351"/>
      <c r="DM774" s="351"/>
      <c r="DN774" s="351"/>
      <c r="DO774" s="351"/>
      <c r="DP774" s="351"/>
      <c r="DQ774" s="353"/>
    </row>
    <row r="775" spans="68:121" ht="22.5" customHeight="1" x14ac:dyDescent="0.3">
      <c r="BP775" s="28" t="str">
        <f t="shared" ref="BP775:BW776" si="1325">Q74</f>
        <v>9. KOLO</v>
      </c>
      <c r="BQ775" s="28">
        <f t="shared" si="1325"/>
        <v>0.44166666666666687</v>
      </c>
      <c r="BR775" s="28">
        <f t="shared" si="1325"/>
        <v>54</v>
      </c>
      <c r="BS775" s="28" t="str">
        <f t="shared" si="1325"/>
        <v>HŘIŠTĚ</v>
      </c>
      <c r="BT775" s="28" t="str">
        <f t="shared" si="1325"/>
        <v>skupina</v>
      </c>
      <c r="BU775" s="28">
        <f t="shared" si="1325"/>
        <v>2</v>
      </c>
      <c r="BV775" s="28" t="str">
        <f t="shared" si="1325"/>
        <v>:</v>
      </c>
      <c r="BW775" s="28">
        <f t="shared" si="1325"/>
        <v>7</v>
      </c>
      <c r="BY775" s="354"/>
      <c r="BZ775" s="521" t="str">
        <f t="shared" ref="BZ775" si="1326">BP775</f>
        <v>9. KOLO</v>
      </c>
      <c r="CA775" s="521"/>
      <c r="CB775" s="521"/>
      <c r="CC775" s="521"/>
      <c r="CD775" s="355"/>
      <c r="CE775" s="355"/>
      <c r="CF775" s="355"/>
      <c r="CG775" s="355"/>
      <c r="CH775" s="355"/>
      <c r="CI775" s="355"/>
      <c r="CJ775" s="355"/>
      <c r="CK775" s="355"/>
      <c r="CL775" s="355"/>
      <c r="CM775" s="355"/>
      <c r="CN775" s="355"/>
      <c r="CO775" s="355"/>
      <c r="CP775" s="355"/>
      <c r="CQ775" s="355"/>
      <c r="CR775" s="355"/>
      <c r="CS775" s="537">
        <f t="shared" ref="CS775" si="1327">BR775</f>
        <v>54</v>
      </c>
      <c r="CT775" s="537"/>
      <c r="CU775" s="538" t="s">
        <v>48</v>
      </c>
      <c r="CV775" s="538"/>
      <c r="CW775" s="538"/>
      <c r="CX775" s="355"/>
      <c r="CY775" s="355"/>
      <c r="CZ775" s="355"/>
      <c r="DA775" s="355"/>
      <c r="DB775" s="355"/>
      <c r="DC775" s="355"/>
      <c r="DD775" s="355"/>
      <c r="DE775" s="355"/>
      <c r="DF775" s="355"/>
      <c r="DG775" s="355"/>
      <c r="DH775" s="355"/>
      <c r="DI775" s="355"/>
      <c r="DJ775" s="355"/>
      <c r="DK775" s="356"/>
      <c r="DL775" s="539" t="s">
        <v>49</v>
      </c>
      <c r="DM775" s="539"/>
      <c r="DN775" s="539"/>
      <c r="DO775" s="540">
        <f t="shared" ref="DO775" si="1328">BS776</f>
        <v>6</v>
      </c>
      <c r="DP775" s="540"/>
      <c r="DQ775" s="357"/>
    </row>
    <row r="776" spans="68:121" ht="22.5" customHeight="1" x14ac:dyDescent="0.3">
      <c r="BP776" s="28">
        <f t="shared" si="1325"/>
        <v>0</v>
      </c>
      <c r="BQ776" s="28">
        <f t="shared" si="1325"/>
        <v>0</v>
      </c>
      <c r="BR776" s="28" t="str">
        <f t="shared" si="1325"/>
        <v>zápas</v>
      </c>
      <c r="BS776" s="28">
        <f t="shared" si="1325"/>
        <v>6</v>
      </c>
      <c r="BT776" s="28" t="str">
        <f t="shared" si="1325"/>
        <v>B</v>
      </c>
      <c r="BU776" s="28" t="str">
        <f t="shared" ca="1" si="1325"/>
        <v>Pečky</v>
      </c>
      <c r="BV776" s="28">
        <f t="shared" si="1325"/>
        <v>0</v>
      </c>
      <c r="BW776" s="28" t="str">
        <f t="shared" ca="1" si="1325"/>
        <v>Kmochova "B"</v>
      </c>
      <c r="BY776" s="354"/>
      <c r="BZ776" s="521"/>
      <c r="CA776" s="521"/>
      <c r="CB776" s="521"/>
      <c r="CC776" s="521"/>
      <c r="CD776" s="355"/>
      <c r="CE776" s="355"/>
      <c r="CF776" s="355"/>
      <c r="CG776" s="355"/>
      <c r="CH776" s="355"/>
      <c r="CI776" s="355"/>
      <c r="CJ776" s="355"/>
      <c r="CK776" s="355"/>
      <c r="CL776" s="355"/>
      <c r="CM776" s="355"/>
      <c r="CN776" s="355"/>
      <c r="CO776" s="355"/>
      <c r="CP776" s="355"/>
      <c r="CQ776" s="355"/>
      <c r="CR776" s="355"/>
      <c r="CS776" s="537"/>
      <c r="CT776" s="537"/>
      <c r="CU776" s="538"/>
      <c r="CV776" s="538"/>
      <c r="CW776" s="538"/>
      <c r="CX776" s="355"/>
      <c r="CY776" s="355"/>
      <c r="CZ776" s="355"/>
      <c r="DA776" s="355"/>
      <c r="DB776" s="355"/>
      <c r="DC776" s="355"/>
      <c r="DD776" s="355"/>
      <c r="DE776" s="355"/>
      <c r="DF776" s="355"/>
      <c r="DG776" s="355"/>
      <c r="DH776" s="355"/>
      <c r="DI776" s="355"/>
      <c r="DJ776" s="355"/>
      <c r="DK776" s="356"/>
      <c r="DL776" s="539"/>
      <c r="DM776" s="539"/>
      <c r="DN776" s="539"/>
      <c r="DO776" s="540"/>
      <c r="DP776" s="540"/>
      <c r="DQ776" s="357"/>
    </row>
    <row r="777" spans="68:121" ht="22.5" customHeight="1" x14ac:dyDescent="0.3">
      <c r="BP777" s="28"/>
      <c r="BQ777" s="28"/>
      <c r="BR777" s="28"/>
      <c r="BS777" s="28"/>
      <c r="BT777" s="28"/>
      <c r="BU777" s="28"/>
      <c r="BV777" s="28"/>
      <c r="BW777" s="28"/>
      <c r="BY777" s="354"/>
      <c r="BZ777" s="358"/>
      <c r="CA777" s="358"/>
      <c r="CB777" s="358"/>
      <c r="CC777" s="358"/>
      <c r="CD777" s="536" t="s">
        <v>52</v>
      </c>
      <c r="CE777" s="536"/>
      <c r="CF777" s="359">
        <f t="shared" ref="CF777" si="1329">BU775</f>
        <v>2</v>
      </c>
      <c r="CG777" s="360" t="s">
        <v>53</v>
      </c>
      <c r="CH777" s="522" t="str">
        <f t="shared" ref="CH777" ca="1" si="1330">IF(BU776="","",LOOKUP(CF777,$B$2:$B$48,$C$2:$C$44))</f>
        <v>Pečky</v>
      </c>
      <c r="CI777" s="522"/>
      <c r="CJ777" s="522"/>
      <c r="CK777" s="522"/>
      <c r="CL777" s="522"/>
      <c r="CM777" s="522"/>
      <c r="CN777" s="522"/>
      <c r="CO777" s="522"/>
      <c r="CP777" s="522"/>
      <c r="CQ777" s="522"/>
      <c r="CR777" s="522"/>
      <c r="CS777" s="522"/>
      <c r="CT777" s="522"/>
      <c r="CU777" s="358"/>
      <c r="CV777" s="358"/>
      <c r="CW777" s="358"/>
      <c r="CX777" s="358"/>
      <c r="CY777" s="358"/>
      <c r="CZ777" s="536" t="s">
        <v>52</v>
      </c>
      <c r="DA777" s="536"/>
      <c r="DB777" s="359">
        <f t="shared" ref="DB777" si="1331">BW775</f>
        <v>7</v>
      </c>
      <c r="DC777" s="360" t="s">
        <v>53</v>
      </c>
      <c r="DD777" s="522" t="str">
        <f t="shared" ref="DD777" ca="1" si="1332">IF(BW776="","",LOOKUP(DB777,$B$2:$B$48,$C$2:$C$44))</f>
        <v>Kmochova "B"</v>
      </c>
      <c r="DE777" s="522"/>
      <c r="DF777" s="522"/>
      <c r="DG777" s="522"/>
      <c r="DH777" s="522"/>
      <c r="DI777" s="522"/>
      <c r="DJ777" s="522"/>
      <c r="DK777" s="522"/>
      <c r="DL777" s="522"/>
      <c r="DM777" s="522"/>
      <c r="DN777" s="522"/>
      <c r="DO777" s="522"/>
      <c r="DP777" s="522"/>
      <c r="DQ777" s="357"/>
    </row>
    <row r="778" spans="68:121" ht="22.5" customHeight="1" x14ac:dyDescent="0.3">
      <c r="BP778" s="28"/>
      <c r="BQ778" s="28"/>
      <c r="BR778" s="28"/>
      <c r="BS778" s="28"/>
      <c r="BT778" s="28"/>
      <c r="BU778" s="28"/>
      <c r="BV778" s="28"/>
      <c r="BW778" s="28"/>
      <c r="BY778" s="354"/>
      <c r="BZ778" s="358"/>
      <c r="CA778" s="358"/>
      <c r="CB778" s="358"/>
      <c r="CC778" s="358"/>
      <c r="CD778" s="358"/>
      <c r="CE778" s="358"/>
      <c r="CF778" s="358"/>
      <c r="CG778" s="358"/>
      <c r="CH778" s="358"/>
      <c r="CI778" s="358"/>
      <c r="CJ778" s="358"/>
      <c r="CK778" s="358"/>
      <c r="CL778" s="358"/>
      <c r="CM778" s="358"/>
      <c r="CN778" s="358"/>
      <c r="CO778" s="358"/>
      <c r="CP778" s="358"/>
      <c r="CQ778" s="358"/>
      <c r="CR778" s="358"/>
      <c r="CS778" s="358"/>
      <c r="CT778" s="358"/>
      <c r="CU778" s="358"/>
      <c r="CV778" s="358"/>
      <c r="CW778" s="358"/>
      <c r="CX778" s="358"/>
      <c r="CY778" s="358"/>
      <c r="CZ778" s="358"/>
      <c r="DA778" s="358"/>
      <c r="DB778" s="358"/>
      <c r="DC778" s="358"/>
      <c r="DD778" s="358"/>
      <c r="DE778" s="358"/>
      <c r="DF778" s="358"/>
      <c r="DG778" s="358"/>
      <c r="DH778" s="358"/>
      <c r="DI778" s="358"/>
      <c r="DJ778" s="358"/>
      <c r="DQ778" s="357"/>
    </row>
    <row r="779" spans="68:121" ht="22.5" customHeight="1" x14ac:dyDescent="0.3">
      <c r="BP779" s="28"/>
      <c r="BQ779" s="28"/>
      <c r="BR779" s="28"/>
      <c r="BS779" s="28"/>
      <c r="BT779" s="28"/>
      <c r="BU779" s="28"/>
      <c r="BV779" s="28"/>
      <c r="BW779" s="28"/>
      <c r="BY779" s="354"/>
      <c r="BZ779" s="396" t="s">
        <v>56</v>
      </c>
      <c r="CA779" s="397">
        <f t="shared" ref="CA779" si="1333">CF777</f>
        <v>2</v>
      </c>
      <c r="CB779" s="362" t="s">
        <v>47</v>
      </c>
      <c r="CC779" s="363">
        <v>1</v>
      </c>
      <c r="CD779" s="363">
        <v>2</v>
      </c>
      <c r="CE779" s="363">
        <v>3</v>
      </c>
      <c r="CF779" s="363">
        <v>4</v>
      </c>
      <c r="CG779" s="363">
        <v>5</v>
      </c>
      <c r="CH779" s="363">
        <v>6</v>
      </c>
      <c r="CI779" s="363">
        <v>7</v>
      </c>
      <c r="CJ779" s="363">
        <v>8</v>
      </c>
      <c r="CK779" s="363">
        <v>9</v>
      </c>
      <c r="CL779" s="363">
        <v>10</v>
      </c>
      <c r="CM779" s="363">
        <v>11</v>
      </c>
      <c r="CN779" s="363">
        <v>12</v>
      </c>
      <c r="CO779" s="363">
        <v>13</v>
      </c>
      <c r="CP779" s="363">
        <v>14</v>
      </c>
      <c r="CQ779" s="363">
        <v>15</v>
      </c>
      <c r="CR779" s="363">
        <v>16</v>
      </c>
      <c r="CS779" s="363">
        <v>17</v>
      </c>
      <c r="CT779" s="363">
        <v>18</v>
      </c>
      <c r="CU779" s="363">
        <v>19</v>
      </c>
      <c r="CV779" s="363">
        <v>20</v>
      </c>
      <c r="CW779" s="363">
        <v>21</v>
      </c>
      <c r="CX779" s="363">
        <v>22</v>
      </c>
      <c r="CY779" s="363">
        <v>23</v>
      </c>
      <c r="CZ779" s="363">
        <v>24</v>
      </c>
      <c r="DA779" s="363">
        <v>25</v>
      </c>
      <c r="DB779" s="363">
        <v>26</v>
      </c>
      <c r="DC779" s="363">
        <v>27</v>
      </c>
      <c r="DD779" s="363">
        <v>28</v>
      </c>
      <c r="DE779" s="363">
        <v>29</v>
      </c>
      <c r="DF779" s="363">
        <v>30</v>
      </c>
      <c r="DG779" s="363">
        <v>31</v>
      </c>
      <c r="DH779" s="363">
        <v>32</v>
      </c>
      <c r="DI779" s="363">
        <v>33</v>
      </c>
      <c r="DJ779" s="363">
        <v>34</v>
      </c>
      <c r="DK779" s="364">
        <v>35</v>
      </c>
      <c r="DL779" s="364">
        <v>36</v>
      </c>
      <c r="DM779" s="364">
        <v>37</v>
      </c>
      <c r="DN779" s="364">
        <v>38</v>
      </c>
      <c r="DO779" s="364">
        <v>39</v>
      </c>
      <c r="DP779" s="364">
        <v>40</v>
      </c>
      <c r="DQ779" s="357"/>
    </row>
    <row r="780" spans="68:121" ht="22.5" customHeight="1" x14ac:dyDescent="0.3">
      <c r="BP780" s="28"/>
      <c r="BQ780" s="28"/>
      <c r="BR780" s="28"/>
      <c r="BS780" s="28"/>
      <c r="BT780" s="28"/>
      <c r="BU780" s="28"/>
      <c r="BV780" s="28"/>
      <c r="BW780" s="28"/>
      <c r="BY780" s="354"/>
      <c r="BZ780" s="365"/>
      <c r="CA780" s="366"/>
      <c r="CB780" s="367"/>
      <c r="CC780" s="368"/>
      <c r="CD780" s="368"/>
      <c r="CE780" s="368"/>
      <c r="CF780" s="368"/>
      <c r="CG780" s="368"/>
      <c r="CH780" s="368"/>
      <c r="CI780" s="368"/>
      <c r="CJ780" s="368"/>
      <c r="CK780" s="368"/>
      <c r="CL780" s="368"/>
      <c r="CM780" s="368"/>
      <c r="CN780" s="368"/>
      <c r="CO780" s="368"/>
      <c r="CP780" s="368"/>
      <c r="CQ780" s="368"/>
      <c r="CR780" s="368"/>
      <c r="CS780" s="368"/>
      <c r="CT780" s="368"/>
      <c r="CU780" s="368"/>
      <c r="CV780" s="368"/>
      <c r="CW780" s="368"/>
      <c r="CX780" s="368"/>
      <c r="CY780" s="368"/>
      <c r="CZ780" s="368"/>
      <c r="DA780" s="368"/>
      <c r="DB780" s="368"/>
      <c r="DC780" s="368"/>
      <c r="DD780" s="368"/>
      <c r="DE780" s="368"/>
      <c r="DF780" s="368"/>
      <c r="DG780" s="368"/>
      <c r="DH780" s="368"/>
      <c r="DI780" s="368"/>
      <c r="DJ780" s="368"/>
      <c r="DK780" s="369"/>
      <c r="DL780" s="369"/>
      <c r="DM780" s="369"/>
      <c r="DN780" s="369"/>
      <c r="DO780" s="369"/>
      <c r="DP780" s="369"/>
      <c r="DQ780" s="357"/>
    </row>
    <row r="781" spans="68:121" ht="22.5" customHeight="1" x14ac:dyDescent="0.3">
      <c r="BP781" s="28"/>
      <c r="BQ781" s="28"/>
      <c r="BR781" s="28"/>
      <c r="BS781" s="28"/>
      <c r="BT781" s="28"/>
      <c r="BU781" s="28"/>
      <c r="BV781" s="28"/>
      <c r="BW781" s="28"/>
      <c r="BY781" s="354"/>
      <c r="BZ781" s="398" t="s">
        <v>56</v>
      </c>
      <c r="CA781" s="399">
        <f t="shared" ref="CA781" si="1334">DB777</f>
        <v>7</v>
      </c>
      <c r="CB781" s="370" t="s">
        <v>47</v>
      </c>
      <c r="CC781" s="363">
        <v>1</v>
      </c>
      <c r="CD781" s="363">
        <v>2</v>
      </c>
      <c r="CE781" s="363">
        <v>3</v>
      </c>
      <c r="CF781" s="363">
        <v>4</v>
      </c>
      <c r="CG781" s="363">
        <v>5</v>
      </c>
      <c r="CH781" s="363">
        <v>6</v>
      </c>
      <c r="CI781" s="363">
        <v>7</v>
      </c>
      <c r="CJ781" s="363">
        <v>8</v>
      </c>
      <c r="CK781" s="363">
        <v>9</v>
      </c>
      <c r="CL781" s="363">
        <v>10</v>
      </c>
      <c r="CM781" s="363">
        <v>11</v>
      </c>
      <c r="CN781" s="363">
        <v>12</v>
      </c>
      <c r="CO781" s="363">
        <v>13</v>
      </c>
      <c r="CP781" s="363">
        <v>14</v>
      </c>
      <c r="CQ781" s="363">
        <v>15</v>
      </c>
      <c r="CR781" s="363">
        <v>16</v>
      </c>
      <c r="CS781" s="363">
        <v>17</v>
      </c>
      <c r="CT781" s="363">
        <v>18</v>
      </c>
      <c r="CU781" s="363">
        <v>19</v>
      </c>
      <c r="CV781" s="363">
        <v>20</v>
      </c>
      <c r="CW781" s="363">
        <v>21</v>
      </c>
      <c r="CX781" s="363">
        <v>22</v>
      </c>
      <c r="CY781" s="363">
        <v>23</v>
      </c>
      <c r="CZ781" s="363">
        <v>24</v>
      </c>
      <c r="DA781" s="363">
        <v>25</v>
      </c>
      <c r="DB781" s="363">
        <v>26</v>
      </c>
      <c r="DC781" s="363">
        <v>27</v>
      </c>
      <c r="DD781" s="363">
        <v>28</v>
      </c>
      <c r="DE781" s="363">
        <v>29</v>
      </c>
      <c r="DF781" s="363">
        <v>30</v>
      </c>
      <c r="DG781" s="363">
        <v>31</v>
      </c>
      <c r="DH781" s="363">
        <v>32</v>
      </c>
      <c r="DI781" s="363">
        <v>33</v>
      </c>
      <c r="DJ781" s="363">
        <v>34</v>
      </c>
      <c r="DK781" s="364">
        <v>35</v>
      </c>
      <c r="DL781" s="364">
        <v>36</v>
      </c>
      <c r="DM781" s="364">
        <v>37</v>
      </c>
      <c r="DN781" s="364">
        <v>38</v>
      </c>
      <c r="DO781" s="364">
        <v>39</v>
      </c>
      <c r="DP781" s="364">
        <v>40</v>
      </c>
      <c r="DQ781" s="357"/>
    </row>
    <row r="782" spans="68:121" ht="22.5" customHeight="1" thickBot="1" x14ac:dyDescent="0.35">
      <c r="BP782" s="28"/>
      <c r="BQ782" s="28"/>
      <c r="BR782" s="28"/>
      <c r="BS782" s="28"/>
      <c r="BT782" s="28"/>
      <c r="BU782" s="28"/>
      <c r="BV782" s="28"/>
      <c r="BW782" s="28"/>
      <c r="BY782" s="371"/>
      <c r="BZ782" s="372"/>
      <c r="CA782" s="372"/>
      <c r="CB782" s="372"/>
      <c r="CC782" s="372"/>
      <c r="CD782" s="372"/>
      <c r="CE782" s="372"/>
      <c r="CF782" s="372"/>
      <c r="CG782" s="372"/>
      <c r="CH782" s="372"/>
      <c r="CI782" s="372"/>
      <c r="CJ782" s="372"/>
      <c r="CK782" s="372"/>
      <c r="CL782" s="372"/>
      <c r="CM782" s="372"/>
      <c r="CN782" s="372"/>
      <c r="CO782" s="372"/>
      <c r="CP782" s="372"/>
      <c r="CQ782" s="372"/>
      <c r="CR782" s="372"/>
      <c r="CS782" s="372"/>
      <c r="CT782" s="372"/>
      <c r="CU782" s="372"/>
      <c r="CV782" s="372"/>
      <c r="CW782" s="372"/>
      <c r="CX782" s="372"/>
      <c r="CY782" s="372"/>
      <c r="CZ782" s="372"/>
      <c r="DA782" s="372"/>
      <c r="DB782" s="372"/>
      <c r="DC782" s="372"/>
      <c r="DD782" s="372"/>
      <c r="DE782" s="372"/>
      <c r="DF782" s="372"/>
      <c r="DG782" s="372"/>
      <c r="DH782" s="372"/>
      <c r="DI782" s="372"/>
      <c r="DJ782" s="372"/>
      <c r="DK782" s="372"/>
      <c r="DL782" s="372"/>
      <c r="DM782" s="372"/>
      <c r="DN782" s="372"/>
      <c r="DO782" s="372"/>
      <c r="DP782" s="372"/>
      <c r="DQ782" s="373"/>
    </row>
    <row r="783" spans="68:121" ht="22.5" customHeight="1" thickTop="1" x14ac:dyDescent="0.3">
      <c r="BP783" s="28"/>
      <c r="BQ783" s="28"/>
      <c r="BR783" s="28"/>
      <c r="BS783" s="28"/>
      <c r="BT783" s="28"/>
      <c r="BU783" s="28"/>
      <c r="BV783" s="28"/>
      <c r="BW783" s="28"/>
      <c r="BY783" s="517">
        <f t="shared" ref="BY783" si="1335">BQ784</f>
        <v>0.45000000000000023</v>
      </c>
      <c r="BZ783" s="518"/>
      <c r="CA783" s="518"/>
      <c r="CB783" s="351"/>
      <c r="CC783" s="351"/>
      <c r="CD783" s="351"/>
      <c r="CE783" s="520" t="str">
        <f t="shared" ref="CE783" si="1336">BT784</f>
        <v>skupina</v>
      </c>
      <c r="CF783" s="520"/>
      <c r="CG783" s="520"/>
      <c r="CH783" s="520"/>
      <c r="CI783" s="520"/>
      <c r="CJ783" s="352" t="str">
        <f t="shared" ref="CJ783" si="1337">BT785</f>
        <v>C</v>
      </c>
      <c r="CK783" s="351"/>
      <c r="CL783" s="351"/>
      <c r="CM783" s="351"/>
      <c r="CN783" s="351"/>
      <c r="CO783" s="351"/>
      <c r="CP783" s="351"/>
      <c r="CQ783" s="351"/>
      <c r="CR783" s="351"/>
      <c r="CS783" s="351"/>
      <c r="CT783" s="351"/>
      <c r="CU783" s="351"/>
      <c r="CV783" s="351"/>
      <c r="CW783" s="351"/>
      <c r="CX783" s="351"/>
      <c r="CY783" s="351"/>
      <c r="CZ783" s="351"/>
      <c r="DA783" s="351"/>
      <c r="DB783" s="351"/>
      <c r="DC783" s="351"/>
      <c r="DD783" s="351"/>
      <c r="DE783" s="351"/>
      <c r="DF783" s="351"/>
      <c r="DG783" s="351"/>
      <c r="DH783" s="351"/>
      <c r="DI783" s="351"/>
      <c r="DJ783" s="351"/>
      <c r="DK783" s="351"/>
      <c r="DL783" s="351"/>
      <c r="DM783" s="351"/>
      <c r="DN783" s="351"/>
      <c r="DO783" s="351"/>
      <c r="DP783" s="351"/>
      <c r="DQ783" s="353"/>
    </row>
    <row r="784" spans="68:121" ht="22.5" customHeight="1" x14ac:dyDescent="0.3">
      <c r="BP784" s="28" t="str">
        <f t="shared" ref="BP784:BW785" si="1338">Q76</f>
        <v>10. KOLO</v>
      </c>
      <c r="BQ784" s="28">
        <f t="shared" si="1338"/>
        <v>0.45000000000000023</v>
      </c>
      <c r="BR784" s="28">
        <f t="shared" si="1338"/>
        <v>60</v>
      </c>
      <c r="BS784" s="28" t="str">
        <f t="shared" si="1338"/>
        <v>HŘIŠTĚ</v>
      </c>
      <c r="BT784" s="28" t="str">
        <f t="shared" si="1338"/>
        <v>skupina</v>
      </c>
      <c r="BU784" s="28">
        <f t="shared" si="1338"/>
        <v>6</v>
      </c>
      <c r="BV784" s="28" t="str">
        <f t="shared" si="1338"/>
        <v>:</v>
      </c>
      <c r="BW784" s="28">
        <f t="shared" si="1338"/>
        <v>11</v>
      </c>
      <c r="BY784" s="354"/>
      <c r="BZ784" s="521" t="str">
        <f t="shared" ref="BZ784" si="1339">BP784</f>
        <v>10. KOLO</v>
      </c>
      <c r="CA784" s="521"/>
      <c r="CB784" s="521"/>
      <c r="CC784" s="521"/>
      <c r="CD784" s="355"/>
      <c r="CE784" s="355"/>
      <c r="CF784" s="355"/>
      <c r="CG784" s="355"/>
      <c r="CH784" s="355"/>
      <c r="CI784" s="355"/>
      <c r="CJ784" s="355"/>
      <c r="CK784" s="355"/>
      <c r="CL784" s="355"/>
      <c r="CM784" s="355"/>
      <c r="CN784" s="355"/>
      <c r="CO784" s="355"/>
      <c r="CP784" s="355"/>
      <c r="CQ784" s="355"/>
      <c r="CR784" s="355"/>
      <c r="CS784" s="537">
        <f t="shared" ref="CS784" si="1340">BR784</f>
        <v>60</v>
      </c>
      <c r="CT784" s="537"/>
      <c r="CU784" s="538" t="s">
        <v>48</v>
      </c>
      <c r="CV784" s="538"/>
      <c r="CW784" s="538"/>
      <c r="CX784" s="355"/>
      <c r="CY784" s="355"/>
      <c r="CZ784" s="355"/>
      <c r="DA784" s="355"/>
      <c r="DB784" s="355"/>
      <c r="DC784" s="355"/>
      <c r="DD784" s="355"/>
      <c r="DE784" s="355"/>
      <c r="DF784" s="355"/>
      <c r="DG784" s="355"/>
      <c r="DH784" s="355"/>
      <c r="DI784" s="355"/>
      <c r="DJ784" s="355"/>
      <c r="DK784" s="356"/>
      <c r="DL784" s="539" t="s">
        <v>49</v>
      </c>
      <c r="DM784" s="539"/>
      <c r="DN784" s="539"/>
      <c r="DO784" s="540">
        <f t="shared" ref="DO784" si="1341">BS785</f>
        <v>6</v>
      </c>
      <c r="DP784" s="540"/>
      <c r="DQ784" s="357"/>
    </row>
    <row r="785" spans="68:121" ht="22.5" customHeight="1" x14ac:dyDescent="0.3">
      <c r="BP785" s="28">
        <f t="shared" si="1338"/>
        <v>0</v>
      </c>
      <c r="BQ785" s="28">
        <f t="shared" si="1338"/>
        <v>0</v>
      </c>
      <c r="BR785" s="28" t="str">
        <f t="shared" si="1338"/>
        <v>zápas</v>
      </c>
      <c r="BS785" s="28">
        <f t="shared" si="1338"/>
        <v>6</v>
      </c>
      <c r="BT785" s="28" t="str">
        <f t="shared" si="1338"/>
        <v>C</v>
      </c>
      <c r="BU785" s="28" t="str">
        <f t="shared" ca="1" si="1338"/>
        <v>Veltruby "A"</v>
      </c>
      <c r="BV785" s="28">
        <f t="shared" si="1338"/>
        <v>0</v>
      </c>
      <c r="BW785" s="28" t="str">
        <f t="shared" ca="1" si="1338"/>
        <v>Masarykova "A"</v>
      </c>
      <c r="BY785" s="354"/>
      <c r="BZ785" s="521"/>
      <c r="CA785" s="521"/>
      <c r="CB785" s="521"/>
      <c r="CC785" s="521"/>
      <c r="CD785" s="355"/>
      <c r="CE785" s="355"/>
      <c r="CF785" s="355"/>
      <c r="CG785" s="355"/>
      <c r="CH785" s="355"/>
      <c r="CI785" s="355"/>
      <c r="CJ785" s="355"/>
      <c r="CK785" s="355"/>
      <c r="CL785" s="355"/>
      <c r="CM785" s="355"/>
      <c r="CN785" s="355"/>
      <c r="CO785" s="355"/>
      <c r="CP785" s="355"/>
      <c r="CQ785" s="355"/>
      <c r="CR785" s="355"/>
      <c r="CS785" s="537"/>
      <c r="CT785" s="537"/>
      <c r="CU785" s="538"/>
      <c r="CV785" s="538"/>
      <c r="CW785" s="538"/>
      <c r="CX785" s="355"/>
      <c r="CY785" s="355"/>
      <c r="CZ785" s="355"/>
      <c r="DA785" s="355"/>
      <c r="DB785" s="355"/>
      <c r="DC785" s="355"/>
      <c r="DD785" s="355"/>
      <c r="DE785" s="355"/>
      <c r="DF785" s="355"/>
      <c r="DG785" s="355"/>
      <c r="DH785" s="355"/>
      <c r="DI785" s="355"/>
      <c r="DJ785" s="355"/>
      <c r="DK785" s="356"/>
      <c r="DL785" s="539"/>
      <c r="DM785" s="539"/>
      <c r="DN785" s="539"/>
      <c r="DO785" s="540"/>
      <c r="DP785" s="540"/>
      <c r="DQ785" s="357"/>
    </row>
    <row r="786" spans="68:121" ht="22.5" customHeight="1" x14ac:dyDescent="0.3">
      <c r="BP786" s="28"/>
      <c r="BQ786" s="28"/>
      <c r="BR786" s="28"/>
      <c r="BS786" s="28"/>
      <c r="BT786" s="28"/>
      <c r="BU786" s="28"/>
      <c r="BV786" s="28"/>
      <c r="BW786" s="28"/>
      <c r="BY786" s="354"/>
      <c r="BZ786" s="358"/>
      <c r="CA786" s="358"/>
      <c r="CB786" s="358"/>
      <c r="CC786" s="358"/>
      <c r="CD786" s="536" t="s">
        <v>52</v>
      </c>
      <c r="CE786" s="536"/>
      <c r="CF786" s="359">
        <f t="shared" ref="CF786" si="1342">BU784</f>
        <v>6</v>
      </c>
      <c r="CG786" s="360" t="s">
        <v>53</v>
      </c>
      <c r="CH786" s="522" t="str">
        <f t="shared" ref="CH786" ca="1" si="1343">IF(BU785="","",LOOKUP(CF786,$B$2:$B$48,$C$2:$C$44))</f>
        <v>Veltruby "A"</v>
      </c>
      <c r="CI786" s="522"/>
      <c r="CJ786" s="522"/>
      <c r="CK786" s="522"/>
      <c r="CL786" s="522"/>
      <c r="CM786" s="522"/>
      <c r="CN786" s="522"/>
      <c r="CO786" s="522"/>
      <c r="CP786" s="522"/>
      <c r="CQ786" s="522"/>
      <c r="CR786" s="522"/>
      <c r="CS786" s="522"/>
      <c r="CT786" s="522"/>
      <c r="CU786" s="358"/>
      <c r="CV786" s="358"/>
      <c r="CW786" s="358"/>
      <c r="CX786" s="358"/>
      <c r="CY786" s="358"/>
      <c r="CZ786" s="536" t="s">
        <v>52</v>
      </c>
      <c r="DA786" s="536"/>
      <c r="DB786" s="359">
        <f t="shared" ref="DB786" si="1344">BW784</f>
        <v>11</v>
      </c>
      <c r="DC786" s="360" t="s">
        <v>53</v>
      </c>
      <c r="DD786" s="522" t="str">
        <f t="shared" ref="DD786" ca="1" si="1345">IF(BW785="","",LOOKUP(DB786,$B$2:$B$48,$C$2:$C$44))</f>
        <v>Masarykova "A"</v>
      </c>
      <c r="DE786" s="522"/>
      <c r="DF786" s="522"/>
      <c r="DG786" s="522"/>
      <c r="DH786" s="522"/>
      <c r="DI786" s="522"/>
      <c r="DJ786" s="522"/>
      <c r="DK786" s="522"/>
      <c r="DL786" s="522"/>
      <c r="DM786" s="522"/>
      <c r="DN786" s="522"/>
      <c r="DO786" s="522"/>
      <c r="DP786" s="522"/>
      <c r="DQ786" s="357"/>
    </row>
    <row r="787" spans="68:121" ht="22.5" customHeight="1" x14ac:dyDescent="0.3">
      <c r="BP787" s="28"/>
      <c r="BQ787" s="28"/>
      <c r="BR787" s="28"/>
      <c r="BS787" s="28"/>
      <c r="BT787" s="28"/>
      <c r="BU787" s="28"/>
      <c r="BV787" s="28"/>
      <c r="BW787" s="28"/>
      <c r="BY787" s="354"/>
      <c r="BZ787" s="358"/>
      <c r="CA787" s="358"/>
      <c r="CB787" s="358"/>
      <c r="CC787" s="358"/>
      <c r="CD787" s="358"/>
      <c r="CE787" s="358"/>
      <c r="CF787" s="358"/>
      <c r="CG787" s="358"/>
      <c r="CH787" s="358"/>
      <c r="CI787" s="358"/>
      <c r="CJ787" s="358"/>
      <c r="CK787" s="358"/>
      <c r="CL787" s="358"/>
      <c r="CM787" s="358"/>
      <c r="CN787" s="358"/>
      <c r="CO787" s="358"/>
      <c r="CP787" s="358"/>
      <c r="CQ787" s="358"/>
      <c r="CR787" s="358"/>
      <c r="CS787" s="358"/>
      <c r="CT787" s="358"/>
      <c r="CU787" s="358"/>
      <c r="CV787" s="358"/>
      <c r="CW787" s="358"/>
      <c r="CX787" s="358"/>
      <c r="CY787" s="358"/>
      <c r="CZ787" s="358"/>
      <c r="DA787" s="358"/>
      <c r="DB787" s="358"/>
      <c r="DC787" s="358"/>
      <c r="DD787" s="358"/>
      <c r="DE787" s="358"/>
      <c r="DF787" s="358"/>
      <c r="DG787" s="358"/>
      <c r="DH787" s="358"/>
      <c r="DI787" s="358"/>
      <c r="DJ787" s="358"/>
      <c r="DQ787" s="357"/>
    </row>
    <row r="788" spans="68:121" ht="22.5" customHeight="1" x14ac:dyDescent="0.3">
      <c r="BP788" s="28"/>
      <c r="BQ788" s="28"/>
      <c r="BR788" s="28"/>
      <c r="BS788" s="28"/>
      <c r="BT788" s="28"/>
      <c r="BU788" s="28"/>
      <c r="BV788" s="28"/>
      <c r="BW788" s="28"/>
      <c r="BY788" s="354"/>
      <c r="BZ788" s="396" t="s">
        <v>56</v>
      </c>
      <c r="CA788" s="397">
        <f t="shared" ref="CA788" si="1346">CF786</f>
        <v>6</v>
      </c>
      <c r="CB788" s="362" t="s">
        <v>47</v>
      </c>
      <c r="CC788" s="363">
        <v>1</v>
      </c>
      <c r="CD788" s="363">
        <v>2</v>
      </c>
      <c r="CE788" s="363">
        <v>3</v>
      </c>
      <c r="CF788" s="363">
        <v>4</v>
      </c>
      <c r="CG788" s="363">
        <v>5</v>
      </c>
      <c r="CH788" s="363">
        <v>6</v>
      </c>
      <c r="CI788" s="363">
        <v>7</v>
      </c>
      <c r="CJ788" s="363">
        <v>8</v>
      </c>
      <c r="CK788" s="363">
        <v>9</v>
      </c>
      <c r="CL788" s="363">
        <v>10</v>
      </c>
      <c r="CM788" s="363">
        <v>11</v>
      </c>
      <c r="CN788" s="363">
        <v>12</v>
      </c>
      <c r="CO788" s="363">
        <v>13</v>
      </c>
      <c r="CP788" s="363">
        <v>14</v>
      </c>
      <c r="CQ788" s="363">
        <v>15</v>
      </c>
      <c r="CR788" s="363">
        <v>16</v>
      </c>
      <c r="CS788" s="363">
        <v>17</v>
      </c>
      <c r="CT788" s="363">
        <v>18</v>
      </c>
      <c r="CU788" s="363">
        <v>19</v>
      </c>
      <c r="CV788" s="363">
        <v>20</v>
      </c>
      <c r="CW788" s="363">
        <v>21</v>
      </c>
      <c r="CX788" s="363">
        <v>22</v>
      </c>
      <c r="CY788" s="363">
        <v>23</v>
      </c>
      <c r="CZ788" s="363">
        <v>24</v>
      </c>
      <c r="DA788" s="363">
        <v>25</v>
      </c>
      <c r="DB788" s="363">
        <v>26</v>
      </c>
      <c r="DC788" s="363">
        <v>27</v>
      </c>
      <c r="DD788" s="363">
        <v>28</v>
      </c>
      <c r="DE788" s="363">
        <v>29</v>
      </c>
      <c r="DF788" s="363">
        <v>30</v>
      </c>
      <c r="DG788" s="363">
        <v>31</v>
      </c>
      <c r="DH788" s="363">
        <v>32</v>
      </c>
      <c r="DI788" s="363">
        <v>33</v>
      </c>
      <c r="DJ788" s="363">
        <v>34</v>
      </c>
      <c r="DK788" s="364">
        <v>35</v>
      </c>
      <c r="DL788" s="364">
        <v>36</v>
      </c>
      <c r="DM788" s="364">
        <v>37</v>
      </c>
      <c r="DN788" s="364">
        <v>38</v>
      </c>
      <c r="DO788" s="364">
        <v>39</v>
      </c>
      <c r="DP788" s="364">
        <v>40</v>
      </c>
      <c r="DQ788" s="357"/>
    </row>
    <row r="789" spans="68:121" ht="22.5" customHeight="1" x14ac:dyDescent="0.3">
      <c r="BP789" s="28"/>
      <c r="BQ789" s="28"/>
      <c r="BR789" s="28"/>
      <c r="BS789" s="28"/>
      <c r="BT789" s="28"/>
      <c r="BU789" s="28"/>
      <c r="BV789" s="28"/>
      <c r="BW789" s="28"/>
      <c r="BY789" s="354"/>
      <c r="BZ789" s="365"/>
      <c r="CA789" s="366"/>
      <c r="CB789" s="367"/>
      <c r="CC789" s="368"/>
      <c r="CD789" s="368"/>
      <c r="CE789" s="368"/>
      <c r="CF789" s="368"/>
      <c r="CG789" s="368"/>
      <c r="CH789" s="368"/>
      <c r="CI789" s="368"/>
      <c r="CJ789" s="368"/>
      <c r="CK789" s="368"/>
      <c r="CL789" s="368"/>
      <c r="CM789" s="368"/>
      <c r="CN789" s="368"/>
      <c r="CO789" s="368"/>
      <c r="CP789" s="368"/>
      <c r="CQ789" s="368"/>
      <c r="CR789" s="368"/>
      <c r="CS789" s="368"/>
      <c r="CT789" s="368"/>
      <c r="CU789" s="368"/>
      <c r="CV789" s="368"/>
      <c r="CW789" s="368"/>
      <c r="CX789" s="368"/>
      <c r="CY789" s="368"/>
      <c r="CZ789" s="368"/>
      <c r="DA789" s="368"/>
      <c r="DB789" s="368"/>
      <c r="DC789" s="368"/>
      <c r="DD789" s="368"/>
      <c r="DE789" s="368"/>
      <c r="DF789" s="368"/>
      <c r="DG789" s="368"/>
      <c r="DH789" s="368"/>
      <c r="DI789" s="368"/>
      <c r="DJ789" s="368"/>
      <c r="DK789" s="369"/>
      <c r="DL789" s="369"/>
      <c r="DM789" s="369"/>
      <c r="DN789" s="369"/>
      <c r="DO789" s="369"/>
      <c r="DP789" s="369"/>
      <c r="DQ789" s="357"/>
    </row>
    <row r="790" spans="68:121" ht="22.5" customHeight="1" x14ac:dyDescent="0.3">
      <c r="BP790" s="28"/>
      <c r="BQ790" s="28"/>
      <c r="BR790" s="28"/>
      <c r="BS790" s="28"/>
      <c r="BT790" s="28"/>
      <c r="BU790" s="28"/>
      <c r="BV790" s="28"/>
      <c r="BW790" s="28"/>
      <c r="BY790" s="354"/>
      <c r="BZ790" s="398" t="s">
        <v>56</v>
      </c>
      <c r="CA790" s="399">
        <f t="shared" ref="CA790" si="1347">DB786</f>
        <v>11</v>
      </c>
      <c r="CB790" s="370" t="s">
        <v>47</v>
      </c>
      <c r="CC790" s="363">
        <v>1</v>
      </c>
      <c r="CD790" s="363">
        <v>2</v>
      </c>
      <c r="CE790" s="363">
        <v>3</v>
      </c>
      <c r="CF790" s="363">
        <v>4</v>
      </c>
      <c r="CG790" s="363">
        <v>5</v>
      </c>
      <c r="CH790" s="363">
        <v>6</v>
      </c>
      <c r="CI790" s="363">
        <v>7</v>
      </c>
      <c r="CJ790" s="363">
        <v>8</v>
      </c>
      <c r="CK790" s="363">
        <v>9</v>
      </c>
      <c r="CL790" s="363">
        <v>10</v>
      </c>
      <c r="CM790" s="363">
        <v>11</v>
      </c>
      <c r="CN790" s="363">
        <v>12</v>
      </c>
      <c r="CO790" s="363">
        <v>13</v>
      </c>
      <c r="CP790" s="363">
        <v>14</v>
      </c>
      <c r="CQ790" s="363">
        <v>15</v>
      </c>
      <c r="CR790" s="363">
        <v>16</v>
      </c>
      <c r="CS790" s="363">
        <v>17</v>
      </c>
      <c r="CT790" s="363">
        <v>18</v>
      </c>
      <c r="CU790" s="363">
        <v>19</v>
      </c>
      <c r="CV790" s="363">
        <v>20</v>
      </c>
      <c r="CW790" s="363">
        <v>21</v>
      </c>
      <c r="CX790" s="363">
        <v>22</v>
      </c>
      <c r="CY790" s="363">
        <v>23</v>
      </c>
      <c r="CZ790" s="363">
        <v>24</v>
      </c>
      <c r="DA790" s="363">
        <v>25</v>
      </c>
      <c r="DB790" s="363">
        <v>26</v>
      </c>
      <c r="DC790" s="363">
        <v>27</v>
      </c>
      <c r="DD790" s="363">
        <v>28</v>
      </c>
      <c r="DE790" s="363">
        <v>29</v>
      </c>
      <c r="DF790" s="363">
        <v>30</v>
      </c>
      <c r="DG790" s="363">
        <v>31</v>
      </c>
      <c r="DH790" s="363">
        <v>32</v>
      </c>
      <c r="DI790" s="363">
        <v>33</v>
      </c>
      <c r="DJ790" s="363">
        <v>34</v>
      </c>
      <c r="DK790" s="364">
        <v>35</v>
      </c>
      <c r="DL790" s="364">
        <v>36</v>
      </c>
      <c r="DM790" s="364">
        <v>37</v>
      </c>
      <c r="DN790" s="364">
        <v>38</v>
      </c>
      <c r="DO790" s="364">
        <v>39</v>
      </c>
      <c r="DP790" s="364">
        <v>40</v>
      </c>
      <c r="DQ790" s="357"/>
    </row>
    <row r="791" spans="68:121" ht="22.5" customHeight="1" thickBot="1" x14ac:dyDescent="0.35">
      <c r="BP791" s="28"/>
      <c r="BQ791" s="28"/>
      <c r="BR791" s="28"/>
      <c r="BS791" s="28"/>
      <c r="BT791" s="28"/>
      <c r="BU791" s="28"/>
      <c r="BV791" s="28"/>
      <c r="BW791" s="28"/>
      <c r="BY791" s="371"/>
      <c r="BZ791" s="372"/>
      <c r="CA791" s="372"/>
      <c r="CB791" s="372"/>
      <c r="CC791" s="372"/>
      <c r="CD791" s="372"/>
      <c r="CE791" s="372"/>
      <c r="CF791" s="372"/>
      <c r="CG791" s="372"/>
      <c r="CH791" s="372"/>
      <c r="CI791" s="372"/>
      <c r="CJ791" s="372"/>
      <c r="CK791" s="372"/>
      <c r="CL791" s="372"/>
      <c r="CM791" s="372"/>
      <c r="CN791" s="372"/>
      <c r="CO791" s="372"/>
      <c r="CP791" s="372"/>
      <c r="CQ791" s="372"/>
      <c r="CR791" s="372"/>
      <c r="CS791" s="372"/>
      <c r="CT791" s="372"/>
      <c r="CU791" s="372"/>
      <c r="CV791" s="372"/>
      <c r="CW791" s="372"/>
      <c r="CX791" s="372"/>
      <c r="CY791" s="372"/>
      <c r="CZ791" s="372"/>
      <c r="DA791" s="372"/>
      <c r="DB791" s="372"/>
      <c r="DC791" s="372"/>
      <c r="DD791" s="372"/>
      <c r="DE791" s="372"/>
      <c r="DF791" s="372"/>
      <c r="DG791" s="372"/>
      <c r="DH791" s="372"/>
      <c r="DI791" s="372"/>
      <c r="DJ791" s="372"/>
      <c r="DK791" s="372"/>
      <c r="DL791" s="372"/>
      <c r="DM791" s="372"/>
      <c r="DN791" s="372"/>
      <c r="DO791" s="372"/>
      <c r="DP791" s="372"/>
      <c r="DQ791" s="373"/>
    </row>
    <row r="792" spans="68:121" ht="22.5" customHeight="1" thickTop="1" x14ac:dyDescent="0.3">
      <c r="BP792" s="28"/>
      <c r="BQ792" s="28"/>
      <c r="BR792" s="28"/>
      <c r="BS792" s="28"/>
      <c r="BT792" s="28"/>
      <c r="BU792" s="28"/>
      <c r="BV792" s="28"/>
      <c r="BW792" s="28"/>
      <c r="BY792" s="517">
        <f t="shared" ref="BY792" si="1348">BQ793</f>
        <v>0.45833333333333359</v>
      </c>
      <c r="BZ792" s="518"/>
      <c r="CA792" s="518"/>
      <c r="CB792" s="351"/>
      <c r="CC792" s="351"/>
      <c r="CD792" s="351"/>
      <c r="CE792" s="520" t="str">
        <f t="shared" ref="CE792" si="1349">BT793</f>
        <v>skupina</v>
      </c>
      <c r="CF792" s="520"/>
      <c r="CG792" s="520"/>
      <c r="CH792" s="520"/>
      <c r="CI792" s="520"/>
      <c r="CJ792" s="352" t="str">
        <f t="shared" ref="CJ792" si="1350">BT794</f>
        <v>A</v>
      </c>
      <c r="CK792" s="351"/>
      <c r="CL792" s="351"/>
      <c r="CM792" s="351"/>
      <c r="CN792" s="351"/>
      <c r="CO792" s="351"/>
      <c r="CP792" s="351"/>
      <c r="CQ792" s="351"/>
      <c r="CR792" s="351"/>
      <c r="CS792" s="351"/>
      <c r="CT792" s="351"/>
      <c r="CU792" s="351"/>
      <c r="CV792" s="351"/>
      <c r="CW792" s="351"/>
      <c r="CX792" s="351"/>
      <c r="CY792" s="351"/>
      <c r="CZ792" s="351"/>
      <c r="DA792" s="351"/>
      <c r="DB792" s="351"/>
      <c r="DC792" s="351"/>
      <c r="DD792" s="351"/>
      <c r="DE792" s="351"/>
      <c r="DF792" s="351"/>
      <c r="DG792" s="351"/>
      <c r="DH792" s="351"/>
      <c r="DI792" s="351"/>
      <c r="DJ792" s="351"/>
      <c r="DK792" s="351"/>
      <c r="DL792" s="351"/>
      <c r="DM792" s="351"/>
      <c r="DN792" s="351"/>
      <c r="DO792" s="351"/>
      <c r="DP792" s="351"/>
      <c r="DQ792" s="353"/>
    </row>
    <row r="793" spans="68:121" ht="22.5" customHeight="1" x14ac:dyDescent="0.3">
      <c r="BP793" s="28" t="str">
        <f t="shared" ref="BP793:BW794" si="1351">Q78</f>
        <v>11. KOLO</v>
      </c>
      <c r="BQ793" s="28">
        <f t="shared" si="1351"/>
        <v>0.45833333333333359</v>
      </c>
      <c r="BR793" s="28">
        <f t="shared" si="1351"/>
        <v>66</v>
      </c>
      <c r="BS793" s="28" t="str">
        <f t="shared" si="1351"/>
        <v>HŘIŠTĚ</v>
      </c>
      <c r="BT793" s="28" t="str">
        <f t="shared" si="1351"/>
        <v>skupina</v>
      </c>
      <c r="BU793" s="28">
        <f t="shared" si="1351"/>
        <v>8</v>
      </c>
      <c r="BV793" s="28" t="str">
        <f t="shared" si="1351"/>
        <v>:</v>
      </c>
      <c r="BW793" s="28">
        <f t="shared" si="1351"/>
        <v>9</v>
      </c>
      <c r="BY793" s="354"/>
      <c r="BZ793" s="521" t="str">
        <f t="shared" ref="BZ793" si="1352">BP793</f>
        <v>11. KOLO</v>
      </c>
      <c r="CA793" s="521"/>
      <c r="CB793" s="521"/>
      <c r="CC793" s="521"/>
      <c r="CD793" s="355"/>
      <c r="CE793" s="355"/>
      <c r="CF793" s="355"/>
      <c r="CG793" s="355"/>
      <c r="CH793" s="355"/>
      <c r="CI793" s="355"/>
      <c r="CJ793" s="355"/>
      <c r="CK793" s="355"/>
      <c r="CL793" s="355"/>
      <c r="CM793" s="355"/>
      <c r="CN793" s="355"/>
      <c r="CO793" s="355"/>
      <c r="CP793" s="355"/>
      <c r="CQ793" s="355"/>
      <c r="CR793" s="355"/>
      <c r="CS793" s="537">
        <f t="shared" ref="CS793" si="1353">BR793</f>
        <v>66</v>
      </c>
      <c r="CT793" s="537"/>
      <c r="CU793" s="538" t="s">
        <v>48</v>
      </c>
      <c r="CV793" s="538"/>
      <c r="CW793" s="538"/>
      <c r="CX793" s="355"/>
      <c r="CY793" s="355"/>
      <c r="CZ793" s="355"/>
      <c r="DA793" s="355"/>
      <c r="DB793" s="355"/>
      <c r="DC793" s="355"/>
      <c r="DD793" s="355"/>
      <c r="DE793" s="355"/>
      <c r="DF793" s="355"/>
      <c r="DG793" s="355"/>
      <c r="DH793" s="355"/>
      <c r="DI793" s="355"/>
      <c r="DJ793" s="355"/>
      <c r="DK793" s="356"/>
      <c r="DL793" s="539" t="s">
        <v>49</v>
      </c>
      <c r="DM793" s="539"/>
      <c r="DN793" s="539"/>
      <c r="DO793" s="540">
        <f t="shared" ref="DO793" si="1354">BS794</f>
        <v>6</v>
      </c>
      <c r="DP793" s="540"/>
      <c r="DQ793" s="357"/>
    </row>
    <row r="794" spans="68:121" ht="22.5" customHeight="1" x14ac:dyDescent="0.3">
      <c r="BP794" s="28">
        <f t="shared" si="1351"/>
        <v>0</v>
      </c>
      <c r="BQ794" s="28">
        <f t="shared" si="1351"/>
        <v>0</v>
      </c>
      <c r="BR794" s="28" t="str">
        <f t="shared" si="1351"/>
        <v>zápas</v>
      </c>
      <c r="BS794" s="28">
        <f t="shared" si="1351"/>
        <v>6</v>
      </c>
      <c r="BT794" s="28" t="str">
        <f t="shared" si="1351"/>
        <v>A</v>
      </c>
      <c r="BU794" s="28" t="str">
        <f t="shared" ca="1" si="1351"/>
        <v>Velký Osek "A"</v>
      </c>
      <c r="BV794" s="28">
        <f t="shared" si="1351"/>
        <v>0</v>
      </c>
      <c r="BW794" s="28" t="str">
        <f t="shared" ca="1" si="1351"/>
        <v>Mnichovická "A"</v>
      </c>
      <c r="BY794" s="354"/>
      <c r="BZ794" s="521"/>
      <c r="CA794" s="521"/>
      <c r="CB794" s="521"/>
      <c r="CC794" s="521"/>
      <c r="CD794" s="355"/>
      <c r="CE794" s="355"/>
      <c r="CF794" s="355"/>
      <c r="CG794" s="355"/>
      <c r="CH794" s="355"/>
      <c r="CI794" s="355"/>
      <c r="CJ794" s="355"/>
      <c r="CK794" s="355"/>
      <c r="CL794" s="355"/>
      <c r="CM794" s="355"/>
      <c r="CN794" s="355"/>
      <c r="CO794" s="355"/>
      <c r="CP794" s="355"/>
      <c r="CQ794" s="355"/>
      <c r="CR794" s="355"/>
      <c r="CS794" s="537"/>
      <c r="CT794" s="537"/>
      <c r="CU794" s="538"/>
      <c r="CV794" s="538"/>
      <c r="CW794" s="538"/>
      <c r="CX794" s="355"/>
      <c r="CY794" s="355"/>
      <c r="CZ794" s="355"/>
      <c r="DA794" s="355"/>
      <c r="DB794" s="355"/>
      <c r="DC794" s="355"/>
      <c r="DD794" s="355"/>
      <c r="DE794" s="355"/>
      <c r="DF794" s="355"/>
      <c r="DG794" s="355"/>
      <c r="DH794" s="355"/>
      <c r="DI794" s="355"/>
      <c r="DJ794" s="355"/>
      <c r="DK794" s="356"/>
      <c r="DL794" s="539"/>
      <c r="DM794" s="539"/>
      <c r="DN794" s="539"/>
      <c r="DO794" s="540"/>
      <c r="DP794" s="540"/>
      <c r="DQ794" s="357"/>
    </row>
    <row r="795" spans="68:121" ht="22.5" customHeight="1" x14ac:dyDescent="0.3">
      <c r="BP795" s="28"/>
      <c r="BQ795" s="28"/>
      <c r="BR795" s="28"/>
      <c r="BS795" s="28"/>
      <c r="BT795" s="28"/>
      <c r="BU795" s="28"/>
      <c r="BV795" s="28"/>
      <c r="BW795" s="28"/>
      <c r="BY795" s="354"/>
      <c r="BZ795" s="358"/>
      <c r="CA795" s="358"/>
      <c r="CB795" s="358"/>
      <c r="CC795" s="358"/>
      <c r="CD795" s="536" t="s">
        <v>52</v>
      </c>
      <c r="CE795" s="536"/>
      <c r="CF795" s="359">
        <f t="shared" ref="CF795" si="1355">BU793</f>
        <v>8</v>
      </c>
      <c r="CG795" s="360" t="s">
        <v>53</v>
      </c>
      <c r="CH795" s="522" t="str">
        <f t="shared" ref="CH795" ca="1" si="1356">IF(BU794="","",LOOKUP(CF795,$B$2:$B$48,$C$2:$C$44))</f>
        <v>Velký Osek "A"</v>
      </c>
      <c r="CI795" s="522"/>
      <c r="CJ795" s="522"/>
      <c r="CK795" s="522"/>
      <c r="CL795" s="522"/>
      <c r="CM795" s="522"/>
      <c r="CN795" s="522"/>
      <c r="CO795" s="522"/>
      <c r="CP795" s="522"/>
      <c r="CQ795" s="522"/>
      <c r="CR795" s="522"/>
      <c r="CS795" s="522"/>
      <c r="CT795" s="522"/>
      <c r="CU795" s="358"/>
      <c r="CV795" s="358"/>
      <c r="CW795" s="358"/>
      <c r="CX795" s="358"/>
      <c r="CY795" s="358"/>
      <c r="CZ795" s="536" t="s">
        <v>52</v>
      </c>
      <c r="DA795" s="536"/>
      <c r="DB795" s="359">
        <f t="shared" ref="DB795" si="1357">BW793</f>
        <v>9</v>
      </c>
      <c r="DC795" s="360" t="s">
        <v>53</v>
      </c>
      <c r="DD795" s="522" t="str">
        <f t="shared" ref="DD795" ca="1" si="1358">IF(BW794="","",LOOKUP(DB795,$B$2:$B$48,$C$2:$C$44))</f>
        <v>Mnichovická "A"</v>
      </c>
      <c r="DE795" s="522"/>
      <c r="DF795" s="522"/>
      <c r="DG795" s="522"/>
      <c r="DH795" s="522"/>
      <c r="DI795" s="522"/>
      <c r="DJ795" s="522"/>
      <c r="DK795" s="522"/>
      <c r="DL795" s="522"/>
      <c r="DM795" s="522"/>
      <c r="DN795" s="522"/>
      <c r="DO795" s="522"/>
      <c r="DP795" s="522"/>
      <c r="DQ795" s="357"/>
    </row>
    <row r="796" spans="68:121" ht="22.5" customHeight="1" x14ac:dyDescent="0.3">
      <c r="BP796" s="28"/>
      <c r="BQ796" s="28"/>
      <c r="BR796" s="28"/>
      <c r="BS796" s="28"/>
      <c r="BT796" s="28"/>
      <c r="BU796" s="28"/>
      <c r="BV796" s="28"/>
      <c r="BW796" s="28"/>
      <c r="BY796" s="354"/>
      <c r="BZ796" s="358"/>
      <c r="CA796" s="358"/>
      <c r="CB796" s="358"/>
      <c r="CC796" s="358"/>
      <c r="CD796" s="358"/>
      <c r="CE796" s="358"/>
      <c r="CF796" s="358"/>
      <c r="CG796" s="358"/>
      <c r="CH796" s="358"/>
      <c r="CI796" s="358"/>
      <c r="CJ796" s="358"/>
      <c r="CK796" s="358"/>
      <c r="CL796" s="358"/>
      <c r="CM796" s="358"/>
      <c r="CN796" s="358"/>
      <c r="CO796" s="358"/>
      <c r="CP796" s="358"/>
      <c r="CQ796" s="358"/>
      <c r="CR796" s="358"/>
      <c r="CS796" s="358"/>
      <c r="CT796" s="358"/>
      <c r="CU796" s="358"/>
      <c r="CV796" s="358"/>
      <c r="CW796" s="358"/>
      <c r="CX796" s="358"/>
      <c r="CY796" s="358"/>
      <c r="CZ796" s="358"/>
      <c r="DA796" s="358"/>
      <c r="DB796" s="358"/>
      <c r="DC796" s="358"/>
      <c r="DD796" s="358"/>
      <c r="DE796" s="358"/>
      <c r="DF796" s="358"/>
      <c r="DG796" s="358"/>
      <c r="DH796" s="358"/>
      <c r="DI796" s="358"/>
      <c r="DJ796" s="358"/>
      <c r="DQ796" s="357"/>
    </row>
    <row r="797" spans="68:121" ht="22.5" customHeight="1" x14ac:dyDescent="0.3">
      <c r="BP797" s="28"/>
      <c r="BQ797" s="28"/>
      <c r="BR797" s="28"/>
      <c r="BS797" s="28"/>
      <c r="BT797" s="28"/>
      <c r="BU797" s="28"/>
      <c r="BV797" s="28"/>
      <c r="BW797" s="28"/>
      <c r="BY797" s="354"/>
      <c r="BZ797" s="396" t="s">
        <v>56</v>
      </c>
      <c r="CA797" s="397">
        <f t="shared" ref="CA797" si="1359">CF795</f>
        <v>8</v>
      </c>
      <c r="CB797" s="362" t="s">
        <v>47</v>
      </c>
      <c r="CC797" s="363">
        <v>1</v>
      </c>
      <c r="CD797" s="363">
        <v>2</v>
      </c>
      <c r="CE797" s="363">
        <v>3</v>
      </c>
      <c r="CF797" s="363">
        <v>4</v>
      </c>
      <c r="CG797" s="363">
        <v>5</v>
      </c>
      <c r="CH797" s="363">
        <v>6</v>
      </c>
      <c r="CI797" s="363">
        <v>7</v>
      </c>
      <c r="CJ797" s="363">
        <v>8</v>
      </c>
      <c r="CK797" s="363">
        <v>9</v>
      </c>
      <c r="CL797" s="363">
        <v>10</v>
      </c>
      <c r="CM797" s="363">
        <v>11</v>
      </c>
      <c r="CN797" s="363">
        <v>12</v>
      </c>
      <c r="CO797" s="363">
        <v>13</v>
      </c>
      <c r="CP797" s="363">
        <v>14</v>
      </c>
      <c r="CQ797" s="363">
        <v>15</v>
      </c>
      <c r="CR797" s="363">
        <v>16</v>
      </c>
      <c r="CS797" s="363">
        <v>17</v>
      </c>
      <c r="CT797" s="363">
        <v>18</v>
      </c>
      <c r="CU797" s="363">
        <v>19</v>
      </c>
      <c r="CV797" s="363">
        <v>20</v>
      </c>
      <c r="CW797" s="363">
        <v>21</v>
      </c>
      <c r="CX797" s="363">
        <v>22</v>
      </c>
      <c r="CY797" s="363">
        <v>23</v>
      </c>
      <c r="CZ797" s="363">
        <v>24</v>
      </c>
      <c r="DA797" s="363">
        <v>25</v>
      </c>
      <c r="DB797" s="363">
        <v>26</v>
      </c>
      <c r="DC797" s="363">
        <v>27</v>
      </c>
      <c r="DD797" s="363">
        <v>28</v>
      </c>
      <c r="DE797" s="363">
        <v>29</v>
      </c>
      <c r="DF797" s="363">
        <v>30</v>
      </c>
      <c r="DG797" s="363">
        <v>31</v>
      </c>
      <c r="DH797" s="363">
        <v>32</v>
      </c>
      <c r="DI797" s="363">
        <v>33</v>
      </c>
      <c r="DJ797" s="363">
        <v>34</v>
      </c>
      <c r="DK797" s="364">
        <v>35</v>
      </c>
      <c r="DL797" s="364">
        <v>36</v>
      </c>
      <c r="DM797" s="364">
        <v>37</v>
      </c>
      <c r="DN797" s="364">
        <v>38</v>
      </c>
      <c r="DO797" s="364">
        <v>39</v>
      </c>
      <c r="DP797" s="364">
        <v>40</v>
      </c>
      <c r="DQ797" s="357"/>
    </row>
    <row r="798" spans="68:121" ht="22.5" customHeight="1" x14ac:dyDescent="0.3">
      <c r="BP798" s="28"/>
      <c r="BQ798" s="28"/>
      <c r="BR798" s="28"/>
      <c r="BS798" s="28"/>
      <c r="BT798" s="28"/>
      <c r="BU798" s="28"/>
      <c r="BV798" s="28"/>
      <c r="BW798" s="28"/>
      <c r="BY798" s="354"/>
      <c r="BZ798" s="365"/>
      <c r="CA798" s="366"/>
      <c r="CB798" s="367"/>
      <c r="CC798" s="368"/>
      <c r="CD798" s="368"/>
      <c r="CE798" s="368"/>
      <c r="CF798" s="368"/>
      <c r="CG798" s="368"/>
      <c r="CH798" s="368"/>
      <c r="CI798" s="368"/>
      <c r="CJ798" s="368"/>
      <c r="CK798" s="368"/>
      <c r="CL798" s="368"/>
      <c r="CM798" s="368"/>
      <c r="CN798" s="368"/>
      <c r="CO798" s="368"/>
      <c r="CP798" s="368"/>
      <c r="CQ798" s="368"/>
      <c r="CR798" s="368"/>
      <c r="CS798" s="368"/>
      <c r="CT798" s="368"/>
      <c r="CU798" s="368"/>
      <c r="CV798" s="368"/>
      <c r="CW798" s="368"/>
      <c r="CX798" s="368"/>
      <c r="CY798" s="368"/>
      <c r="CZ798" s="368"/>
      <c r="DA798" s="368"/>
      <c r="DB798" s="368"/>
      <c r="DC798" s="368"/>
      <c r="DD798" s="368"/>
      <c r="DE798" s="368"/>
      <c r="DF798" s="368"/>
      <c r="DG798" s="368"/>
      <c r="DH798" s="368"/>
      <c r="DI798" s="368"/>
      <c r="DJ798" s="368"/>
      <c r="DK798" s="369"/>
      <c r="DL798" s="369"/>
      <c r="DM798" s="369"/>
      <c r="DN798" s="369"/>
      <c r="DO798" s="369"/>
      <c r="DP798" s="369"/>
      <c r="DQ798" s="357"/>
    </row>
    <row r="799" spans="68:121" ht="22.5" customHeight="1" x14ac:dyDescent="0.3">
      <c r="BP799" s="28"/>
      <c r="BQ799" s="28"/>
      <c r="BR799" s="28"/>
      <c r="BS799" s="28"/>
      <c r="BT799" s="28"/>
      <c r="BU799" s="28"/>
      <c r="BV799" s="28"/>
      <c r="BW799" s="28"/>
      <c r="BY799" s="354"/>
      <c r="BZ799" s="398" t="s">
        <v>56</v>
      </c>
      <c r="CA799" s="399">
        <f t="shared" ref="CA799" si="1360">DB795</f>
        <v>9</v>
      </c>
      <c r="CB799" s="370" t="s">
        <v>47</v>
      </c>
      <c r="CC799" s="363">
        <v>1</v>
      </c>
      <c r="CD799" s="363">
        <v>2</v>
      </c>
      <c r="CE799" s="363">
        <v>3</v>
      </c>
      <c r="CF799" s="363">
        <v>4</v>
      </c>
      <c r="CG799" s="363">
        <v>5</v>
      </c>
      <c r="CH799" s="363">
        <v>6</v>
      </c>
      <c r="CI799" s="363">
        <v>7</v>
      </c>
      <c r="CJ799" s="363">
        <v>8</v>
      </c>
      <c r="CK799" s="363">
        <v>9</v>
      </c>
      <c r="CL799" s="363">
        <v>10</v>
      </c>
      <c r="CM799" s="363">
        <v>11</v>
      </c>
      <c r="CN799" s="363">
        <v>12</v>
      </c>
      <c r="CO799" s="363">
        <v>13</v>
      </c>
      <c r="CP799" s="363">
        <v>14</v>
      </c>
      <c r="CQ799" s="363">
        <v>15</v>
      </c>
      <c r="CR799" s="363">
        <v>16</v>
      </c>
      <c r="CS799" s="363">
        <v>17</v>
      </c>
      <c r="CT799" s="363">
        <v>18</v>
      </c>
      <c r="CU799" s="363">
        <v>19</v>
      </c>
      <c r="CV799" s="363">
        <v>20</v>
      </c>
      <c r="CW799" s="363">
        <v>21</v>
      </c>
      <c r="CX799" s="363">
        <v>22</v>
      </c>
      <c r="CY799" s="363">
        <v>23</v>
      </c>
      <c r="CZ799" s="363">
        <v>24</v>
      </c>
      <c r="DA799" s="363">
        <v>25</v>
      </c>
      <c r="DB799" s="363">
        <v>26</v>
      </c>
      <c r="DC799" s="363">
        <v>27</v>
      </c>
      <c r="DD799" s="363">
        <v>28</v>
      </c>
      <c r="DE799" s="363">
        <v>29</v>
      </c>
      <c r="DF799" s="363">
        <v>30</v>
      </c>
      <c r="DG799" s="363">
        <v>31</v>
      </c>
      <c r="DH799" s="363">
        <v>32</v>
      </c>
      <c r="DI799" s="363">
        <v>33</v>
      </c>
      <c r="DJ799" s="363">
        <v>34</v>
      </c>
      <c r="DK799" s="364">
        <v>35</v>
      </c>
      <c r="DL799" s="364">
        <v>36</v>
      </c>
      <c r="DM799" s="364">
        <v>37</v>
      </c>
      <c r="DN799" s="364">
        <v>38</v>
      </c>
      <c r="DO799" s="364">
        <v>39</v>
      </c>
      <c r="DP799" s="364">
        <v>40</v>
      </c>
      <c r="DQ799" s="357"/>
    </row>
    <row r="800" spans="68:121" ht="22.5" customHeight="1" thickBot="1" x14ac:dyDescent="0.35">
      <c r="BP800" s="28"/>
      <c r="BQ800" s="28"/>
      <c r="BR800" s="28"/>
      <c r="BS800" s="28"/>
      <c r="BT800" s="28"/>
      <c r="BU800" s="28"/>
      <c r="BV800" s="28"/>
      <c r="BW800" s="28"/>
      <c r="BY800" s="371"/>
      <c r="BZ800" s="372"/>
      <c r="CA800" s="372"/>
      <c r="CB800" s="372"/>
      <c r="CC800" s="372"/>
      <c r="CD800" s="372"/>
      <c r="CE800" s="372"/>
      <c r="CF800" s="372"/>
      <c r="CG800" s="372"/>
      <c r="CH800" s="372"/>
      <c r="CI800" s="372"/>
      <c r="CJ800" s="372"/>
      <c r="CK800" s="372"/>
      <c r="CL800" s="372"/>
      <c r="CM800" s="372"/>
      <c r="CN800" s="372"/>
      <c r="CO800" s="372"/>
      <c r="CP800" s="372"/>
      <c r="CQ800" s="372"/>
      <c r="CR800" s="372"/>
      <c r="CS800" s="372"/>
      <c r="CT800" s="372"/>
      <c r="CU800" s="372"/>
      <c r="CV800" s="372"/>
      <c r="CW800" s="372"/>
      <c r="CX800" s="372"/>
      <c r="CY800" s="372"/>
      <c r="CZ800" s="372"/>
      <c r="DA800" s="372"/>
      <c r="DB800" s="372"/>
      <c r="DC800" s="372"/>
      <c r="DD800" s="372"/>
      <c r="DE800" s="372"/>
      <c r="DF800" s="372"/>
      <c r="DG800" s="372"/>
      <c r="DH800" s="372"/>
      <c r="DI800" s="372"/>
      <c r="DJ800" s="372"/>
      <c r="DK800" s="372"/>
      <c r="DL800" s="372"/>
      <c r="DM800" s="372"/>
      <c r="DN800" s="372"/>
      <c r="DO800" s="372"/>
      <c r="DP800" s="372"/>
      <c r="DQ800" s="373"/>
    </row>
    <row r="801" spans="68:121" ht="22.5" customHeight="1" thickTop="1" x14ac:dyDescent="0.3">
      <c r="BP801" s="28"/>
      <c r="BQ801" s="28"/>
      <c r="BR801" s="28"/>
      <c r="BS801" s="28"/>
      <c r="BT801" s="28"/>
      <c r="BU801" s="28"/>
      <c r="BV801" s="28"/>
      <c r="BW801" s="28"/>
      <c r="BY801" s="517">
        <f t="shared" ref="BY801" si="1361">BQ802</f>
        <v>0.46666666666666695</v>
      </c>
      <c r="BZ801" s="518"/>
      <c r="CA801" s="518"/>
      <c r="CB801" s="351"/>
      <c r="CC801" s="351"/>
      <c r="CD801" s="351"/>
      <c r="CE801" s="520" t="str">
        <f t="shared" ref="CE801" si="1362">BT802</f>
        <v>skupina</v>
      </c>
      <c r="CF801" s="520"/>
      <c r="CG801" s="520"/>
      <c r="CH801" s="520"/>
      <c r="CI801" s="520"/>
      <c r="CJ801" s="352" t="str">
        <f t="shared" ref="CJ801" si="1363">BT803</f>
        <v>D</v>
      </c>
      <c r="CK801" s="351"/>
      <c r="CL801" s="351"/>
      <c r="CM801" s="351"/>
      <c r="CN801" s="351"/>
      <c r="CO801" s="351"/>
      <c r="CP801" s="351"/>
      <c r="CQ801" s="351"/>
      <c r="CR801" s="351"/>
      <c r="CS801" s="351"/>
      <c r="CT801" s="351"/>
      <c r="CU801" s="351"/>
      <c r="CV801" s="351"/>
      <c r="CW801" s="351"/>
      <c r="CX801" s="351"/>
      <c r="CY801" s="351"/>
      <c r="CZ801" s="351"/>
      <c r="DA801" s="351"/>
      <c r="DB801" s="351"/>
      <c r="DC801" s="351"/>
      <c r="DD801" s="351"/>
      <c r="DE801" s="351"/>
      <c r="DF801" s="351"/>
      <c r="DG801" s="351"/>
      <c r="DH801" s="351"/>
      <c r="DI801" s="351"/>
      <c r="DJ801" s="351"/>
      <c r="DK801" s="351"/>
      <c r="DL801" s="351"/>
      <c r="DM801" s="351"/>
      <c r="DN801" s="351"/>
      <c r="DO801" s="351"/>
      <c r="DP801" s="351"/>
      <c r="DQ801" s="353"/>
    </row>
    <row r="802" spans="68:121" ht="22.5" customHeight="1" x14ac:dyDescent="0.3">
      <c r="BP802" s="28" t="str">
        <f t="shared" ref="BP802:BW803" si="1364">Q80</f>
        <v>12. KOLO</v>
      </c>
      <c r="BQ802" s="28">
        <f t="shared" si="1364"/>
        <v>0.46666666666666695</v>
      </c>
      <c r="BR802" s="28">
        <f t="shared" si="1364"/>
        <v>72</v>
      </c>
      <c r="BS802" s="28" t="str">
        <f t="shared" si="1364"/>
        <v>HŘIŠTĚ</v>
      </c>
      <c r="BT802" s="28" t="str">
        <f t="shared" si="1364"/>
        <v>skupina</v>
      </c>
      <c r="BU802" s="28">
        <f t="shared" si="1364"/>
        <v>12</v>
      </c>
      <c r="BV802" s="28" t="str">
        <f t="shared" si="1364"/>
        <v>:</v>
      </c>
      <c r="BW802" s="28">
        <f t="shared" si="1364"/>
        <v>14</v>
      </c>
      <c r="BY802" s="354"/>
      <c r="BZ802" s="521" t="str">
        <f t="shared" ref="BZ802" si="1365">BP802</f>
        <v>12. KOLO</v>
      </c>
      <c r="CA802" s="521"/>
      <c r="CB802" s="521"/>
      <c r="CC802" s="521"/>
      <c r="CD802" s="355"/>
      <c r="CE802" s="355"/>
      <c r="CF802" s="355"/>
      <c r="CG802" s="355"/>
      <c r="CH802" s="355"/>
      <c r="CI802" s="355"/>
      <c r="CJ802" s="355"/>
      <c r="CK802" s="355"/>
      <c r="CL802" s="355"/>
      <c r="CM802" s="355"/>
      <c r="CN802" s="355"/>
      <c r="CO802" s="355"/>
      <c r="CP802" s="355"/>
      <c r="CQ802" s="355"/>
      <c r="CR802" s="355"/>
      <c r="CS802" s="537">
        <f t="shared" ref="CS802" si="1366">BR802</f>
        <v>72</v>
      </c>
      <c r="CT802" s="537"/>
      <c r="CU802" s="538" t="s">
        <v>48</v>
      </c>
      <c r="CV802" s="538"/>
      <c r="CW802" s="538"/>
      <c r="CX802" s="355"/>
      <c r="CY802" s="355"/>
      <c r="CZ802" s="355"/>
      <c r="DA802" s="355"/>
      <c r="DB802" s="355"/>
      <c r="DC802" s="355"/>
      <c r="DD802" s="355"/>
      <c r="DE802" s="355"/>
      <c r="DF802" s="355"/>
      <c r="DG802" s="355"/>
      <c r="DH802" s="355"/>
      <c r="DI802" s="355"/>
      <c r="DJ802" s="355"/>
      <c r="DK802" s="356"/>
      <c r="DL802" s="539" t="s">
        <v>49</v>
      </c>
      <c r="DM802" s="539"/>
      <c r="DN802" s="539"/>
      <c r="DO802" s="540">
        <f t="shared" ref="DO802" si="1367">BS803</f>
        <v>6</v>
      </c>
      <c r="DP802" s="540"/>
      <c r="DQ802" s="357"/>
    </row>
    <row r="803" spans="68:121" ht="22.5" customHeight="1" x14ac:dyDescent="0.3">
      <c r="BP803" s="28">
        <f t="shared" si="1364"/>
        <v>0</v>
      </c>
      <c r="BQ803" s="28">
        <f t="shared" si="1364"/>
        <v>0</v>
      </c>
      <c r="BR803" s="28" t="str">
        <f t="shared" si="1364"/>
        <v>zápas</v>
      </c>
      <c r="BS803" s="28">
        <f t="shared" si="1364"/>
        <v>6</v>
      </c>
      <c r="BT803" s="28" t="str">
        <f t="shared" si="1364"/>
        <v>D</v>
      </c>
      <c r="BU803" s="28" t="str">
        <f t="shared" ca="1" si="1364"/>
        <v>Velim  "A"</v>
      </c>
      <c r="BV803" s="28">
        <f t="shared" si="1364"/>
        <v>0</v>
      </c>
      <c r="BW803" s="28" t="str">
        <f t="shared" ca="1" si="1364"/>
        <v>Býchory "A"</v>
      </c>
      <c r="BY803" s="354"/>
      <c r="BZ803" s="521"/>
      <c r="CA803" s="521"/>
      <c r="CB803" s="521"/>
      <c r="CC803" s="521"/>
      <c r="CD803" s="355"/>
      <c r="CE803" s="355"/>
      <c r="CF803" s="355"/>
      <c r="CG803" s="355"/>
      <c r="CH803" s="355"/>
      <c r="CI803" s="355"/>
      <c r="CJ803" s="355"/>
      <c r="CK803" s="355"/>
      <c r="CL803" s="355"/>
      <c r="CM803" s="355"/>
      <c r="CN803" s="355"/>
      <c r="CO803" s="355"/>
      <c r="CP803" s="355"/>
      <c r="CQ803" s="355"/>
      <c r="CR803" s="355"/>
      <c r="CS803" s="537"/>
      <c r="CT803" s="537"/>
      <c r="CU803" s="538"/>
      <c r="CV803" s="538"/>
      <c r="CW803" s="538"/>
      <c r="CX803" s="355"/>
      <c r="CY803" s="355"/>
      <c r="CZ803" s="355"/>
      <c r="DA803" s="355"/>
      <c r="DB803" s="355"/>
      <c r="DC803" s="355"/>
      <c r="DD803" s="355"/>
      <c r="DE803" s="355"/>
      <c r="DF803" s="355"/>
      <c r="DG803" s="355"/>
      <c r="DH803" s="355"/>
      <c r="DI803" s="355"/>
      <c r="DJ803" s="355"/>
      <c r="DK803" s="356"/>
      <c r="DL803" s="539"/>
      <c r="DM803" s="539"/>
      <c r="DN803" s="539"/>
      <c r="DO803" s="540"/>
      <c r="DP803" s="540"/>
      <c r="DQ803" s="357"/>
    </row>
    <row r="804" spans="68:121" ht="22.5" customHeight="1" x14ac:dyDescent="0.3">
      <c r="BP804" s="28"/>
      <c r="BQ804" s="28"/>
      <c r="BR804" s="28"/>
      <c r="BS804" s="28"/>
      <c r="BT804" s="28"/>
      <c r="BU804" s="28"/>
      <c r="BV804" s="28"/>
      <c r="BW804" s="28"/>
      <c r="BY804" s="354"/>
      <c r="BZ804" s="358"/>
      <c r="CA804" s="358"/>
      <c r="CB804" s="358"/>
      <c r="CC804" s="358"/>
      <c r="CD804" s="536" t="s">
        <v>52</v>
      </c>
      <c r="CE804" s="536"/>
      <c r="CF804" s="359">
        <f t="shared" ref="CF804" si="1368">BU802</f>
        <v>12</v>
      </c>
      <c r="CG804" s="360" t="s">
        <v>53</v>
      </c>
      <c r="CH804" s="522" t="str">
        <f t="shared" ref="CH804" ca="1" si="1369">IF(BU803="","",LOOKUP(CF804,$B$2:$B$48,$C$2:$C$44))</f>
        <v>Velim  "A"</v>
      </c>
      <c r="CI804" s="522"/>
      <c r="CJ804" s="522"/>
      <c r="CK804" s="522"/>
      <c r="CL804" s="522"/>
      <c r="CM804" s="522"/>
      <c r="CN804" s="522"/>
      <c r="CO804" s="522"/>
      <c r="CP804" s="522"/>
      <c r="CQ804" s="522"/>
      <c r="CR804" s="522"/>
      <c r="CS804" s="522"/>
      <c r="CT804" s="522"/>
      <c r="CU804" s="358"/>
      <c r="CV804" s="358"/>
      <c r="CW804" s="358"/>
      <c r="CX804" s="358"/>
      <c r="CY804" s="358"/>
      <c r="CZ804" s="536" t="s">
        <v>52</v>
      </c>
      <c r="DA804" s="536"/>
      <c r="DB804" s="359">
        <f t="shared" ref="DB804" si="1370">BW802</f>
        <v>14</v>
      </c>
      <c r="DC804" s="360" t="s">
        <v>53</v>
      </c>
      <c r="DD804" s="522" t="str">
        <f t="shared" ref="DD804" ca="1" si="1371">IF(BW803="","",LOOKUP(DB804,$B$2:$B$48,$C$2:$C$44))</f>
        <v>Býchory "A"</v>
      </c>
      <c r="DE804" s="522"/>
      <c r="DF804" s="522"/>
      <c r="DG804" s="522"/>
      <c r="DH804" s="522"/>
      <c r="DI804" s="522"/>
      <c r="DJ804" s="522"/>
      <c r="DK804" s="522"/>
      <c r="DL804" s="522"/>
      <c r="DM804" s="522"/>
      <c r="DN804" s="522"/>
      <c r="DO804" s="522"/>
      <c r="DP804" s="522"/>
      <c r="DQ804" s="357"/>
    </row>
    <row r="805" spans="68:121" ht="22.5" customHeight="1" x14ac:dyDescent="0.3">
      <c r="BP805" s="28"/>
      <c r="BQ805" s="28"/>
      <c r="BR805" s="28"/>
      <c r="BS805" s="28"/>
      <c r="BT805" s="28"/>
      <c r="BU805" s="28"/>
      <c r="BV805" s="28"/>
      <c r="BW805" s="28"/>
      <c r="BY805" s="354"/>
      <c r="BZ805" s="358"/>
      <c r="CA805" s="358"/>
      <c r="CB805" s="358"/>
      <c r="CC805" s="358"/>
      <c r="CD805" s="358"/>
      <c r="CE805" s="358"/>
      <c r="CF805" s="358"/>
      <c r="CG805" s="358"/>
      <c r="CH805" s="358"/>
      <c r="CI805" s="358"/>
      <c r="CJ805" s="358"/>
      <c r="CK805" s="358"/>
      <c r="CL805" s="358"/>
      <c r="CM805" s="358"/>
      <c r="CN805" s="358"/>
      <c r="CO805" s="358"/>
      <c r="CP805" s="358"/>
      <c r="CQ805" s="358"/>
      <c r="CR805" s="358"/>
      <c r="CS805" s="358"/>
      <c r="CT805" s="358"/>
      <c r="CU805" s="358"/>
      <c r="CV805" s="358"/>
      <c r="CW805" s="358"/>
      <c r="CX805" s="358"/>
      <c r="CY805" s="358"/>
      <c r="CZ805" s="358"/>
      <c r="DA805" s="358"/>
      <c r="DB805" s="358"/>
      <c r="DC805" s="358"/>
      <c r="DD805" s="358"/>
      <c r="DE805" s="358"/>
      <c r="DF805" s="358"/>
      <c r="DG805" s="358"/>
      <c r="DH805" s="358"/>
      <c r="DI805" s="358"/>
      <c r="DJ805" s="358"/>
      <c r="DQ805" s="357"/>
    </row>
    <row r="806" spans="68:121" ht="22.5" customHeight="1" x14ac:dyDescent="0.3">
      <c r="BP806" s="28"/>
      <c r="BQ806" s="28"/>
      <c r="BR806" s="28"/>
      <c r="BS806" s="28"/>
      <c r="BT806" s="28"/>
      <c r="BU806" s="28"/>
      <c r="BV806" s="28"/>
      <c r="BW806" s="28"/>
      <c r="BY806" s="354"/>
      <c r="BZ806" s="396" t="s">
        <v>56</v>
      </c>
      <c r="CA806" s="397">
        <f t="shared" ref="CA806" si="1372">CF804</f>
        <v>12</v>
      </c>
      <c r="CB806" s="362" t="s">
        <v>47</v>
      </c>
      <c r="CC806" s="363">
        <v>1</v>
      </c>
      <c r="CD806" s="363">
        <v>2</v>
      </c>
      <c r="CE806" s="363">
        <v>3</v>
      </c>
      <c r="CF806" s="363">
        <v>4</v>
      </c>
      <c r="CG806" s="363">
        <v>5</v>
      </c>
      <c r="CH806" s="363">
        <v>6</v>
      </c>
      <c r="CI806" s="363">
        <v>7</v>
      </c>
      <c r="CJ806" s="363">
        <v>8</v>
      </c>
      <c r="CK806" s="363">
        <v>9</v>
      </c>
      <c r="CL806" s="363">
        <v>10</v>
      </c>
      <c r="CM806" s="363">
        <v>11</v>
      </c>
      <c r="CN806" s="363">
        <v>12</v>
      </c>
      <c r="CO806" s="363">
        <v>13</v>
      </c>
      <c r="CP806" s="363">
        <v>14</v>
      </c>
      <c r="CQ806" s="363">
        <v>15</v>
      </c>
      <c r="CR806" s="363">
        <v>16</v>
      </c>
      <c r="CS806" s="363">
        <v>17</v>
      </c>
      <c r="CT806" s="363">
        <v>18</v>
      </c>
      <c r="CU806" s="363">
        <v>19</v>
      </c>
      <c r="CV806" s="363">
        <v>20</v>
      </c>
      <c r="CW806" s="363">
        <v>21</v>
      </c>
      <c r="CX806" s="363">
        <v>22</v>
      </c>
      <c r="CY806" s="363">
        <v>23</v>
      </c>
      <c r="CZ806" s="363">
        <v>24</v>
      </c>
      <c r="DA806" s="363">
        <v>25</v>
      </c>
      <c r="DB806" s="363">
        <v>26</v>
      </c>
      <c r="DC806" s="363">
        <v>27</v>
      </c>
      <c r="DD806" s="363">
        <v>28</v>
      </c>
      <c r="DE806" s="363">
        <v>29</v>
      </c>
      <c r="DF806" s="363">
        <v>30</v>
      </c>
      <c r="DG806" s="363">
        <v>31</v>
      </c>
      <c r="DH806" s="363">
        <v>32</v>
      </c>
      <c r="DI806" s="363">
        <v>33</v>
      </c>
      <c r="DJ806" s="363">
        <v>34</v>
      </c>
      <c r="DK806" s="364">
        <v>35</v>
      </c>
      <c r="DL806" s="364">
        <v>36</v>
      </c>
      <c r="DM806" s="364">
        <v>37</v>
      </c>
      <c r="DN806" s="364">
        <v>38</v>
      </c>
      <c r="DO806" s="364">
        <v>39</v>
      </c>
      <c r="DP806" s="364">
        <v>40</v>
      </c>
      <c r="DQ806" s="357"/>
    </row>
    <row r="807" spans="68:121" ht="22.5" customHeight="1" x14ac:dyDescent="0.3">
      <c r="BP807" s="28"/>
      <c r="BQ807" s="28"/>
      <c r="BR807" s="28"/>
      <c r="BS807" s="28"/>
      <c r="BT807" s="28"/>
      <c r="BU807" s="28"/>
      <c r="BV807" s="28"/>
      <c r="BW807" s="28"/>
      <c r="BY807" s="354"/>
      <c r="BZ807" s="365"/>
      <c r="CA807" s="366"/>
      <c r="CB807" s="367"/>
      <c r="CC807" s="368"/>
      <c r="CD807" s="368"/>
      <c r="CE807" s="368"/>
      <c r="CF807" s="368"/>
      <c r="CG807" s="368"/>
      <c r="CH807" s="368"/>
      <c r="CI807" s="368"/>
      <c r="CJ807" s="368"/>
      <c r="CK807" s="368"/>
      <c r="CL807" s="368"/>
      <c r="CM807" s="368"/>
      <c r="CN807" s="368"/>
      <c r="CO807" s="368"/>
      <c r="CP807" s="368"/>
      <c r="CQ807" s="368"/>
      <c r="CR807" s="368"/>
      <c r="CS807" s="368"/>
      <c r="CT807" s="368"/>
      <c r="CU807" s="368"/>
      <c r="CV807" s="368"/>
      <c r="CW807" s="368"/>
      <c r="CX807" s="368"/>
      <c r="CY807" s="368"/>
      <c r="CZ807" s="368"/>
      <c r="DA807" s="368"/>
      <c r="DB807" s="368"/>
      <c r="DC807" s="368"/>
      <c r="DD807" s="368"/>
      <c r="DE807" s="368"/>
      <c r="DF807" s="368"/>
      <c r="DG807" s="368"/>
      <c r="DH807" s="368"/>
      <c r="DI807" s="368"/>
      <c r="DJ807" s="368"/>
      <c r="DK807" s="369"/>
      <c r="DL807" s="369"/>
      <c r="DM807" s="369"/>
      <c r="DN807" s="369"/>
      <c r="DO807" s="369"/>
      <c r="DP807" s="369"/>
      <c r="DQ807" s="357"/>
    </row>
    <row r="808" spans="68:121" ht="22.5" customHeight="1" x14ac:dyDescent="0.3">
      <c r="BP808" s="28"/>
      <c r="BQ808" s="28"/>
      <c r="BR808" s="28"/>
      <c r="BS808" s="28"/>
      <c r="BT808" s="28"/>
      <c r="BU808" s="28"/>
      <c r="BV808" s="28"/>
      <c r="BW808" s="28"/>
      <c r="BY808" s="354"/>
      <c r="BZ808" s="398" t="s">
        <v>56</v>
      </c>
      <c r="CA808" s="399">
        <f t="shared" ref="CA808" si="1373">DB804</f>
        <v>14</v>
      </c>
      <c r="CB808" s="370" t="s">
        <v>47</v>
      </c>
      <c r="CC808" s="363">
        <v>1</v>
      </c>
      <c r="CD808" s="363">
        <v>2</v>
      </c>
      <c r="CE808" s="363">
        <v>3</v>
      </c>
      <c r="CF808" s="363">
        <v>4</v>
      </c>
      <c r="CG808" s="363">
        <v>5</v>
      </c>
      <c r="CH808" s="363">
        <v>6</v>
      </c>
      <c r="CI808" s="363">
        <v>7</v>
      </c>
      <c r="CJ808" s="363">
        <v>8</v>
      </c>
      <c r="CK808" s="363">
        <v>9</v>
      </c>
      <c r="CL808" s="363">
        <v>10</v>
      </c>
      <c r="CM808" s="363">
        <v>11</v>
      </c>
      <c r="CN808" s="363">
        <v>12</v>
      </c>
      <c r="CO808" s="363">
        <v>13</v>
      </c>
      <c r="CP808" s="363">
        <v>14</v>
      </c>
      <c r="CQ808" s="363">
        <v>15</v>
      </c>
      <c r="CR808" s="363">
        <v>16</v>
      </c>
      <c r="CS808" s="363">
        <v>17</v>
      </c>
      <c r="CT808" s="363">
        <v>18</v>
      </c>
      <c r="CU808" s="363">
        <v>19</v>
      </c>
      <c r="CV808" s="363">
        <v>20</v>
      </c>
      <c r="CW808" s="363">
        <v>21</v>
      </c>
      <c r="CX808" s="363">
        <v>22</v>
      </c>
      <c r="CY808" s="363">
        <v>23</v>
      </c>
      <c r="CZ808" s="363">
        <v>24</v>
      </c>
      <c r="DA808" s="363">
        <v>25</v>
      </c>
      <c r="DB808" s="363">
        <v>26</v>
      </c>
      <c r="DC808" s="363">
        <v>27</v>
      </c>
      <c r="DD808" s="363">
        <v>28</v>
      </c>
      <c r="DE808" s="363">
        <v>29</v>
      </c>
      <c r="DF808" s="363">
        <v>30</v>
      </c>
      <c r="DG808" s="363">
        <v>31</v>
      </c>
      <c r="DH808" s="363">
        <v>32</v>
      </c>
      <c r="DI808" s="363">
        <v>33</v>
      </c>
      <c r="DJ808" s="363">
        <v>34</v>
      </c>
      <c r="DK808" s="364">
        <v>35</v>
      </c>
      <c r="DL808" s="364">
        <v>36</v>
      </c>
      <c r="DM808" s="364">
        <v>37</v>
      </c>
      <c r="DN808" s="364">
        <v>38</v>
      </c>
      <c r="DO808" s="364">
        <v>39</v>
      </c>
      <c r="DP808" s="364">
        <v>40</v>
      </c>
      <c r="DQ808" s="357"/>
    </row>
    <row r="809" spans="68:121" ht="22.5" customHeight="1" thickBot="1" x14ac:dyDescent="0.35">
      <c r="BP809" s="28"/>
      <c r="BQ809" s="28"/>
      <c r="BR809" s="28"/>
      <c r="BS809" s="28"/>
      <c r="BT809" s="28"/>
      <c r="BU809" s="28"/>
      <c r="BV809" s="28"/>
      <c r="BW809" s="28"/>
      <c r="BY809" s="371"/>
      <c r="BZ809" s="372"/>
      <c r="CA809" s="372"/>
      <c r="CB809" s="372"/>
      <c r="CC809" s="372"/>
      <c r="CD809" s="372"/>
      <c r="CE809" s="372"/>
      <c r="CF809" s="372"/>
      <c r="CG809" s="372"/>
      <c r="CH809" s="372"/>
      <c r="CI809" s="372"/>
      <c r="CJ809" s="372"/>
      <c r="CK809" s="372"/>
      <c r="CL809" s="372"/>
      <c r="CM809" s="372"/>
      <c r="CN809" s="372"/>
      <c r="CO809" s="372"/>
      <c r="CP809" s="372"/>
      <c r="CQ809" s="372"/>
      <c r="CR809" s="372"/>
      <c r="CS809" s="372"/>
      <c r="CT809" s="372"/>
      <c r="CU809" s="372"/>
      <c r="CV809" s="372"/>
      <c r="CW809" s="372"/>
      <c r="CX809" s="372"/>
      <c r="CY809" s="372"/>
      <c r="CZ809" s="372"/>
      <c r="DA809" s="372"/>
      <c r="DB809" s="372"/>
      <c r="DC809" s="372"/>
      <c r="DD809" s="372"/>
      <c r="DE809" s="372"/>
      <c r="DF809" s="372"/>
      <c r="DG809" s="372"/>
      <c r="DH809" s="372"/>
      <c r="DI809" s="372"/>
      <c r="DJ809" s="372"/>
      <c r="DK809" s="372"/>
      <c r="DL809" s="372"/>
      <c r="DM809" s="372"/>
      <c r="DN809" s="372"/>
      <c r="DO809" s="372"/>
      <c r="DP809" s="372"/>
      <c r="DQ809" s="373"/>
    </row>
    <row r="810" spans="68:121" ht="22.5" customHeight="1" thickTop="1" x14ac:dyDescent="0.3">
      <c r="BP810" s="28"/>
      <c r="BQ810" s="28"/>
      <c r="BR810" s="28"/>
      <c r="BS810" s="28"/>
      <c r="BT810" s="28"/>
      <c r="BU810" s="28"/>
      <c r="BV810" s="28"/>
      <c r="BW810" s="28"/>
      <c r="BY810" s="517">
        <f t="shared" ref="BY810" si="1374">BQ811</f>
        <v>0.47500000000000031</v>
      </c>
      <c r="BZ810" s="518"/>
      <c r="CA810" s="518"/>
      <c r="CB810" s="351"/>
      <c r="CC810" s="351"/>
      <c r="CD810" s="351"/>
      <c r="CE810" s="520" t="str">
        <f t="shared" ref="CE810" si="1375">BT811</f>
        <v>skupina</v>
      </c>
      <c r="CF810" s="520"/>
      <c r="CG810" s="520"/>
      <c r="CH810" s="520"/>
      <c r="CI810" s="520"/>
      <c r="CJ810" s="352" t="str">
        <f t="shared" ref="CJ810" si="1376">BT812</f>
        <v>B</v>
      </c>
      <c r="CK810" s="351"/>
      <c r="CL810" s="351"/>
      <c r="CM810" s="351"/>
      <c r="CN810" s="351"/>
      <c r="CO810" s="351"/>
      <c r="CP810" s="351"/>
      <c r="CQ810" s="351"/>
      <c r="CR810" s="351"/>
      <c r="CS810" s="351"/>
      <c r="CT810" s="351"/>
      <c r="CU810" s="351"/>
      <c r="CV810" s="351"/>
      <c r="CW810" s="351"/>
      <c r="CX810" s="351"/>
      <c r="CY810" s="351"/>
      <c r="CZ810" s="351"/>
      <c r="DA810" s="351"/>
      <c r="DB810" s="351"/>
      <c r="DC810" s="351"/>
      <c r="DD810" s="351"/>
      <c r="DE810" s="351"/>
      <c r="DF810" s="351"/>
      <c r="DG810" s="351"/>
      <c r="DH810" s="351"/>
      <c r="DI810" s="351"/>
      <c r="DJ810" s="351"/>
      <c r="DK810" s="351"/>
      <c r="DL810" s="351"/>
      <c r="DM810" s="351"/>
      <c r="DN810" s="351"/>
      <c r="DO810" s="351"/>
      <c r="DP810" s="351"/>
      <c r="DQ810" s="353"/>
    </row>
    <row r="811" spans="68:121" ht="22.5" customHeight="1" x14ac:dyDescent="0.3">
      <c r="BP811" s="28" t="str">
        <f t="shared" ref="BP811:BW812" si="1377">Q82</f>
        <v>13. KOLO</v>
      </c>
      <c r="BQ811" s="28">
        <f t="shared" si="1377"/>
        <v>0.47500000000000031</v>
      </c>
      <c r="BR811" s="28">
        <f t="shared" si="1377"/>
        <v>78</v>
      </c>
      <c r="BS811" s="28" t="str">
        <f t="shared" si="1377"/>
        <v>HŘIŠTĚ</v>
      </c>
      <c r="BT811" s="28" t="str">
        <f t="shared" si="1377"/>
        <v>skupina</v>
      </c>
      <c r="BU811" s="28">
        <f t="shared" si="1377"/>
        <v>10</v>
      </c>
      <c r="BV811" s="28" t="str">
        <f t="shared" si="1377"/>
        <v>:</v>
      </c>
      <c r="BW811" s="28">
        <f t="shared" si="1377"/>
        <v>15</v>
      </c>
      <c r="BY811" s="354"/>
      <c r="BZ811" s="521" t="str">
        <f t="shared" ref="BZ811" si="1378">BP811</f>
        <v>13. KOLO</v>
      </c>
      <c r="CA811" s="521"/>
      <c r="CB811" s="521"/>
      <c r="CC811" s="521"/>
      <c r="CD811" s="355"/>
      <c r="CE811" s="355"/>
      <c r="CF811" s="355"/>
      <c r="CG811" s="355"/>
      <c r="CH811" s="355"/>
      <c r="CI811" s="355"/>
      <c r="CJ811" s="355"/>
      <c r="CK811" s="355"/>
      <c r="CL811" s="355"/>
      <c r="CM811" s="355"/>
      <c r="CN811" s="355"/>
      <c r="CO811" s="355"/>
      <c r="CP811" s="355"/>
      <c r="CQ811" s="355"/>
      <c r="CR811" s="355"/>
      <c r="CS811" s="537">
        <f t="shared" ref="CS811" si="1379">BR811</f>
        <v>78</v>
      </c>
      <c r="CT811" s="537"/>
      <c r="CU811" s="538" t="s">
        <v>48</v>
      </c>
      <c r="CV811" s="538"/>
      <c r="CW811" s="538"/>
      <c r="CX811" s="355"/>
      <c r="CY811" s="355"/>
      <c r="CZ811" s="355"/>
      <c r="DA811" s="355"/>
      <c r="DB811" s="355"/>
      <c r="DC811" s="355"/>
      <c r="DD811" s="355"/>
      <c r="DE811" s="355"/>
      <c r="DF811" s="355"/>
      <c r="DG811" s="355"/>
      <c r="DH811" s="355"/>
      <c r="DI811" s="355"/>
      <c r="DJ811" s="355"/>
      <c r="DK811" s="356"/>
      <c r="DL811" s="539" t="s">
        <v>49</v>
      </c>
      <c r="DM811" s="539"/>
      <c r="DN811" s="539"/>
      <c r="DO811" s="540">
        <f t="shared" ref="DO811" si="1380">BS812</f>
        <v>6</v>
      </c>
      <c r="DP811" s="540"/>
      <c r="DQ811" s="357"/>
    </row>
    <row r="812" spans="68:121" ht="22.5" customHeight="1" x14ac:dyDescent="0.3">
      <c r="BP812" s="28">
        <f t="shared" si="1377"/>
        <v>0</v>
      </c>
      <c r="BQ812" s="28">
        <f t="shared" si="1377"/>
        <v>0</v>
      </c>
      <c r="BR812" s="28" t="str">
        <f t="shared" si="1377"/>
        <v>zápas</v>
      </c>
      <c r="BS812" s="28">
        <f t="shared" si="1377"/>
        <v>6</v>
      </c>
      <c r="BT812" s="28" t="str">
        <f t="shared" si="1377"/>
        <v>B</v>
      </c>
      <c r="BU812" s="28" t="str">
        <f t="shared" ca="1" si="1377"/>
        <v>Čer. Pečky "A"</v>
      </c>
      <c r="BV812" s="28">
        <f t="shared" si="1377"/>
        <v>0</v>
      </c>
      <c r="BW812" s="28" t="str">
        <f t="shared" ca="1" si="1377"/>
        <v>Bezručova "A"</v>
      </c>
      <c r="BY812" s="354"/>
      <c r="BZ812" s="521"/>
      <c r="CA812" s="521"/>
      <c r="CB812" s="521"/>
      <c r="CC812" s="521"/>
      <c r="CD812" s="355"/>
      <c r="CE812" s="355"/>
      <c r="CF812" s="355"/>
      <c r="CG812" s="355"/>
      <c r="CH812" s="355"/>
      <c r="CI812" s="355"/>
      <c r="CJ812" s="355"/>
      <c r="CK812" s="355"/>
      <c r="CL812" s="355"/>
      <c r="CM812" s="355"/>
      <c r="CN812" s="355"/>
      <c r="CO812" s="355"/>
      <c r="CP812" s="355"/>
      <c r="CQ812" s="355"/>
      <c r="CR812" s="355"/>
      <c r="CS812" s="537"/>
      <c r="CT812" s="537"/>
      <c r="CU812" s="538"/>
      <c r="CV812" s="538"/>
      <c r="CW812" s="538"/>
      <c r="CX812" s="355"/>
      <c r="CY812" s="355"/>
      <c r="CZ812" s="355"/>
      <c r="DA812" s="355"/>
      <c r="DB812" s="355"/>
      <c r="DC812" s="355"/>
      <c r="DD812" s="355"/>
      <c r="DE812" s="355"/>
      <c r="DF812" s="355"/>
      <c r="DG812" s="355"/>
      <c r="DH812" s="355"/>
      <c r="DI812" s="355"/>
      <c r="DJ812" s="355"/>
      <c r="DK812" s="356"/>
      <c r="DL812" s="539"/>
      <c r="DM812" s="539"/>
      <c r="DN812" s="539"/>
      <c r="DO812" s="540"/>
      <c r="DP812" s="540"/>
      <c r="DQ812" s="357"/>
    </row>
    <row r="813" spans="68:121" ht="22.5" customHeight="1" x14ac:dyDescent="0.3">
      <c r="BP813" s="28"/>
      <c r="BQ813" s="28"/>
      <c r="BR813" s="28"/>
      <c r="BS813" s="28"/>
      <c r="BT813" s="28"/>
      <c r="BU813" s="28"/>
      <c r="BV813" s="28"/>
      <c r="BW813" s="28"/>
      <c r="BY813" s="354"/>
      <c r="BZ813" s="358"/>
      <c r="CA813" s="358"/>
      <c r="CB813" s="358"/>
      <c r="CC813" s="358"/>
      <c r="CD813" s="536" t="s">
        <v>52</v>
      </c>
      <c r="CE813" s="536"/>
      <c r="CF813" s="359">
        <f t="shared" ref="CF813" si="1381">BU811</f>
        <v>10</v>
      </c>
      <c r="CG813" s="360" t="s">
        <v>53</v>
      </c>
      <c r="CH813" s="522" t="str">
        <f t="shared" ref="CH813" ca="1" si="1382">IF(BU812="","",LOOKUP(CF813,$B$2:$B$48,$C$2:$C$44))</f>
        <v>Čer. Pečky "A"</v>
      </c>
      <c r="CI813" s="522"/>
      <c r="CJ813" s="522"/>
      <c r="CK813" s="522"/>
      <c r="CL813" s="522"/>
      <c r="CM813" s="522"/>
      <c r="CN813" s="522"/>
      <c r="CO813" s="522"/>
      <c r="CP813" s="522"/>
      <c r="CQ813" s="522"/>
      <c r="CR813" s="522"/>
      <c r="CS813" s="522"/>
      <c r="CT813" s="522"/>
      <c r="CU813" s="358"/>
      <c r="CV813" s="358"/>
      <c r="CW813" s="358"/>
      <c r="CX813" s="358"/>
      <c r="CY813" s="358"/>
      <c r="CZ813" s="536" t="s">
        <v>52</v>
      </c>
      <c r="DA813" s="536"/>
      <c r="DB813" s="359">
        <f t="shared" ref="DB813" si="1383">BW811</f>
        <v>15</v>
      </c>
      <c r="DC813" s="360" t="s">
        <v>53</v>
      </c>
      <c r="DD813" s="522" t="str">
        <f t="shared" ref="DD813" ca="1" si="1384">IF(BW812="","",LOOKUP(DB813,$B$2:$B$48,$C$2:$C$44))</f>
        <v>Bezručova "A"</v>
      </c>
      <c r="DE813" s="522"/>
      <c r="DF813" s="522"/>
      <c r="DG813" s="522"/>
      <c r="DH813" s="522"/>
      <c r="DI813" s="522"/>
      <c r="DJ813" s="522"/>
      <c r="DK813" s="522"/>
      <c r="DL813" s="522"/>
      <c r="DM813" s="522"/>
      <c r="DN813" s="522"/>
      <c r="DO813" s="522"/>
      <c r="DP813" s="522"/>
      <c r="DQ813" s="357"/>
    </row>
    <row r="814" spans="68:121" ht="22.5" customHeight="1" x14ac:dyDescent="0.3">
      <c r="BP814" s="28"/>
      <c r="BQ814" s="28"/>
      <c r="BR814" s="28"/>
      <c r="BS814" s="28"/>
      <c r="BT814" s="28"/>
      <c r="BU814" s="28"/>
      <c r="BV814" s="28"/>
      <c r="BW814" s="28"/>
      <c r="BY814" s="354"/>
      <c r="BZ814" s="358"/>
      <c r="CA814" s="358"/>
      <c r="CB814" s="358"/>
      <c r="CC814" s="358"/>
      <c r="CD814" s="358"/>
      <c r="CE814" s="358"/>
      <c r="CF814" s="358"/>
      <c r="CG814" s="358"/>
      <c r="CH814" s="358"/>
      <c r="CI814" s="358"/>
      <c r="CJ814" s="358"/>
      <c r="CK814" s="358"/>
      <c r="CL814" s="358"/>
      <c r="CM814" s="358"/>
      <c r="CN814" s="358"/>
      <c r="CO814" s="358"/>
      <c r="CP814" s="358"/>
      <c r="CQ814" s="358"/>
      <c r="CR814" s="358"/>
      <c r="CS814" s="358"/>
      <c r="CT814" s="358"/>
      <c r="CU814" s="358"/>
      <c r="CV814" s="358"/>
      <c r="CW814" s="358"/>
      <c r="CX814" s="358"/>
      <c r="CY814" s="358"/>
      <c r="CZ814" s="358"/>
      <c r="DA814" s="358"/>
      <c r="DB814" s="358"/>
      <c r="DC814" s="358"/>
      <c r="DD814" s="358"/>
      <c r="DE814" s="358"/>
      <c r="DF814" s="358"/>
      <c r="DG814" s="358"/>
      <c r="DH814" s="358"/>
      <c r="DI814" s="358"/>
      <c r="DJ814" s="358"/>
      <c r="DQ814" s="357"/>
    </row>
    <row r="815" spans="68:121" ht="22.5" customHeight="1" x14ac:dyDescent="0.3">
      <c r="BP815" s="28"/>
      <c r="BQ815" s="28"/>
      <c r="BR815" s="28"/>
      <c r="BS815" s="28"/>
      <c r="BT815" s="28"/>
      <c r="BU815" s="28"/>
      <c r="BV815" s="28"/>
      <c r="BW815" s="28"/>
      <c r="BY815" s="354"/>
      <c r="BZ815" s="396" t="s">
        <v>56</v>
      </c>
      <c r="CA815" s="397">
        <f t="shared" ref="CA815" si="1385">CF813</f>
        <v>10</v>
      </c>
      <c r="CB815" s="362" t="s">
        <v>47</v>
      </c>
      <c r="CC815" s="363">
        <v>1</v>
      </c>
      <c r="CD815" s="363">
        <v>2</v>
      </c>
      <c r="CE815" s="363">
        <v>3</v>
      </c>
      <c r="CF815" s="363">
        <v>4</v>
      </c>
      <c r="CG815" s="363">
        <v>5</v>
      </c>
      <c r="CH815" s="363">
        <v>6</v>
      </c>
      <c r="CI815" s="363">
        <v>7</v>
      </c>
      <c r="CJ815" s="363">
        <v>8</v>
      </c>
      <c r="CK815" s="363">
        <v>9</v>
      </c>
      <c r="CL815" s="363">
        <v>10</v>
      </c>
      <c r="CM815" s="363">
        <v>11</v>
      </c>
      <c r="CN815" s="363">
        <v>12</v>
      </c>
      <c r="CO815" s="363">
        <v>13</v>
      </c>
      <c r="CP815" s="363">
        <v>14</v>
      </c>
      <c r="CQ815" s="363">
        <v>15</v>
      </c>
      <c r="CR815" s="363">
        <v>16</v>
      </c>
      <c r="CS815" s="363">
        <v>17</v>
      </c>
      <c r="CT815" s="363">
        <v>18</v>
      </c>
      <c r="CU815" s="363">
        <v>19</v>
      </c>
      <c r="CV815" s="363">
        <v>20</v>
      </c>
      <c r="CW815" s="363">
        <v>21</v>
      </c>
      <c r="CX815" s="363">
        <v>22</v>
      </c>
      <c r="CY815" s="363">
        <v>23</v>
      </c>
      <c r="CZ815" s="363">
        <v>24</v>
      </c>
      <c r="DA815" s="363">
        <v>25</v>
      </c>
      <c r="DB815" s="363">
        <v>26</v>
      </c>
      <c r="DC815" s="363">
        <v>27</v>
      </c>
      <c r="DD815" s="363">
        <v>28</v>
      </c>
      <c r="DE815" s="363">
        <v>29</v>
      </c>
      <c r="DF815" s="363">
        <v>30</v>
      </c>
      <c r="DG815" s="363">
        <v>31</v>
      </c>
      <c r="DH815" s="363">
        <v>32</v>
      </c>
      <c r="DI815" s="363">
        <v>33</v>
      </c>
      <c r="DJ815" s="363">
        <v>34</v>
      </c>
      <c r="DK815" s="364">
        <v>35</v>
      </c>
      <c r="DL815" s="364">
        <v>36</v>
      </c>
      <c r="DM815" s="364">
        <v>37</v>
      </c>
      <c r="DN815" s="364">
        <v>38</v>
      </c>
      <c r="DO815" s="364">
        <v>39</v>
      </c>
      <c r="DP815" s="364">
        <v>40</v>
      </c>
      <c r="DQ815" s="357"/>
    </row>
    <row r="816" spans="68:121" ht="22.5" customHeight="1" x14ac:dyDescent="0.3">
      <c r="BP816" s="28"/>
      <c r="BQ816" s="28"/>
      <c r="BR816" s="28"/>
      <c r="BS816" s="28"/>
      <c r="BT816" s="28"/>
      <c r="BU816" s="28"/>
      <c r="BV816" s="28"/>
      <c r="BW816" s="28"/>
      <c r="BY816" s="354"/>
      <c r="BZ816" s="365"/>
      <c r="CA816" s="366"/>
      <c r="CB816" s="367"/>
      <c r="CC816" s="368"/>
      <c r="CD816" s="368"/>
      <c r="CE816" s="368"/>
      <c r="CF816" s="368"/>
      <c r="CG816" s="368"/>
      <c r="CH816" s="368"/>
      <c r="CI816" s="368"/>
      <c r="CJ816" s="368"/>
      <c r="CK816" s="368"/>
      <c r="CL816" s="368"/>
      <c r="CM816" s="368"/>
      <c r="CN816" s="368"/>
      <c r="CO816" s="368"/>
      <c r="CP816" s="368"/>
      <c r="CQ816" s="368"/>
      <c r="CR816" s="368"/>
      <c r="CS816" s="368"/>
      <c r="CT816" s="368"/>
      <c r="CU816" s="368"/>
      <c r="CV816" s="368"/>
      <c r="CW816" s="368"/>
      <c r="CX816" s="368"/>
      <c r="CY816" s="368"/>
      <c r="CZ816" s="368"/>
      <c r="DA816" s="368"/>
      <c r="DB816" s="368"/>
      <c r="DC816" s="368"/>
      <c r="DD816" s="368"/>
      <c r="DE816" s="368"/>
      <c r="DF816" s="368"/>
      <c r="DG816" s="368"/>
      <c r="DH816" s="368"/>
      <c r="DI816" s="368"/>
      <c r="DJ816" s="368"/>
      <c r="DK816" s="369"/>
      <c r="DL816" s="369"/>
      <c r="DM816" s="369"/>
      <c r="DN816" s="369"/>
      <c r="DO816" s="369"/>
      <c r="DP816" s="369"/>
      <c r="DQ816" s="357"/>
    </row>
    <row r="817" spans="68:121" ht="22.5" customHeight="1" x14ac:dyDescent="0.3">
      <c r="BP817" s="28"/>
      <c r="BQ817" s="28"/>
      <c r="BR817" s="28"/>
      <c r="BS817" s="28"/>
      <c r="BT817" s="28"/>
      <c r="BU817" s="28"/>
      <c r="BV817" s="28"/>
      <c r="BW817" s="28"/>
      <c r="BY817" s="354"/>
      <c r="BZ817" s="398" t="s">
        <v>56</v>
      </c>
      <c r="CA817" s="399">
        <f t="shared" ref="CA817" si="1386">DB813</f>
        <v>15</v>
      </c>
      <c r="CB817" s="370" t="s">
        <v>47</v>
      </c>
      <c r="CC817" s="363">
        <v>1</v>
      </c>
      <c r="CD817" s="363">
        <v>2</v>
      </c>
      <c r="CE817" s="363">
        <v>3</v>
      </c>
      <c r="CF817" s="363">
        <v>4</v>
      </c>
      <c r="CG817" s="363">
        <v>5</v>
      </c>
      <c r="CH817" s="363">
        <v>6</v>
      </c>
      <c r="CI817" s="363">
        <v>7</v>
      </c>
      <c r="CJ817" s="363">
        <v>8</v>
      </c>
      <c r="CK817" s="363">
        <v>9</v>
      </c>
      <c r="CL817" s="363">
        <v>10</v>
      </c>
      <c r="CM817" s="363">
        <v>11</v>
      </c>
      <c r="CN817" s="363">
        <v>12</v>
      </c>
      <c r="CO817" s="363">
        <v>13</v>
      </c>
      <c r="CP817" s="363">
        <v>14</v>
      </c>
      <c r="CQ817" s="363">
        <v>15</v>
      </c>
      <c r="CR817" s="363">
        <v>16</v>
      </c>
      <c r="CS817" s="363">
        <v>17</v>
      </c>
      <c r="CT817" s="363">
        <v>18</v>
      </c>
      <c r="CU817" s="363">
        <v>19</v>
      </c>
      <c r="CV817" s="363">
        <v>20</v>
      </c>
      <c r="CW817" s="363">
        <v>21</v>
      </c>
      <c r="CX817" s="363">
        <v>22</v>
      </c>
      <c r="CY817" s="363">
        <v>23</v>
      </c>
      <c r="CZ817" s="363">
        <v>24</v>
      </c>
      <c r="DA817" s="363">
        <v>25</v>
      </c>
      <c r="DB817" s="363">
        <v>26</v>
      </c>
      <c r="DC817" s="363">
        <v>27</v>
      </c>
      <c r="DD817" s="363">
        <v>28</v>
      </c>
      <c r="DE817" s="363">
        <v>29</v>
      </c>
      <c r="DF817" s="363">
        <v>30</v>
      </c>
      <c r="DG817" s="363">
        <v>31</v>
      </c>
      <c r="DH817" s="363">
        <v>32</v>
      </c>
      <c r="DI817" s="363">
        <v>33</v>
      </c>
      <c r="DJ817" s="363">
        <v>34</v>
      </c>
      <c r="DK817" s="364">
        <v>35</v>
      </c>
      <c r="DL817" s="364">
        <v>36</v>
      </c>
      <c r="DM817" s="364">
        <v>37</v>
      </c>
      <c r="DN817" s="364">
        <v>38</v>
      </c>
      <c r="DO817" s="364">
        <v>39</v>
      </c>
      <c r="DP817" s="364">
        <v>40</v>
      </c>
      <c r="DQ817" s="357"/>
    </row>
    <row r="818" spans="68:121" ht="22.5" customHeight="1" thickBot="1" x14ac:dyDescent="0.35">
      <c r="BP818" s="28"/>
      <c r="BQ818" s="28"/>
      <c r="BR818" s="28"/>
      <c r="BS818" s="28"/>
      <c r="BT818" s="28"/>
      <c r="BU818" s="28"/>
      <c r="BV818" s="28"/>
      <c r="BW818" s="28"/>
      <c r="BY818" s="371"/>
      <c r="BZ818" s="372"/>
      <c r="CA818" s="372"/>
      <c r="CB818" s="372"/>
      <c r="CC818" s="372"/>
      <c r="CD818" s="372"/>
      <c r="CE818" s="372"/>
      <c r="CF818" s="372"/>
      <c r="CG818" s="372"/>
      <c r="CH818" s="372"/>
      <c r="CI818" s="372"/>
      <c r="CJ818" s="372"/>
      <c r="CK818" s="372"/>
      <c r="CL818" s="372"/>
      <c r="CM818" s="372"/>
      <c r="CN818" s="372"/>
      <c r="CO818" s="372"/>
      <c r="CP818" s="372"/>
      <c r="CQ818" s="372"/>
      <c r="CR818" s="372"/>
      <c r="CS818" s="372"/>
      <c r="CT818" s="372"/>
      <c r="CU818" s="372"/>
      <c r="CV818" s="372"/>
      <c r="CW818" s="372"/>
      <c r="CX818" s="372"/>
      <c r="CY818" s="372"/>
      <c r="CZ818" s="372"/>
      <c r="DA818" s="372"/>
      <c r="DB818" s="372"/>
      <c r="DC818" s="372"/>
      <c r="DD818" s="372"/>
      <c r="DE818" s="372"/>
      <c r="DF818" s="372"/>
      <c r="DG818" s="372"/>
      <c r="DH818" s="372"/>
      <c r="DI818" s="372"/>
      <c r="DJ818" s="372"/>
      <c r="DK818" s="372"/>
      <c r="DL818" s="372"/>
      <c r="DM818" s="372"/>
      <c r="DN818" s="372"/>
      <c r="DO818" s="372"/>
      <c r="DP818" s="372"/>
      <c r="DQ818" s="373"/>
    </row>
    <row r="819" spans="68:121" ht="22.5" customHeight="1" thickTop="1" x14ac:dyDescent="0.3">
      <c r="BP819" s="28"/>
      <c r="BQ819" s="28"/>
      <c r="BR819" s="28"/>
      <c r="BS819" s="28"/>
      <c r="BT819" s="28"/>
      <c r="BU819" s="28"/>
      <c r="BV819" s="28"/>
      <c r="BW819" s="28"/>
    </row>
    <row r="820" spans="68:121" ht="22.5" customHeight="1" x14ac:dyDescent="0.3">
      <c r="BP820" s="28"/>
      <c r="BQ820" s="28"/>
      <c r="BR820" s="28"/>
      <c r="BS820" s="28"/>
      <c r="BT820" s="28"/>
      <c r="BU820" s="28"/>
      <c r="BV820" s="28"/>
      <c r="BW820" s="28"/>
    </row>
    <row r="821" spans="68:121" ht="22.5" customHeight="1" x14ac:dyDescent="0.3">
      <c r="BP821" s="28"/>
      <c r="BQ821" s="28"/>
      <c r="BR821" s="28"/>
      <c r="BS821" s="28"/>
      <c r="BT821" s="28"/>
      <c r="BU821" s="28"/>
      <c r="BV821" s="28"/>
      <c r="BW821" s="28"/>
    </row>
    <row r="822" spans="68:121" ht="22.5" customHeight="1" x14ac:dyDescent="0.3">
      <c r="BP822" s="28"/>
      <c r="BQ822" s="28"/>
      <c r="BR822" s="28"/>
      <c r="BS822" s="28"/>
      <c r="BT822" s="28"/>
      <c r="BU822" s="28"/>
      <c r="BV822" s="28"/>
      <c r="BW822" s="28"/>
    </row>
    <row r="823" spans="68:121" ht="22.5" customHeight="1" x14ac:dyDescent="0.3">
      <c r="BP823" s="28"/>
      <c r="BQ823" s="28"/>
      <c r="BR823" s="28"/>
      <c r="BS823" s="28"/>
      <c r="BT823" s="28"/>
      <c r="BU823" s="28"/>
      <c r="BV823" s="28"/>
      <c r="BW823" s="28"/>
    </row>
    <row r="824" spans="68:121" ht="22.5" customHeight="1" x14ac:dyDescent="0.3">
      <c r="BP824" s="28"/>
      <c r="BQ824" s="28"/>
      <c r="BR824" s="28"/>
      <c r="BS824" s="28"/>
      <c r="BT824" s="28"/>
      <c r="BU824" s="28"/>
      <c r="BV824" s="28"/>
      <c r="BW824" s="28"/>
    </row>
    <row r="825" spans="68:121" ht="22.5" customHeight="1" x14ac:dyDescent="0.3">
      <c r="BP825" s="28"/>
      <c r="BQ825" s="28"/>
      <c r="BR825" s="28"/>
      <c r="BS825" s="28"/>
      <c r="BT825" s="28"/>
      <c r="BU825" s="28"/>
      <c r="BV825" s="28"/>
      <c r="BW825" s="28"/>
    </row>
    <row r="826" spans="68:121" ht="22.5" customHeight="1" x14ac:dyDescent="0.3">
      <c r="BP826" s="28"/>
      <c r="BQ826" s="28"/>
      <c r="BR826" s="28"/>
      <c r="BS826" s="28"/>
      <c r="BT826" s="28"/>
      <c r="BU826" s="28"/>
      <c r="BV826" s="28"/>
      <c r="BW826" s="28"/>
    </row>
    <row r="827" spans="68:121" ht="22.5" customHeight="1" x14ac:dyDescent="0.3">
      <c r="BP827" s="28"/>
      <c r="BQ827" s="28"/>
      <c r="BR827" s="28"/>
      <c r="BS827" s="28"/>
      <c r="BT827" s="28"/>
      <c r="BU827" s="28"/>
      <c r="BV827" s="28"/>
      <c r="BW827" s="28"/>
    </row>
    <row r="828" spans="68:121" ht="22.5" customHeight="1" x14ac:dyDescent="0.3">
      <c r="BP828" s="28"/>
      <c r="BQ828" s="28"/>
      <c r="BR828" s="28"/>
      <c r="BS828" s="28"/>
      <c r="BT828" s="28"/>
      <c r="BU828" s="28"/>
      <c r="BV828" s="28"/>
      <c r="BW828" s="28"/>
    </row>
    <row r="829" spans="68:121" ht="22.5" customHeight="1" x14ac:dyDescent="0.3">
      <c r="BP829" s="28"/>
      <c r="BQ829" s="28"/>
      <c r="BR829" s="28"/>
      <c r="BS829" s="28"/>
      <c r="BT829" s="28"/>
      <c r="BU829" s="28"/>
      <c r="BV829" s="28"/>
      <c r="BW829" s="28"/>
    </row>
    <row r="830" spans="68:121" ht="22.5" customHeight="1" x14ac:dyDescent="0.3">
      <c r="BP830" s="28"/>
      <c r="BQ830" s="28"/>
      <c r="BR830" s="28"/>
      <c r="BS830" s="28"/>
      <c r="BT830" s="28"/>
      <c r="BU830" s="28"/>
      <c r="BV830" s="28"/>
      <c r="BW830" s="28"/>
    </row>
    <row r="831" spans="68:121" ht="22.5" customHeight="1" x14ac:dyDescent="0.3">
      <c r="BP831" s="28"/>
      <c r="BQ831" s="28"/>
      <c r="BR831" s="28"/>
      <c r="BS831" s="28"/>
      <c r="BT831" s="28"/>
      <c r="BU831" s="28"/>
      <c r="BV831" s="28"/>
      <c r="BW831" s="28"/>
    </row>
    <row r="832" spans="68:121" ht="22.5" customHeight="1" x14ac:dyDescent="0.3">
      <c r="BP832" s="28"/>
      <c r="BQ832" s="28"/>
      <c r="BR832" s="28"/>
      <c r="BS832" s="28"/>
      <c r="BT832" s="28"/>
      <c r="BU832" s="28"/>
      <c r="BV832" s="28"/>
      <c r="BW832" s="28"/>
    </row>
    <row r="833" spans="68:75" ht="22.5" customHeight="1" x14ac:dyDescent="0.3">
      <c r="BP833" s="28"/>
      <c r="BQ833" s="28"/>
      <c r="BR833" s="28"/>
      <c r="BS833" s="28"/>
      <c r="BT833" s="28"/>
      <c r="BU833" s="28"/>
      <c r="BV833" s="28"/>
      <c r="BW833" s="28"/>
    </row>
    <row r="834" spans="68:75" ht="22.5" customHeight="1" x14ac:dyDescent="0.3">
      <c r="BP834" s="28"/>
      <c r="BQ834" s="28"/>
      <c r="BR834" s="28"/>
      <c r="BS834" s="28"/>
      <c r="BT834" s="28"/>
      <c r="BU834" s="28"/>
      <c r="BV834" s="28"/>
      <c r="BW834" s="28"/>
    </row>
    <row r="835" spans="68:75" ht="22.5" customHeight="1" x14ac:dyDescent="0.3">
      <c r="BP835" s="28"/>
      <c r="BQ835" s="28"/>
      <c r="BR835" s="28"/>
      <c r="BS835" s="28"/>
      <c r="BT835" s="28"/>
      <c r="BU835" s="28"/>
      <c r="BV835" s="28"/>
      <c r="BW835" s="28"/>
    </row>
    <row r="836" spans="68:75" ht="22.5" customHeight="1" x14ac:dyDescent="0.3">
      <c r="BP836" s="28"/>
      <c r="BQ836" s="28"/>
      <c r="BR836" s="28"/>
      <c r="BS836" s="28"/>
      <c r="BT836" s="28"/>
      <c r="BU836" s="28"/>
      <c r="BV836" s="28"/>
      <c r="BW836" s="28"/>
    </row>
    <row r="837" spans="68:75" ht="22.5" customHeight="1" x14ac:dyDescent="0.3">
      <c r="BP837" s="28"/>
      <c r="BQ837" s="28"/>
      <c r="BR837" s="28"/>
      <c r="BS837" s="28"/>
      <c r="BT837" s="28"/>
      <c r="BU837" s="28"/>
      <c r="BV837" s="28"/>
      <c r="BW837" s="28"/>
    </row>
    <row r="838" spans="68:75" ht="22.5" customHeight="1" x14ac:dyDescent="0.3">
      <c r="BP838" s="28"/>
      <c r="BQ838" s="28"/>
      <c r="BR838" s="28"/>
      <c r="BS838" s="28"/>
      <c r="BT838" s="28"/>
      <c r="BU838" s="28"/>
      <c r="BV838" s="28"/>
      <c r="BW838" s="28"/>
    </row>
    <row r="839" spans="68:75" ht="22.5" customHeight="1" x14ac:dyDescent="0.3">
      <c r="BP839" s="28"/>
      <c r="BQ839" s="28"/>
      <c r="BR839" s="28"/>
      <c r="BS839" s="28"/>
      <c r="BT839" s="28"/>
      <c r="BU839" s="28"/>
      <c r="BV839" s="28"/>
      <c r="BW839" s="28"/>
    </row>
    <row r="840" spans="68:75" ht="22.5" customHeight="1" x14ac:dyDescent="0.3">
      <c r="BP840" s="28"/>
      <c r="BQ840" s="28"/>
      <c r="BR840" s="28"/>
      <c r="BS840" s="28"/>
      <c r="BT840" s="28"/>
      <c r="BU840" s="28"/>
      <c r="BV840" s="28"/>
      <c r="BW840" s="28"/>
    </row>
    <row r="841" spans="68:75" ht="22.5" customHeight="1" x14ac:dyDescent="0.3">
      <c r="BP841" s="28"/>
      <c r="BQ841" s="28"/>
      <c r="BR841" s="28"/>
      <c r="BS841" s="28"/>
      <c r="BT841" s="28"/>
      <c r="BU841" s="28"/>
      <c r="BV841" s="28"/>
      <c r="BW841" s="28"/>
    </row>
    <row r="842" spans="68:75" ht="22.5" customHeight="1" x14ac:dyDescent="0.3">
      <c r="BP842" s="28"/>
      <c r="BQ842" s="28"/>
      <c r="BR842" s="28"/>
      <c r="BS842" s="28"/>
      <c r="BT842" s="28"/>
      <c r="BU842" s="28"/>
      <c r="BV842" s="28"/>
      <c r="BW842" s="28"/>
    </row>
    <row r="843" spans="68:75" ht="22.5" customHeight="1" x14ac:dyDescent="0.3">
      <c r="BP843" s="28"/>
      <c r="BQ843" s="28"/>
      <c r="BR843" s="28"/>
      <c r="BS843" s="28"/>
      <c r="BT843" s="28"/>
      <c r="BU843" s="28"/>
      <c r="BV843" s="28"/>
      <c r="BW843" s="28"/>
    </row>
    <row r="844" spans="68:75" ht="22.5" customHeight="1" x14ac:dyDescent="0.3">
      <c r="BP844" s="28"/>
      <c r="BQ844" s="28"/>
      <c r="BR844" s="28"/>
      <c r="BS844" s="28"/>
      <c r="BT844" s="28"/>
      <c r="BU844" s="28"/>
      <c r="BV844" s="28"/>
      <c r="BW844" s="28"/>
    </row>
    <row r="845" spans="68:75" ht="22.5" customHeight="1" x14ac:dyDescent="0.3">
      <c r="BP845" s="28"/>
      <c r="BQ845" s="28"/>
      <c r="BR845" s="28"/>
      <c r="BS845" s="28"/>
      <c r="BT845" s="28"/>
      <c r="BU845" s="28"/>
      <c r="BV845" s="28"/>
      <c r="BW845" s="28"/>
    </row>
    <row r="846" spans="68:75" ht="22.5" customHeight="1" x14ac:dyDescent="0.3">
      <c r="BP846" s="28"/>
      <c r="BQ846" s="28"/>
      <c r="BR846" s="28"/>
      <c r="BS846" s="28"/>
      <c r="BT846" s="28"/>
      <c r="BU846" s="28"/>
      <c r="BV846" s="28"/>
      <c r="BW846" s="28"/>
    </row>
    <row r="847" spans="68:75" ht="22.5" customHeight="1" x14ac:dyDescent="0.3">
      <c r="BP847" s="28"/>
      <c r="BQ847" s="28"/>
      <c r="BR847" s="28"/>
      <c r="BS847" s="28"/>
      <c r="BT847" s="28"/>
      <c r="BU847" s="28"/>
      <c r="BV847" s="28"/>
      <c r="BW847" s="28"/>
    </row>
    <row r="848" spans="68:75" ht="22.5" customHeight="1" x14ac:dyDescent="0.3">
      <c r="BP848" s="28"/>
      <c r="BQ848" s="28"/>
      <c r="BR848" s="28"/>
      <c r="BS848" s="28"/>
      <c r="BT848" s="28"/>
      <c r="BU848" s="28"/>
      <c r="BV848" s="28"/>
      <c r="BW848" s="28"/>
    </row>
    <row r="849" spans="68:75" ht="22.5" customHeight="1" x14ac:dyDescent="0.3">
      <c r="BP849" s="28"/>
      <c r="BQ849" s="28"/>
      <c r="BR849" s="28"/>
      <c r="BS849" s="28"/>
      <c r="BT849" s="28"/>
      <c r="BU849" s="28"/>
      <c r="BV849" s="28"/>
      <c r="BW849" s="28"/>
    </row>
    <row r="850" spans="68:75" ht="22.5" customHeight="1" x14ac:dyDescent="0.3">
      <c r="BP850" s="28"/>
      <c r="BQ850" s="28"/>
      <c r="BR850" s="28"/>
      <c r="BS850" s="28"/>
      <c r="BT850" s="28"/>
      <c r="BU850" s="28"/>
      <c r="BV850" s="28"/>
      <c r="BW850" s="28"/>
    </row>
    <row r="851" spans="68:75" ht="22.5" customHeight="1" x14ac:dyDescent="0.3">
      <c r="BP851" s="28"/>
      <c r="BQ851" s="28"/>
      <c r="BR851" s="28"/>
      <c r="BS851" s="28"/>
      <c r="BT851" s="28"/>
      <c r="BU851" s="28"/>
      <c r="BV851" s="28"/>
      <c r="BW851" s="28"/>
    </row>
    <row r="852" spans="68:75" ht="22.5" customHeight="1" x14ac:dyDescent="0.3">
      <c r="BP852" s="28"/>
      <c r="BQ852" s="28"/>
      <c r="BR852" s="28"/>
      <c r="BS852" s="28"/>
      <c r="BT852" s="28"/>
      <c r="BU852" s="28"/>
      <c r="BV852" s="28"/>
      <c r="BW852" s="28"/>
    </row>
    <row r="853" spans="68:75" ht="22.5" customHeight="1" x14ac:dyDescent="0.3">
      <c r="BP853" s="28"/>
      <c r="BQ853" s="28"/>
      <c r="BR853" s="28"/>
      <c r="BS853" s="28"/>
      <c r="BT853" s="28"/>
      <c r="BU853" s="28"/>
      <c r="BV853" s="28"/>
      <c r="BW853" s="28"/>
    </row>
    <row r="854" spans="68:75" ht="22.5" customHeight="1" x14ac:dyDescent="0.3">
      <c r="BP854" s="28"/>
      <c r="BQ854" s="28"/>
      <c r="BR854" s="28"/>
      <c r="BS854" s="28"/>
      <c r="BT854" s="28"/>
      <c r="BU854" s="28"/>
      <c r="BV854" s="28"/>
      <c r="BW854" s="28"/>
    </row>
    <row r="855" spans="68:75" ht="22.5" customHeight="1" x14ac:dyDescent="0.3">
      <c r="BP855" s="28"/>
      <c r="BQ855" s="28"/>
      <c r="BR855" s="28"/>
      <c r="BS855" s="28"/>
      <c r="BT855" s="28"/>
      <c r="BU855" s="28"/>
      <c r="BV855" s="28"/>
      <c r="BW855" s="28"/>
    </row>
    <row r="856" spans="68:75" ht="22.5" customHeight="1" x14ac:dyDescent="0.3">
      <c r="BP856" s="28"/>
      <c r="BQ856" s="28"/>
      <c r="BR856" s="28"/>
      <c r="BS856" s="28"/>
      <c r="BT856" s="28"/>
      <c r="BU856" s="28"/>
      <c r="BV856" s="28"/>
      <c r="BW856" s="28"/>
    </row>
    <row r="857" spans="68:75" ht="22.5" customHeight="1" x14ac:dyDescent="0.3">
      <c r="BP857" s="28"/>
      <c r="BQ857" s="28"/>
      <c r="BR857" s="28"/>
      <c r="BS857" s="28"/>
      <c r="BT857" s="28"/>
      <c r="BU857" s="28"/>
      <c r="BV857" s="28"/>
      <c r="BW857" s="28"/>
    </row>
    <row r="858" spans="68:75" ht="22.5" customHeight="1" x14ac:dyDescent="0.3">
      <c r="BP858" s="28"/>
      <c r="BQ858" s="28"/>
      <c r="BR858" s="28"/>
      <c r="BS858" s="28"/>
      <c r="BT858" s="28"/>
      <c r="BU858" s="28"/>
      <c r="BV858" s="28"/>
      <c r="BW858" s="28"/>
    </row>
    <row r="859" spans="68:75" ht="22.5" customHeight="1" x14ac:dyDescent="0.3">
      <c r="BP859" s="28"/>
      <c r="BQ859" s="28"/>
      <c r="BR859" s="28"/>
      <c r="BS859" s="28"/>
      <c r="BT859" s="28"/>
      <c r="BU859" s="28"/>
      <c r="BV859" s="28"/>
      <c r="BW859" s="28"/>
    </row>
    <row r="860" spans="68:75" ht="22.5" customHeight="1" x14ac:dyDescent="0.3">
      <c r="BP860" s="28"/>
      <c r="BQ860" s="28"/>
      <c r="BR860" s="28"/>
      <c r="BS860" s="28"/>
      <c r="BT860" s="28"/>
      <c r="BU860" s="28"/>
      <c r="BV860" s="28"/>
      <c r="BW860" s="28"/>
    </row>
    <row r="861" spans="68:75" ht="22.5" customHeight="1" x14ac:dyDescent="0.3">
      <c r="BP861" s="28"/>
      <c r="BQ861" s="28"/>
      <c r="BR861" s="28"/>
      <c r="BS861" s="28"/>
      <c r="BT861" s="28"/>
      <c r="BU861" s="28"/>
      <c r="BV861" s="28"/>
      <c r="BW861" s="28"/>
    </row>
    <row r="862" spans="68:75" ht="22.5" customHeight="1" x14ac:dyDescent="0.3">
      <c r="BP862" s="28"/>
      <c r="BQ862" s="28"/>
      <c r="BR862" s="28"/>
      <c r="BS862" s="28"/>
      <c r="BT862" s="28"/>
      <c r="BU862" s="28"/>
      <c r="BV862" s="28"/>
      <c r="BW862" s="28"/>
    </row>
    <row r="863" spans="68:75" ht="22.5" customHeight="1" x14ac:dyDescent="0.3">
      <c r="BP863" s="28"/>
      <c r="BQ863" s="28"/>
      <c r="BR863" s="28"/>
      <c r="BS863" s="28"/>
      <c r="BT863" s="28"/>
      <c r="BU863" s="28"/>
      <c r="BV863" s="28"/>
      <c r="BW863" s="28"/>
    </row>
    <row r="864" spans="68:75" ht="22.5" customHeight="1" x14ac:dyDescent="0.3">
      <c r="BP864" s="28"/>
      <c r="BQ864" s="28"/>
      <c r="BR864" s="28"/>
      <c r="BS864" s="28"/>
      <c r="BT864" s="28"/>
      <c r="BU864" s="28"/>
      <c r="BV864" s="28"/>
      <c r="BW864" s="28"/>
    </row>
    <row r="865" spans="68:75" ht="22.5" customHeight="1" x14ac:dyDescent="0.3">
      <c r="BP865" s="28"/>
      <c r="BQ865" s="28"/>
      <c r="BR865" s="28"/>
      <c r="BS865" s="28"/>
      <c r="BT865" s="28"/>
      <c r="BU865" s="28"/>
      <c r="BV865" s="28"/>
      <c r="BW865" s="28"/>
    </row>
    <row r="866" spans="68:75" ht="22.5" customHeight="1" x14ac:dyDescent="0.3">
      <c r="BP866" s="28"/>
      <c r="BQ866" s="28"/>
      <c r="BR866" s="28"/>
      <c r="BS866" s="28"/>
      <c r="BT866" s="28"/>
      <c r="BU866" s="28"/>
      <c r="BV866" s="28"/>
      <c r="BW866" s="28"/>
    </row>
    <row r="867" spans="68:75" ht="22.5" customHeight="1" x14ac:dyDescent="0.3">
      <c r="BP867" s="28"/>
      <c r="BQ867" s="28"/>
      <c r="BR867" s="28"/>
      <c r="BS867" s="28"/>
      <c r="BT867" s="28"/>
      <c r="BU867" s="28"/>
      <c r="BV867" s="28"/>
      <c r="BW867" s="28"/>
    </row>
    <row r="868" spans="68:75" ht="22.5" customHeight="1" x14ac:dyDescent="0.3">
      <c r="BP868" s="28"/>
      <c r="BQ868" s="28"/>
      <c r="BR868" s="28"/>
      <c r="BS868" s="28"/>
      <c r="BT868" s="28"/>
      <c r="BU868" s="28"/>
      <c r="BV868" s="28"/>
      <c r="BW868" s="28"/>
    </row>
    <row r="869" spans="68:75" ht="22.5" customHeight="1" x14ac:dyDescent="0.3">
      <c r="BP869" s="28"/>
      <c r="BQ869" s="28"/>
      <c r="BR869" s="28"/>
      <c r="BS869" s="28"/>
      <c r="BT869" s="28"/>
      <c r="BU869" s="28"/>
      <c r="BV869" s="28"/>
      <c r="BW869" s="28"/>
    </row>
    <row r="870" spans="68:75" ht="22.5" customHeight="1" x14ac:dyDescent="0.3">
      <c r="BP870" s="28"/>
      <c r="BQ870" s="28"/>
      <c r="BR870" s="28"/>
      <c r="BS870" s="28"/>
      <c r="BT870" s="28"/>
      <c r="BU870" s="28"/>
      <c r="BV870" s="28"/>
      <c r="BW870" s="28"/>
    </row>
    <row r="871" spans="68:75" ht="22.5" customHeight="1" x14ac:dyDescent="0.3">
      <c r="BP871" s="28"/>
      <c r="BQ871" s="28"/>
      <c r="BR871" s="28"/>
      <c r="BS871" s="28"/>
      <c r="BT871" s="28"/>
      <c r="BU871" s="28"/>
      <c r="BV871" s="28"/>
      <c r="BW871" s="28"/>
    </row>
    <row r="872" spans="68:75" ht="22.5" customHeight="1" x14ac:dyDescent="0.3">
      <c r="BP872" s="28"/>
      <c r="BQ872" s="28"/>
      <c r="BR872" s="28"/>
      <c r="BS872" s="28"/>
      <c r="BT872" s="28"/>
      <c r="BU872" s="28"/>
      <c r="BV872" s="28"/>
      <c r="BW872" s="28"/>
    </row>
    <row r="873" spans="68:75" ht="22.5" customHeight="1" x14ac:dyDescent="0.3">
      <c r="BP873" s="28"/>
      <c r="BQ873" s="28"/>
      <c r="BR873" s="28"/>
      <c r="BS873" s="28"/>
      <c r="BT873" s="28"/>
      <c r="BU873" s="28"/>
      <c r="BV873" s="28"/>
      <c r="BW873" s="28"/>
    </row>
    <row r="874" spans="68:75" ht="22.5" customHeight="1" x14ac:dyDescent="0.3">
      <c r="BP874" s="28"/>
      <c r="BQ874" s="28"/>
      <c r="BR874" s="28"/>
      <c r="BS874" s="28"/>
      <c r="BT874" s="28"/>
      <c r="BU874" s="28"/>
      <c r="BV874" s="28"/>
      <c r="BW874" s="28"/>
    </row>
    <row r="875" spans="68:75" ht="22.5" customHeight="1" x14ac:dyDescent="0.3">
      <c r="BP875" s="28"/>
      <c r="BQ875" s="28"/>
      <c r="BR875" s="28"/>
      <c r="BS875" s="28"/>
      <c r="BT875" s="28"/>
      <c r="BU875" s="28"/>
      <c r="BV875" s="28"/>
      <c r="BW875" s="28"/>
    </row>
    <row r="876" spans="68:75" ht="22.5" customHeight="1" x14ac:dyDescent="0.3">
      <c r="BP876" s="28"/>
      <c r="BQ876" s="28"/>
      <c r="BR876" s="28"/>
      <c r="BS876" s="28"/>
      <c r="BT876" s="28"/>
      <c r="BU876" s="28"/>
      <c r="BV876" s="28"/>
      <c r="BW876" s="28"/>
    </row>
    <row r="877" spans="68:75" ht="22.5" customHeight="1" x14ac:dyDescent="0.3">
      <c r="BP877" s="28"/>
      <c r="BQ877" s="28"/>
      <c r="BR877" s="28"/>
      <c r="BS877" s="28"/>
      <c r="BT877" s="28"/>
      <c r="BU877" s="28"/>
      <c r="BV877" s="28"/>
      <c r="BW877" s="28"/>
    </row>
    <row r="878" spans="68:75" ht="22.5" customHeight="1" x14ac:dyDescent="0.3">
      <c r="BP878" s="28"/>
      <c r="BQ878" s="28"/>
      <c r="BR878" s="28"/>
      <c r="BS878" s="28"/>
      <c r="BT878" s="28"/>
      <c r="BU878" s="28"/>
      <c r="BV878" s="28"/>
      <c r="BW878" s="28"/>
    </row>
    <row r="879" spans="68:75" ht="22.5" customHeight="1" x14ac:dyDescent="0.3">
      <c r="BP879" s="28"/>
      <c r="BQ879" s="28"/>
      <c r="BR879" s="28"/>
      <c r="BS879" s="28"/>
      <c r="BT879" s="28"/>
      <c r="BU879" s="28"/>
      <c r="BV879" s="28"/>
      <c r="BW879" s="28"/>
    </row>
    <row r="880" spans="68:75" ht="22.5" customHeight="1" x14ac:dyDescent="0.3">
      <c r="BP880" s="28"/>
      <c r="BQ880" s="28"/>
      <c r="BR880" s="28"/>
      <c r="BS880" s="28"/>
      <c r="BT880" s="28"/>
      <c r="BU880" s="28"/>
      <c r="BV880" s="28"/>
      <c r="BW880" s="28"/>
    </row>
    <row r="881" spans="68:75" ht="22.5" customHeight="1" x14ac:dyDescent="0.3">
      <c r="BP881" s="28"/>
      <c r="BQ881" s="28"/>
      <c r="BR881" s="28"/>
      <c r="BS881" s="28"/>
      <c r="BT881" s="28"/>
      <c r="BU881" s="28"/>
      <c r="BV881" s="28"/>
      <c r="BW881" s="28"/>
    </row>
    <row r="882" spans="68:75" ht="22.5" customHeight="1" x14ac:dyDescent="0.3">
      <c r="BP882" s="28"/>
      <c r="BQ882" s="28"/>
      <c r="BR882" s="28"/>
      <c r="BS882" s="28"/>
      <c r="BT882" s="28"/>
      <c r="BU882" s="28"/>
      <c r="BV882" s="28"/>
      <c r="BW882" s="28"/>
    </row>
    <row r="883" spans="68:75" ht="22.5" customHeight="1" x14ac:dyDescent="0.3">
      <c r="BP883" s="28"/>
      <c r="BQ883" s="28"/>
      <c r="BR883" s="28"/>
      <c r="BS883" s="28"/>
      <c r="BT883" s="28"/>
      <c r="BU883" s="28"/>
      <c r="BV883" s="28"/>
      <c r="BW883" s="28"/>
    </row>
    <row r="884" spans="68:75" ht="22.5" customHeight="1" x14ac:dyDescent="0.3">
      <c r="BP884" s="28"/>
      <c r="BQ884" s="28"/>
      <c r="BR884" s="28"/>
      <c r="BS884" s="28"/>
      <c r="BT884" s="28"/>
      <c r="BU884" s="28"/>
      <c r="BV884" s="28"/>
      <c r="BW884" s="28"/>
    </row>
    <row r="885" spans="68:75" ht="22.5" customHeight="1" x14ac:dyDescent="0.3">
      <c r="BP885" s="28"/>
      <c r="BQ885" s="28"/>
      <c r="BR885" s="28"/>
      <c r="BS885" s="28"/>
      <c r="BT885" s="28"/>
      <c r="BU885" s="28"/>
      <c r="BV885" s="28"/>
      <c r="BW885" s="28"/>
    </row>
    <row r="886" spans="68:75" ht="22.5" customHeight="1" x14ac:dyDescent="0.3">
      <c r="BP886" s="28"/>
      <c r="BQ886" s="28"/>
      <c r="BR886" s="28"/>
      <c r="BS886" s="28"/>
      <c r="BT886" s="28"/>
      <c r="BU886" s="28"/>
      <c r="BV886" s="28"/>
      <c r="BW886" s="28"/>
    </row>
    <row r="887" spans="68:75" ht="22.5" customHeight="1" x14ac:dyDescent="0.3">
      <c r="BP887" s="28"/>
      <c r="BQ887" s="28"/>
      <c r="BR887" s="28"/>
      <c r="BS887" s="28"/>
      <c r="BT887" s="28"/>
      <c r="BU887" s="28"/>
      <c r="BV887" s="28"/>
      <c r="BW887" s="28"/>
    </row>
    <row r="888" spans="68:75" ht="22.5" customHeight="1" x14ac:dyDescent="0.3">
      <c r="BP888" s="28"/>
      <c r="BQ888" s="28"/>
      <c r="BR888" s="28"/>
      <c r="BS888" s="28"/>
      <c r="BT888" s="28"/>
      <c r="BU888" s="28"/>
      <c r="BV888" s="28"/>
      <c r="BW888" s="28"/>
    </row>
    <row r="889" spans="68:75" ht="22.5" customHeight="1" x14ac:dyDescent="0.3">
      <c r="BP889" s="28"/>
      <c r="BQ889" s="28"/>
      <c r="BR889" s="28"/>
      <c r="BS889" s="28"/>
      <c r="BT889" s="28"/>
      <c r="BU889" s="28"/>
      <c r="BV889" s="28"/>
      <c r="BW889" s="28"/>
    </row>
    <row r="890" spans="68:75" ht="22.5" customHeight="1" x14ac:dyDescent="0.3">
      <c r="BP890" s="28"/>
      <c r="BQ890" s="28"/>
      <c r="BR890" s="28"/>
      <c r="BS890" s="28"/>
      <c r="BT890" s="28"/>
      <c r="BU890" s="28"/>
      <c r="BV890" s="28"/>
      <c r="BW890" s="28"/>
    </row>
    <row r="891" spans="68:75" ht="22.5" customHeight="1" x14ac:dyDescent="0.3">
      <c r="BP891" s="28"/>
      <c r="BQ891" s="28"/>
      <c r="BR891" s="28"/>
      <c r="BS891" s="28"/>
      <c r="BT891" s="28"/>
      <c r="BU891" s="28"/>
      <c r="BV891" s="28"/>
      <c r="BW891" s="28"/>
    </row>
    <row r="892" spans="68:75" ht="22.5" customHeight="1" x14ac:dyDescent="0.3">
      <c r="BP892" s="28"/>
      <c r="BQ892" s="28"/>
      <c r="BR892" s="28"/>
      <c r="BS892" s="28"/>
      <c r="BT892" s="28"/>
      <c r="BU892" s="28"/>
      <c r="BV892" s="28"/>
      <c r="BW892" s="28"/>
    </row>
    <row r="893" spans="68:75" ht="22.5" customHeight="1" x14ac:dyDescent="0.3">
      <c r="BP893" s="28"/>
      <c r="BQ893" s="28"/>
      <c r="BR893" s="28"/>
      <c r="BS893" s="28"/>
      <c r="BT893" s="28"/>
      <c r="BU893" s="28"/>
      <c r="BV893" s="28"/>
      <c r="BW893" s="28"/>
    </row>
    <row r="894" spans="68:75" ht="22.5" customHeight="1" x14ac:dyDescent="0.3">
      <c r="BP894" s="28"/>
      <c r="BQ894" s="28"/>
      <c r="BR894" s="28"/>
      <c r="BS894" s="28"/>
      <c r="BT894" s="28"/>
      <c r="BU894" s="28"/>
      <c r="BV894" s="28"/>
      <c r="BW894" s="28"/>
    </row>
    <row r="895" spans="68:75" ht="22.5" customHeight="1" x14ac:dyDescent="0.3">
      <c r="BP895" s="28"/>
      <c r="BQ895" s="28"/>
      <c r="BR895" s="28"/>
      <c r="BS895" s="28"/>
      <c r="BT895" s="28"/>
      <c r="BU895" s="28"/>
      <c r="BV895" s="28"/>
      <c r="BW895" s="28"/>
    </row>
    <row r="896" spans="68:75" ht="22.5" customHeight="1" x14ac:dyDescent="0.3">
      <c r="BP896" s="28"/>
      <c r="BQ896" s="28"/>
      <c r="BR896" s="28"/>
      <c r="BS896" s="28"/>
      <c r="BT896" s="28"/>
      <c r="BU896" s="28"/>
      <c r="BV896" s="28"/>
      <c r="BW896" s="28"/>
    </row>
    <row r="897" spans="68:75" ht="22.5" customHeight="1" x14ac:dyDescent="0.3">
      <c r="BP897" s="28"/>
      <c r="BQ897" s="28"/>
      <c r="BR897" s="28"/>
      <c r="BS897" s="28"/>
      <c r="BT897" s="28"/>
      <c r="BU897" s="28"/>
      <c r="BV897" s="28"/>
      <c r="BW897" s="28"/>
    </row>
    <row r="898" spans="68:75" ht="22.5" customHeight="1" x14ac:dyDescent="0.3">
      <c r="BP898" s="28"/>
      <c r="BQ898" s="28"/>
      <c r="BR898" s="28"/>
      <c r="BS898" s="28"/>
      <c r="BT898" s="28"/>
      <c r="BU898" s="28"/>
      <c r="BV898" s="28"/>
      <c r="BW898" s="28"/>
    </row>
    <row r="899" spans="68:75" ht="22.5" customHeight="1" x14ac:dyDescent="0.3">
      <c r="BP899" s="28"/>
      <c r="BQ899" s="28"/>
      <c r="BR899" s="28"/>
      <c r="BS899" s="28"/>
      <c r="BT899" s="28"/>
      <c r="BU899" s="28"/>
      <c r="BV899" s="28"/>
      <c r="BW899" s="28"/>
    </row>
    <row r="900" spans="68:75" ht="22.5" customHeight="1" x14ac:dyDescent="0.3">
      <c r="BP900" s="28"/>
      <c r="BQ900" s="28"/>
      <c r="BR900" s="28"/>
      <c r="BS900" s="28"/>
      <c r="BT900" s="28"/>
      <c r="BU900" s="28"/>
      <c r="BV900" s="28"/>
      <c r="BW900" s="28"/>
    </row>
    <row r="901" spans="68:75" ht="22.5" customHeight="1" x14ac:dyDescent="0.3">
      <c r="BP901" s="28"/>
      <c r="BQ901" s="28"/>
      <c r="BR901" s="28"/>
      <c r="BS901" s="28"/>
      <c r="BT901" s="28"/>
      <c r="BU901" s="28"/>
      <c r="BV901" s="28"/>
      <c r="BW901" s="28"/>
    </row>
    <row r="902" spans="68:75" ht="22.5" customHeight="1" x14ac:dyDescent="0.3">
      <c r="BP902" s="28"/>
      <c r="BQ902" s="28"/>
      <c r="BR902" s="28"/>
      <c r="BS902" s="28"/>
      <c r="BT902" s="28"/>
      <c r="BU902" s="28"/>
      <c r="BV902" s="28"/>
      <c r="BW902" s="28"/>
    </row>
    <row r="903" spans="68:75" ht="22.5" customHeight="1" x14ac:dyDescent="0.3">
      <c r="BP903" s="28"/>
      <c r="BQ903" s="28"/>
      <c r="BR903" s="28"/>
      <c r="BS903" s="28"/>
      <c r="BT903" s="28"/>
      <c r="BU903" s="28"/>
      <c r="BV903" s="28"/>
      <c r="BW903" s="28"/>
    </row>
    <row r="904" spans="68:75" ht="22.5" customHeight="1" x14ac:dyDescent="0.3">
      <c r="BP904" s="28"/>
      <c r="BQ904" s="28"/>
      <c r="BR904" s="28"/>
      <c r="BS904" s="28"/>
      <c r="BT904" s="28"/>
      <c r="BU904" s="28"/>
      <c r="BV904" s="28"/>
      <c r="BW904" s="28"/>
    </row>
    <row r="905" spans="68:75" ht="22.5" customHeight="1" x14ac:dyDescent="0.3">
      <c r="BP905" s="28"/>
      <c r="BQ905" s="28"/>
      <c r="BR905" s="28"/>
      <c r="BS905" s="28"/>
      <c r="BT905" s="28"/>
      <c r="BU905" s="28"/>
      <c r="BV905" s="28"/>
      <c r="BW905" s="28"/>
    </row>
    <row r="906" spans="68:75" ht="22.5" customHeight="1" x14ac:dyDescent="0.3">
      <c r="BP906" s="28"/>
      <c r="BQ906" s="28"/>
      <c r="BR906" s="28"/>
      <c r="BS906" s="28"/>
      <c r="BT906" s="28"/>
      <c r="BU906" s="28"/>
      <c r="BV906" s="28"/>
      <c r="BW906" s="28"/>
    </row>
    <row r="907" spans="68:75" ht="22.5" customHeight="1" x14ac:dyDescent="0.3">
      <c r="BP907" s="28"/>
      <c r="BQ907" s="28"/>
      <c r="BR907" s="28"/>
      <c r="BS907" s="28"/>
      <c r="BT907" s="28"/>
      <c r="BU907" s="28"/>
      <c r="BV907" s="28"/>
      <c r="BW907" s="28"/>
    </row>
    <row r="908" spans="68:75" ht="22.5" customHeight="1" x14ac:dyDescent="0.3">
      <c r="BP908" s="28"/>
      <c r="BQ908" s="28"/>
      <c r="BR908" s="28"/>
      <c r="BS908" s="28"/>
      <c r="BT908" s="28"/>
      <c r="BU908" s="28"/>
      <c r="BV908" s="28"/>
      <c r="BW908" s="28"/>
    </row>
    <row r="909" spans="68:75" ht="22.5" customHeight="1" x14ac:dyDescent="0.3">
      <c r="BP909" s="28"/>
      <c r="BQ909" s="28"/>
      <c r="BR909" s="28"/>
      <c r="BS909" s="28"/>
      <c r="BT909" s="28"/>
      <c r="BU909" s="28"/>
      <c r="BV909" s="28"/>
      <c r="BW909" s="28"/>
    </row>
    <row r="910" spans="68:75" ht="22.5" customHeight="1" x14ac:dyDescent="0.3">
      <c r="BP910" s="28"/>
      <c r="BQ910" s="28"/>
      <c r="BR910" s="28"/>
      <c r="BS910" s="28"/>
      <c r="BT910" s="28"/>
      <c r="BU910" s="28"/>
      <c r="BV910" s="28"/>
      <c r="BW910" s="28"/>
    </row>
    <row r="911" spans="68:75" ht="22.5" customHeight="1" x14ac:dyDescent="0.3">
      <c r="BP911" s="28"/>
      <c r="BQ911" s="28"/>
      <c r="BR911" s="28"/>
      <c r="BS911" s="28"/>
      <c r="BT911" s="28"/>
      <c r="BU911" s="28"/>
      <c r="BV911" s="28"/>
      <c r="BW911" s="28"/>
    </row>
    <row r="912" spans="68:75" ht="22.5" customHeight="1" x14ac:dyDescent="0.3">
      <c r="BP912" s="28"/>
      <c r="BQ912" s="28"/>
      <c r="BR912" s="28"/>
      <c r="BS912" s="28"/>
      <c r="BT912" s="28"/>
      <c r="BU912" s="28"/>
      <c r="BV912" s="28"/>
      <c r="BW912" s="28"/>
    </row>
    <row r="913" spans="68:75" ht="22.5" customHeight="1" x14ac:dyDescent="0.3">
      <c r="BP913" s="28"/>
      <c r="BQ913" s="28"/>
      <c r="BR913" s="28"/>
      <c r="BS913" s="28"/>
      <c r="BT913" s="28"/>
      <c r="BU913" s="28"/>
      <c r="BV913" s="28"/>
      <c r="BW913" s="28"/>
    </row>
    <row r="914" spans="68:75" ht="22.5" customHeight="1" x14ac:dyDescent="0.3">
      <c r="BP914" s="28"/>
      <c r="BQ914" s="28"/>
      <c r="BR914" s="28"/>
      <c r="BS914" s="28"/>
      <c r="BT914" s="28"/>
      <c r="BU914" s="28"/>
      <c r="BV914" s="28"/>
      <c r="BW914" s="28"/>
    </row>
    <row r="915" spans="68:75" ht="22.5" customHeight="1" x14ac:dyDescent="0.3">
      <c r="BP915" s="28"/>
      <c r="BQ915" s="28"/>
      <c r="BR915" s="28"/>
      <c r="BS915" s="28"/>
      <c r="BT915" s="28"/>
      <c r="BU915" s="28"/>
      <c r="BV915" s="28"/>
      <c r="BW915" s="28"/>
    </row>
    <row r="916" spans="68:75" ht="22.5" customHeight="1" x14ac:dyDescent="0.3">
      <c r="BP916" s="28"/>
      <c r="BQ916" s="28"/>
      <c r="BR916" s="28"/>
      <c r="BS916" s="28"/>
      <c r="BT916" s="28"/>
      <c r="BU916" s="28"/>
      <c r="BV916" s="28"/>
      <c r="BW916" s="28"/>
    </row>
    <row r="917" spans="68:75" ht="22.5" customHeight="1" x14ac:dyDescent="0.3">
      <c r="BP917" s="28"/>
      <c r="BQ917" s="28"/>
      <c r="BR917" s="28"/>
      <c r="BS917" s="28"/>
      <c r="BT917" s="28"/>
      <c r="BU917" s="28"/>
      <c r="BV917" s="28"/>
      <c r="BW917" s="28"/>
    </row>
    <row r="918" spans="68:75" ht="22.5" customHeight="1" x14ac:dyDescent="0.3">
      <c r="BP918" s="28"/>
      <c r="BQ918" s="28"/>
      <c r="BR918" s="28"/>
      <c r="BS918" s="28"/>
      <c r="BT918" s="28"/>
      <c r="BU918" s="28"/>
      <c r="BV918" s="28"/>
      <c r="BW918" s="28"/>
    </row>
    <row r="919" spans="68:75" ht="22.5" customHeight="1" x14ac:dyDescent="0.3">
      <c r="BP919" s="28"/>
      <c r="BQ919" s="28"/>
      <c r="BR919" s="28"/>
      <c r="BS919" s="28"/>
      <c r="BT919" s="28"/>
      <c r="BU919" s="28"/>
      <c r="BV919" s="28"/>
      <c r="BW919" s="28"/>
    </row>
    <row r="920" spans="68:75" ht="22.5" customHeight="1" x14ac:dyDescent="0.3">
      <c r="BP920" s="28"/>
      <c r="BQ920" s="28"/>
      <c r="BR920" s="28"/>
      <c r="BS920" s="28"/>
      <c r="BT920" s="28"/>
      <c r="BU920" s="28"/>
      <c r="BV920" s="28"/>
      <c r="BW920" s="28"/>
    </row>
    <row r="921" spans="68:75" ht="22.5" customHeight="1" x14ac:dyDescent="0.3">
      <c r="BP921" s="28"/>
      <c r="BQ921" s="28"/>
      <c r="BR921" s="28"/>
      <c r="BS921" s="28"/>
      <c r="BT921" s="28"/>
      <c r="BU921" s="28"/>
      <c r="BV921" s="28"/>
      <c r="BW921" s="28"/>
    </row>
    <row r="922" spans="68:75" ht="22.5" customHeight="1" x14ac:dyDescent="0.3">
      <c r="BP922" s="28"/>
      <c r="BQ922" s="28"/>
      <c r="BR922" s="28"/>
      <c r="BS922" s="28"/>
      <c r="BT922" s="28"/>
      <c r="BU922" s="28"/>
      <c r="BV922" s="28"/>
      <c r="BW922" s="28"/>
    </row>
    <row r="923" spans="68:75" ht="22.5" customHeight="1" x14ac:dyDescent="0.3">
      <c r="BP923" s="28"/>
      <c r="BQ923" s="28"/>
      <c r="BR923" s="28"/>
      <c r="BS923" s="28"/>
      <c r="BT923" s="28"/>
      <c r="BU923" s="28"/>
      <c r="BV923" s="28"/>
      <c r="BW923" s="28"/>
    </row>
    <row r="924" spans="68:75" ht="22.5" customHeight="1" x14ac:dyDescent="0.3">
      <c r="BP924" s="28"/>
      <c r="BQ924" s="28"/>
      <c r="BR924" s="28"/>
      <c r="BS924" s="28"/>
      <c r="BT924" s="28"/>
      <c r="BU924" s="28"/>
      <c r="BV924" s="28"/>
      <c r="BW924" s="28"/>
    </row>
    <row r="925" spans="68:75" ht="22.5" customHeight="1" x14ac:dyDescent="0.3">
      <c r="BP925" s="28"/>
      <c r="BQ925" s="28"/>
      <c r="BR925" s="28"/>
      <c r="BS925" s="28"/>
      <c r="BT925" s="28"/>
      <c r="BU925" s="28"/>
      <c r="BV925" s="28"/>
      <c r="BW925" s="28"/>
    </row>
    <row r="926" spans="68:75" ht="22.5" customHeight="1" x14ac:dyDescent="0.3">
      <c r="BP926" s="28"/>
      <c r="BQ926" s="28"/>
      <c r="BR926" s="28"/>
      <c r="BS926" s="28"/>
      <c r="BT926" s="28"/>
      <c r="BU926" s="28"/>
      <c r="BV926" s="28"/>
      <c r="BW926" s="28"/>
    </row>
    <row r="927" spans="68:75" ht="22.5" customHeight="1" x14ac:dyDescent="0.3">
      <c r="BP927" s="28"/>
      <c r="BQ927" s="28"/>
      <c r="BR927" s="28"/>
      <c r="BS927" s="28"/>
      <c r="BT927" s="28"/>
      <c r="BU927" s="28"/>
      <c r="BV927" s="28"/>
      <c r="BW927" s="28"/>
    </row>
    <row r="928" spans="68:75" ht="22.5" customHeight="1" x14ac:dyDescent="0.3">
      <c r="BP928" s="28"/>
      <c r="BQ928" s="28"/>
      <c r="BR928" s="28"/>
      <c r="BS928" s="28"/>
      <c r="BT928" s="28"/>
      <c r="BU928" s="28"/>
      <c r="BV928" s="28"/>
      <c r="BW928" s="28"/>
    </row>
    <row r="929" spans="68:75" ht="22.5" customHeight="1" x14ac:dyDescent="0.3">
      <c r="BP929" s="28"/>
      <c r="BQ929" s="28"/>
      <c r="BR929" s="28"/>
      <c r="BS929" s="28"/>
      <c r="BT929" s="28"/>
      <c r="BU929" s="28"/>
      <c r="BV929" s="28"/>
      <c r="BW929" s="28"/>
    </row>
    <row r="930" spans="68:75" ht="22.5" customHeight="1" x14ac:dyDescent="0.3">
      <c r="BP930" s="28"/>
      <c r="BQ930" s="28"/>
      <c r="BR930" s="28"/>
      <c r="BS930" s="28"/>
      <c r="BT930" s="28"/>
      <c r="BU930" s="28"/>
      <c r="BV930" s="28"/>
      <c r="BW930" s="28"/>
    </row>
    <row r="931" spans="68:75" ht="22.5" customHeight="1" x14ac:dyDescent="0.3">
      <c r="BP931" s="28"/>
      <c r="BQ931" s="28"/>
      <c r="BR931" s="28"/>
      <c r="BS931" s="28"/>
      <c r="BT931" s="28"/>
      <c r="BU931" s="28"/>
      <c r="BV931" s="28"/>
      <c r="BW931" s="28"/>
    </row>
    <row r="932" spans="68:75" ht="22.5" customHeight="1" x14ac:dyDescent="0.3">
      <c r="BP932" s="28"/>
      <c r="BQ932" s="28"/>
      <c r="BR932" s="28"/>
      <c r="BS932" s="28"/>
      <c r="BT932" s="28"/>
      <c r="BU932" s="28"/>
      <c r="BV932" s="28"/>
      <c r="BW932" s="28"/>
    </row>
    <row r="933" spans="68:75" ht="22.5" customHeight="1" x14ac:dyDescent="0.3">
      <c r="BP933" s="28"/>
      <c r="BQ933" s="28"/>
      <c r="BR933" s="28"/>
      <c r="BS933" s="28"/>
      <c r="BT933" s="28"/>
      <c r="BU933" s="28"/>
      <c r="BV933" s="28"/>
      <c r="BW933" s="28"/>
    </row>
    <row r="934" spans="68:75" ht="22.5" customHeight="1" x14ac:dyDescent="0.3">
      <c r="BP934" s="28"/>
      <c r="BQ934" s="28"/>
      <c r="BR934" s="28"/>
      <c r="BS934" s="28"/>
      <c r="BT934" s="28"/>
      <c r="BU934" s="28"/>
      <c r="BV934" s="28"/>
      <c r="BW934" s="28"/>
    </row>
    <row r="935" spans="68:75" ht="22.5" customHeight="1" x14ac:dyDescent="0.3">
      <c r="BP935" s="28"/>
      <c r="BQ935" s="28"/>
      <c r="BR935" s="28"/>
      <c r="BS935" s="28"/>
      <c r="BT935" s="28"/>
      <c r="BU935" s="28"/>
      <c r="BV935" s="28"/>
      <c r="BW935" s="28"/>
    </row>
    <row r="936" spans="68:75" ht="22.5" customHeight="1" x14ac:dyDescent="0.3">
      <c r="BP936" s="28"/>
      <c r="BQ936" s="28"/>
      <c r="BR936" s="28"/>
      <c r="BS936" s="28"/>
      <c r="BT936" s="28"/>
      <c r="BU936" s="28"/>
      <c r="BV936" s="28"/>
      <c r="BW936" s="28"/>
    </row>
    <row r="937" spans="68:75" ht="22.5" customHeight="1" x14ac:dyDescent="0.3">
      <c r="BP937" s="28"/>
      <c r="BQ937" s="28"/>
      <c r="BR937" s="28"/>
      <c r="BS937" s="28"/>
      <c r="BT937" s="28"/>
      <c r="BU937" s="28"/>
      <c r="BV937" s="28"/>
      <c r="BW937" s="28"/>
    </row>
    <row r="938" spans="68:75" ht="22.5" customHeight="1" x14ac:dyDescent="0.3">
      <c r="BP938" s="28"/>
      <c r="BQ938" s="28"/>
      <c r="BR938" s="28"/>
      <c r="BS938" s="28"/>
      <c r="BT938" s="28"/>
      <c r="BU938" s="28"/>
      <c r="BV938" s="28"/>
      <c r="BW938" s="28"/>
    </row>
    <row r="939" spans="68:75" ht="22.5" customHeight="1" x14ac:dyDescent="0.3">
      <c r="BP939" s="28"/>
      <c r="BQ939" s="28"/>
      <c r="BR939" s="28"/>
      <c r="BS939" s="28"/>
      <c r="BT939" s="28"/>
      <c r="BU939" s="28"/>
      <c r="BV939" s="28"/>
      <c r="BW939" s="28"/>
    </row>
    <row r="940" spans="68:75" ht="22.5" customHeight="1" x14ac:dyDescent="0.3">
      <c r="BP940" s="28"/>
      <c r="BQ940" s="28"/>
      <c r="BR940" s="28"/>
      <c r="BS940" s="28"/>
      <c r="BT940" s="28"/>
      <c r="BU940" s="28"/>
      <c r="BV940" s="28"/>
      <c r="BW940" s="28"/>
    </row>
    <row r="941" spans="68:75" ht="22.5" customHeight="1" x14ac:dyDescent="0.3">
      <c r="BP941" s="28"/>
      <c r="BQ941" s="28"/>
      <c r="BR941" s="28"/>
      <c r="BS941" s="28"/>
      <c r="BT941" s="28"/>
      <c r="BU941" s="28"/>
      <c r="BV941" s="28"/>
      <c r="BW941" s="28"/>
    </row>
    <row r="942" spans="68:75" ht="22.5" customHeight="1" x14ac:dyDescent="0.3">
      <c r="BP942" s="28"/>
      <c r="BQ942" s="28"/>
      <c r="BR942" s="28"/>
      <c r="BS942" s="28"/>
      <c r="BT942" s="28"/>
      <c r="BU942" s="28"/>
      <c r="BV942" s="28"/>
      <c r="BW942" s="28"/>
    </row>
    <row r="943" spans="68:75" ht="22.5" customHeight="1" x14ac:dyDescent="0.3">
      <c r="BP943" s="28"/>
      <c r="BQ943" s="28"/>
      <c r="BR943" s="28"/>
      <c r="BS943" s="28"/>
      <c r="BT943" s="28"/>
      <c r="BU943" s="28"/>
      <c r="BV943" s="28"/>
      <c r="BW943" s="28"/>
    </row>
    <row r="944" spans="68:75" ht="22.5" customHeight="1" x14ac:dyDescent="0.3">
      <c r="BP944" s="28"/>
      <c r="BQ944" s="28"/>
      <c r="BR944" s="28"/>
      <c r="BS944" s="28"/>
      <c r="BT944" s="28"/>
      <c r="BU944" s="28"/>
      <c r="BV944" s="28"/>
      <c r="BW944" s="28"/>
    </row>
    <row r="945" spans="68:75" ht="22.5" customHeight="1" x14ac:dyDescent="0.3">
      <c r="BP945" s="28"/>
      <c r="BQ945" s="28"/>
      <c r="BR945" s="28"/>
      <c r="BS945" s="28"/>
      <c r="BT945" s="28"/>
      <c r="BU945" s="28"/>
      <c r="BV945" s="28"/>
      <c r="BW945" s="28"/>
    </row>
    <row r="946" spans="68:75" ht="22.5" customHeight="1" x14ac:dyDescent="0.3">
      <c r="BP946" s="28"/>
      <c r="BQ946" s="28"/>
      <c r="BR946" s="28"/>
      <c r="BS946" s="28"/>
      <c r="BT946" s="28"/>
      <c r="BU946" s="28"/>
      <c r="BV946" s="28"/>
      <c r="BW946" s="28"/>
    </row>
    <row r="947" spans="68:75" ht="22.5" customHeight="1" x14ac:dyDescent="0.3">
      <c r="BP947" s="28"/>
      <c r="BQ947" s="28"/>
      <c r="BR947" s="28"/>
      <c r="BS947" s="28"/>
      <c r="BT947" s="28"/>
      <c r="BU947" s="28"/>
      <c r="BV947" s="28"/>
      <c r="BW947" s="28"/>
    </row>
    <row r="948" spans="68:75" ht="22.5" customHeight="1" x14ac:dyDescent="0.3">
      <c r="BP948" s="28"/>
      <c r="BQ948" s="28"/>
      <c r="BR948" s="28"/>
      <c r="BS948" s="28"/>
      <c r="BT948" s="28"/>
      <c r="BU948" s="28"/>
      <c r="BV948" s="28"/>
      <c r="BW948" s="28"/>
    </row>
    <row r="949" spans="68:75" ht="22.5" customHeight="1" x14ac:dyDescent="0.3">
      <c r="BP949" s="28"/>
      <c r="BQ949" s="28"/>
      <c r="BR949" s="28"/>
      <c r="BS949" s="28"/>
      <c r="BT949" s="28"/>
      <c r="BU949" s="28"/>
      <c r="BV949" s="28"/>
      <c r="BW949" s="28"/>
    </row>
    <row r="950" spans="68:75" ht="22.5" customHeight="1" x14ac:dyDescent="0.3">
      <c r="BP950" s="28"/>
      <c r="BQ950" s="28"/>
      <c r="BR950" s="28"/>
      <c r="BS950" s="28"/>
      <c r="BT950" s="28"/>
      <c r="BU950" s="28"/>
      <c r="BV950" s="28"/>
      <c r="BW950" s="28"/>
    </row>
    <row r="951" spans="68:75" ht="22.5" customHeight="1" x14ac:dyDescent="0.3">
      <c r="BP951" s="28"/>
      <c r="BQ951" s="28"/>
      <c r="BR951" s="28"/>
      <c r="BS951" s="28"/>
      <c r="BT951" s="28"/>
      <c r="BU951" s="28"/>
      <c r="BV951" s="28"/>
      <c r="BW951" s="28"/>
    </row>
    <row r="952" spans="68:75" ht="22.5" customHeight="1" x14ac:dyDescent="0.3">
      <c r="BP952" s="28"/>
      <c r="BQ952" s="28"/>
      <c r="BR952" s="28"/>
      <c r="BS952" s="28"/>
      <c r="BT952" s="28"/>
      <c r="BU952" s="28"/>
      <c r="BV952" s="28"/>
      <c r="BW952" s="28"/>
    </row>
    <row r="953" spans="68:75" ht="22.5" customHeight="1" x14ac:dyDescent="0.3">
      <c r="BP953" s="28"/>
      <c r="BQ953" s="28"/>
      <c r="BR953" s="28"/>
      <c r="BS953" s="28"/>
      <c r="BT953" s="28"/>
      <c r="BU953" s="28"/>
      <c r="BV953" s="28"/>
      <c r="BW953" s="28"/>
    </row>
    <row r="954" spans="68:75" ht="22.5" customHeight="1" x14ac:dyDescent="0.3">
      <c r="BP954" s="28"/>
      <c r="BQ954" s="28"/>
      <c r="BR954" s="28"/>
      <c r="BS954" s="28"/>
      <c r="BT954" s="28"/>
      <c r="BU954" s="28"/>
      <c r="BV954" s="28"/>
      <c r="BW954" s="28"/>
    </row>
    <row r="955" spans="68:75" ht="22.5" customHeight="1" x14ac:dyDescent="0.3">
      <c r="BP955" s="28"/>
      <c r="BQ955" s="28"/>
      <c r="BR955" s="28"/>
      <c r="BS955" s="28"/>
      <c r="BT955" s="28"/>
      <c r="BU955" s="28"/>
      <c r="BV955" s="28"/>
      <c r="BW955" s="28"/>
    </row>
    <row r="956" spans="68:75" ht="22.5" customHeight="1" x14ac:dyDescent="0.3">
      <c r="BP956" s="28"/>
      <c r="BQ956" s="28"/>
      <c r="BR956" s="28"/>
      <c r="BS956" s="28"/>
      <c r="BT956" s="28"/>
      <c r="BU956" s="28"/>
      <c r="BV956" s="28"/>
      <c r="BW956" s="28"/>
    </row>
    <row r="957" spans="68:75" ht="22.5" customHeight="1" x14ac:dyDescent="0.3">
      <c r="BP957" s="28"/>
      <c r="BQ957" s="28"/>
      <c r="BR957" s="28"/>
      <c r="BS957" s="28"/>
      <c r="BT957" s="28"/>
      <c r="BU957" s="28"/>
      <c r="BV957" s="28"/>
      <c r="BW957" s="28"/>
    </row>
    <row r="958" spans="68:75" ht="22.5" customHeight="1" x14ac:dyDescent="0.3">
      <c r="BP958" s="28"/>
      <c r="BQ958" s="28"/>
      <c r="BR958" s="28"/>
      <c r="BS958" s="28"/>
      <c r="BT958" s="28"/>
      <c r="BU958" s="28"/>
      <c r="BV958" s="28"/>
      <c r="BW958" s="28"/>
    </row>
    <row r="959" spans="68:75" ht="22.5" customHeight="1" x14ac:dyDescent="0.3">
      <c r="BP959" s="28"/>
      <c r="BQ959" s="28"/>
      <c r="BR959" s="28"/>
      <c r="BS959" s="28"/>
      <c r="BT959" s="28"/>
      <c r="BU959" s="28"/>
      <c r="BV959" s="28"/>
      <c r="BW959" s="28"/>
    </row>
    <row r="960" spans="68:75" ht="22.5" customHeight="1" x14ac:dyDescent="0.3">
      <c r="BP960" s="28"/>
      <c r="BQ960" s="28"/>
      <c r="BR960" s="28"/>
      <c r="BS960" s="28"/>
      <c r="BT960" s="28"/>
      <c r="BU960" s="28"/>
      <c r="BV960" s="28"/>
      <c r="BW960" s="28"/>
    </row>
    <row r="961" spans="68:75" ht="22.5" customHeight="1" x14ac:dyDescent="0.3">
      <c r="BP961" s="28"/>
      <c r="BQ961" s="28"/>
      <c r="BR961" s="28"/>
      <c r="BS961" s="28"/>
      <c r="BT961" s="28"/>
      <c r="BU961" s="28"/>
      <c r="BV961" s="28"/>
      <c r="BW961" s="28"/>
    </row>
    <row r="962" spans="68:75" ht="22.5" customHeight="1" x14ac:dyDescent="0.3">
      <c r="BP962" s="28"/>
      <c r="BQ962" s="28"/>
      <c r="BR962" s="28"/>
      <c r="BS962" s="28"/>
      <c r="BT962" s="28"/>
      <c r="BU962" s="28"/>
      <c r="BV962" s="28"/>
      <c r="BW962" s="28"/>
    </row>
    <row r="963" spans="68:75" ht="22.5" customHeight="1" x14ac:dyDescent="0.3">
      <c r="BP963" s="28"/>
      <c r="BQ963" s="28"/>
      <c r="BR963" s="28"/>
      <c r="BS963" s="28"/>
      <c r="BT963" s="28"/>
      <c r="BU963" s="28"/>
      <c r="BV963" s="28"/>
      <c r="BW963" s="28"/>
    </row>
    <row r="964" spans="68:75" ht="22.5" customHeight="1" x14ac:dyDescent="0.3">
      <c r="BP964" s="28"/>
      <c r="BQ964" s="28"/>
      <c r="BR964" s="28"/>
      <c r="BS964" s="28"/>
      <c r="BT964" s="28"/>
      <c r="BU964" s="28"/>
      <c r="BV964" s="28"/>
      <c r="BW964" s="28"/>
    </row>
    <row r="965" spans="68:75" ht="22.5" customHeight="1" x14ac:dyDescent="0.3">
      <c r="BP965" s="28"/>
      <c r="BQ965" s="28"/>
      <c r="BR965" s="28"/>
      <c r="BS965" s="28"/>
      <c r="BT965" s="28"/>
      <c r="BU965" s="28"/>
      <c r="BV965" s="28"/>
      <c r="BW965" s="28"/>
    </row>
    <row r="966" spans="68:75" ht="22.5" customHeight="1" x14ac:dyDescent="0.3">
      <c r="BP966" s="28"/>
      <c r="BQ966" s="28"/>
      <c r="BR966" s="28"/>
      <c r="BS966" s="28"/>
      <c r="BT966" s="28"/>
      <c r="BU966" s="28"/>
      <c r="BV966" s="28"/>
      <c r="BW966" s="28"/>
    </row>
    <row r="967" spans="68:75" ht="22.5" customHeight="1" x14ac:dyDescent="0.3">
      <c r="BP967" s="28"/>
      <c r="BQ967" s="28"/>
      <c r="BR967" s="28"/>
      <c r="BS967" s="28"/>
      <c r="BT967" s="28"/>
      <c r="BU967" s="28"/>
      <c r="BV967" s="28"/>
      <c r="BW967" s="28"/>
    </row>
    <row r="968" spans="68:75" ht="22.5" customHeight="1" x14ac:dyDescent="0.3">
      <c r="BP968" s="28"/>
      <c r="BQ968" s="28"/>
      <c r="BR968" s="28"/>
      <c r="BS968" s="28"/>
      <c r="BT968" s="28"/>
      <c r="BU968" s="28"/>
      <c r="BV968" s="28"/>
      <c r="BW968" s="28"/>
    </row>
    <row r="969" spans="68:75" ht="22.5" customHeight="1" x14ac:dyDescent="0.3">
      <c r="BP969" s="28"/>
      <c r="BQ969" s="28"/>
      <c r="BR969" s="28"/>
      <c r="BS969" s="28"/>
      <c r="BT969" s="28"/>
      <c r="BU969" s="28"/>
      <c r="BV969" s="28"/>
      <c r="BW969" s="28"/>
    </row>
    <row r="970" spans="68:75" ht="22.5" customHeight="1" x14ac:dyDescent="0.3">
      <c r="BP970" s="28"/>
      <c r="BQ970" s="28"/>
      <c r="BR970" s="28"/>
      <c r="BS970" s="28"/>
      <c r="BT970" s="28"/>
      <c r="BU970" s="28"/>
      <c r="BV970" s="28"/>
      <c r="BW970" s="28"/>
    </row>
    <row r="971" spans="68:75" ht="22.5" customHeight="1" x14ac:dyDescent="0.3">
      <c r="BP971" s="28"/>
      <c r="BQ971" s="28"/>
      <c r="BR971" s="28"/>
      <c r="BS971" s="28"/>
      <c r="BT971" s="28"/>
      <c r="BU971" s="28"/>
      <c r="BV971" s="28"/>
      <c r="BW971" s="28"/>
    </row>
    <row r="972" spans="68:75" ht="22.5" customHeight="1" x14ac:dyDescent="0.3">
      <c r="BP972" s="28"/>
      <c r="BQ972" s="28"/>
      <c r="BR972" s="28"/>
      <c r="BS972" s="28"/>
      <c r="BT972" s="28"/>
      <c r="BU972" s="28"/>
      <c r="BV972" s="28"/>
      <c r="BW972" s="28"/>
    </row>
    <row r="973" spans="68:75" ht="22.5" customHeight="1" x14ac:dyDescent="0.3">
      <c r="BP973" s="28"/>
      <c r="BQ973" s="28"/>
      <c r="BR973" s="28"/>
      <c r="BS973" s="28"/>
      <c r="BT973" s="28"/>
      <c r="BU973" s="28"/>
      <c r="BV973" s="28"/>
      <c r="BW973" s="28"/>
    </row>
    <row r="974" spans="68:75" ht="22.5" customHeight="1" x14ac:dyDescent="0.3">
      <c r="BP974" s="28"/>
      <c r="BQ974" s="28"/>
      <c r="BR974" s="28"/>
      <c r="BS974" s="28"/>
      <c r="BT974" s="28"/>
      <c r="BU974" s="28"/>
      <c r="BV974" s="28"/>
      <c r="BW974" s="28"/>
    </row>
    <row r="975" spans="68:75" ht="22.5" customHeight="1" x14ac:dyDescent="0.3">
      <c r="BP975" s="28"/>
      <c r="BQ975" s="28"/>
      <c r="BR975" s="28"/>
      <c r="BS975" s="28"/>
      <c r="BT975" s="28"/>
      <c r="BU975" s="28"/>
      <c r="BV975" s="28"/>
      <c r="BW975" s="28"/>
    </row>
    <row r="976" spans="68:75" ht="22.5" customHeight="1" x14ac:dyDescent="0.3">
      <c r="BP976" s="28"/>
      <c r="BQ976" s="28"/>
      <c r="BR976" s="28"/>
      <c r="BS976" s="28"/>
      <c r="BT976" s="28"/>
      <c r="BU976" s="28"/>
      <c r="BV976" s="28"/>
      <c r="BW976" s="28"/>
    </row>
    <row r="977" spans="68:75" ht="22.5" customHeight="1" x14ac:dyDescent="0.3">
      <c r="BP977" s="28"/>
      <c r="BQ977" s="28"/>
      <c r="BR977" s="28"/>
      <c r="BS977" s="28"/>
      <c r="BT977" s="28"/>
      <c r="BU977" s="28"/>
      <c r="BV977" s="28"/>
      <c r="BW977" s="28"/>
    </row>
    <row r="978" spans="68:75" ht="22.5" customHeight="1" x14ac:dyDescent="0.3">
      <c r="BP978" s="28"/>
      <c r="BQ978" s="28"/>
      <c r="BR978" s="28"/>
      <c r="BS978" s="28"/>
      <c r="BT978" s="28"/>
      <c r="BU978" s="28"/>
      <c r="BV978" s="28"/>
      <c r="BW978" s="28"/>
    </row>
    <row r="979" spans="68:75" ht="22.5" customHeight="1" x14ac:dyDescent="0.3">
      <c r="BP979" s="28"/>
      <c r="BQ979" s="28"/>
      <c r="BR979" s="28"/>
      <c r="BS979" s="28"/>
      <c r="BT979" s="28"/>
      <c r="BU979" s="28"/>
      <c r="BV979" s="28"/>
      <c r="BW979" s="28"/>
    </row>
    <row r="980" spans="68:75" ht="22.5" customHeight="1" x14ac:dyDescent="0.3">
      <c r="BP980" s="28"/>
      <c r="BQ980" s="28"/>
      <c r="BR980" s="28"/>
      <c r="BS980" s="28"/>
      <c r="BT980" s="28"/>
      <c r="BU980" s="28"/>
      <c r="BV980" s="28"/>
      <c r="BW980" s="28"/>
    </row>
    <row r="981" spans="68:75" ht="22.5" customHeight="1" x14ac:dyDescent="0.3">
      <c r="BP981" s="28"/>
      <c r="BQ981" s="28"/>
      <c r="BR981" s="28"/>
      <c r="BS981" s="28"/>
      <c r="BT981" s="28"/>
      <c r="BU981" s="28"/>
      <c r="BV981" s="28"/>
      <c r="BW981" s="28"/>
    </row>
    <row r="982" spans="68:75" ht="22.5" customHeight="1" x14ac:dyDescent="0.3">
      <c r="BP982" s="28"/>
      <c r="BQ982" s="28"/>
      <c r="BR982" s="28"/>
      <c r="BS982" s="28"/>
      <c r="BT982" s="28"/>
      <c r="BU982" s="28"/>
      <c r="BV982" s="28"/>
      <c r="BW982" s="28"/>
    </row>
    <row r="983" spans="68:75" ht="22.5" customHeight="1" x14ac:dyDescent="0.3">
      <c r="BP983" s="28"/>
      <c r="BQ983" s="28"/>
      <c r="BR983" s="28"/>
      <c r="BS983" s="28"/>
      <c r="BT983" s="28"/>
      <c r="BU983" s="28"/>
      <c r="BV983" s="28"/>
      <c r="BW983" s="28"/>
    </row>
    <row r="984" spans="68:75" ht="22.5" customHeight="1" x14ac:dyDescent="0.3">
      <c r="BP984" s="28"/>
      <c r="BQ984" s="28"/>
      <c r="BR984" s="28"/>
      <c r="BS984" s="28"/>
      <c r="BT984" s="28"/>
      <c r="BU984" s="28"/>
      <c r="BV984" s="28"/>
      <c r="BW984" s="28"/>
    </row>
    <row r="985" spans="68:75" ht="22.5" customHeight="1" x14ac:dyDescent="0.3">
      <c r="BP985" s="28"/>
      <c r="BQ985" s="28"/>
      <c r="BR985" s="28"/>
      <c r="BS985" s="28"/>
      <c r="BT985" s="28"/>
      <c r="BU985" s="28"/>
      <c r="BV985" s="28"/>
      <c r="BW985" s="28"/>
    </row>
    <row r="986" spans="68:75" ht="22.5" customHeight="1" x14ac:dyDescent="0.3">
      <c r="BP986" s="28"/>
      <c r="BQ986" s="28"/>
      <c r="BR986" s="28"/>
      <c r="BS986" s="28"/>
      <c r="BT986" s="28"/>
      <c r="BU986" s="28"/>
      <c r="BV986" s="28"/>
      <c r="BW986" s="28"/>
    </row>
    <row r="987" spans="68:75" ht="22.5" customHeight="1" x14ac:dyDescent="0.3">
      <c r="BP987" s="28"/>
      <c r="BQ987" s="28"/>
      <c r="BR987" s="28"/>
      <c r="BS987" s="28"/>
      <c r="BT987" s="28"/>
      <c r="BU987" s="28"/>
      <c r="BV987" s="28"/>
      <c r="BW987" s="28"/>
    </row>
    <row r="988" spans="68:75" ht="22.5" customHeight="1" x14ac:dyDescent="0.3">
      <c r="BP988" s="28"/>
      <c r="BQ988" s="28"/>
      <c r="BR988" s="28"/>
      <c r="BS988" s="28"/>
      <c r="BT988" s="28"/>
      <c r="BU988" s="28"/>
      <c r="BV988" s="28"/>
      <c r="BW988" s="28"/>
    </row>
    <row r="989" spans="68:75" ht="22.5" customHeight="1" x14ac:dyDescent="0.3">
      <c r="BP989" s="28"/>
      <c r="BQ989" s="28"/>
      <c r="BR989" s="28"/>
      <c r="BS989" s="28"/>
      <c r="BT989" s="28"/>
      <c r="BU989" s="28"/>
      <c r="BV989" s="28"/>
      <c r="BW989" s="28"/>
    </row>
    <row r="990" spans="68:75" ht="22.5" customHeight="1" x14ac:dyDescent="0.3">
      <c r="BP990" s="28"/>
      <c r="BQ990" s="28"/>
      <c r="BR990" s="28"/>
      <c r="BS990" s="28"/>
      <c r="BT990" s="28"/>
      <c r="BU990" s="28"/>
      <c r="BV990" s="28"/>
      <c r="BW990" s="28"/>
    </row>
    <row r="991" spans="68:75" ht="22.5" customHeight="1" x14ac:dyDescent="0.3">
      <c r="BP991" s="28"/>
      <c r="BQ991" s="28"/>
      <c r="BR991" s="28"/>
      <c r="BS991" s="28"/>
      <c r="BT991" s="28"/>
      <c r="BU991" s="28"/>
      <c r="BV991" s="28"/>
      <c r="BW991" s="28"/>
    </row>
    <row r="992" spans="68:75" ht="22.5" customHeight="1" x14ac:dyDescent="0.3">
      <c r="BP992" s="28"/>
      <c r="BQ992" s="28"/>
      <c r="BR992" s="28"/>
      <c r="BS992" s="28"/>
      <c r="BT992" s="28"/>
      <c r="BU992" s="28"/>
      <c r="BV992" s="28"/>
      <c r="BW992" s="28"/>
    </row>
    <row r="993" spans="68:75" ht="22.5" customHeight="1" x14ac:dyDescent="0.3">
      <c r="BP993" s="28"/>
      <c r="BQ993" s="28"/>
      <c r="BR993" s="28"/>
      <c r="BS993" s="28"/>
      <c r="BT993" s="28"/>
      <c r="BU993" s="28"/>
      <c r="BV993" s="28"/>
      <c r="BW993" s="28"/>
    </row>
    <row r="994" spans="68:75" ht="22.5" customHeight="1" x14ac:dyDescent="0.3">
      <c r="BP994" s="28"/>
      <c r="BQ994" s="28"/>
      <c r="BR994" s="28"/>
      <c r="BS994" s="28"/>
      <c r="BT994" s="28"/>
      <c r="BU994" s="28"/>
      <c r="BV994" s="28"/>
      <c r="BW994" s="28"/>
    </row>
    <row r="995" spans="68:75" ht="22.5" customHeight="1" x14ac:dyDescent="0.3">
      <c r="BP995" s="28"/>
      <c r="BQ995" s="28"/>
      <c r="BR995" s="28"/>
      <c r="BS995" s="28"/>
      <c r="BT995" s="28"/>
      <c r="BU995" s="28"/>
      <c r="BV995" s="28"/>
      <c r="BW995" s="28"/>
    </row>
    <row r="996" spans="68:75" ht="22.5" customHeight="1" x14ac:dyDescent="0.3">
      <c r="BP996" s="28"/>
      <c r="BQ996" s="28"/>
      <c r="BR996" s="28"/>
      <c r="BS996" s="28"/>
      <c r="BT996" s="28"/>
      <c r="BU996" s="28"/>
      <c r="BV996" s="28"/>
      <c r="BW996" s="28"/>
    </row>
    <row r="997" spans="68:75" ht="22.5" customHeight="1" x14ac:dyDescent="0.3">
      <c r="BP997" s="28"/>
      <c r="BQ997" s="28"/>
      <c r="BR997" s="28"/>
      <c r="BS997" s="28"/>
      <c r="BT997" s="28"/>
      <c r="BU997" s="28"/>
      <c r="BV997" s="28"/>
      <c r="BW997" s="28"/>
    </row>
    <row r="998" spans="68:75" ht="22.5" customHeight="1" x14ac:dyDescent="0.3">
      <c r="BP998" s="28"/>
      <c r="BQ998" s="28"/>
      <c r="BR998" s="28"/>
      <c r="BS998" s="28"/>
      <c r="BT998" s="28"/>
      <c r="BU998" s="28"/>
      <c r="BV998" s="28"/>
      <c r="BW998" s="28"/>
    </row>
    <row r="999" spans="68:75" ht="22.5" customHeight="1" x14ac:dyDescent="0.3">
      <c r="BP999" s="28"/>
      <c r="BQ999" s="28"/>
      <c r="BR999" s="28"/>
      <c r="BS999" s="28"/>
      <c r="BT999" s="28"/>
      <c r="BU999" s="28"/>
      <c r="BV999" s="28"/>
      <c r="BW999" s="28"/>
    </row>
    <row r="1000" spans="68:75" ht="22.5" customHeight="1" x14ac:dyDescent="0.3">
      <c r="BP1000" s="28"/>
      <c r="BQ1000" s="28"/>
      <c r="BR1000" s="28"/>
      <c r="BS1000" s="28"/>
      <c r="BT1000" s="28"/>
      <c r="BU1000" s="28"/>
      <c r="BV1000" s="28"/>
      <c r="BW1000" s="28"/>
    </row>
    <row r="1001" spans="68:75" ht="22.5" customHeight="1" x14ac:dyDescent="0.3">
      <c r="BP1001" s="28"/>
      <c r="BQ1001" s="28"/>
      <c r="BR1001" s="28"/>
      <c r="BS1001" s="28"/>
      <c r="BT1001" s="28"/>
      <c r="BU1001" s="28"/>
      <c r="BV1001" s="28"/>
      <c r="BW1001" s="28"/>
    </row>
    <row r="1002" spans="68:75" ht="22.5" customHeight="1" x14ac:dyDescent="0.3">
      <c r="BP1002" s="28"/>
      <c r="BQ1002" s="28"/>
      <c r="BR1002" s="28"/>
      <c r="BS1002" s="28"/>
      <c r="BT1002" s="28"/>
      <c r="BU1002" s="28"/>
      <c r="BV1002" s="28"/>
      <c r="BW1002" s="28"/>
    </row>
    <row r="1003" spans="68:75" ht="22.5" customHeight="1" x14ac:dyDescent="0.3">
      <c r="BP1003" s="28"/>
      <c r="BQ1003" s="28"/>
      <c r="BR1003" s="28"/>
      <c r="BS1003" s="28"/>
      <c r="BT1003" s="28"/>
      <c r="BU1003" s="28"/>
      <c r="BV1003" s="28"/>
      <c r="BW1003" s="28"/>
    </row>
    <row r="1004" spans="68:75" ht="22.5" customHeight="1" x14ac:dyDescent="0.3">
      <c r="BP1004" s="28"/>
      <c r="BQ1004" s="28"/>
      <c r="BR1004" s="28"/>
      <c r="BS1004" s="28"/>
      <c r="BT1004" s="28"/>
      <c r="BU1004" s="28"/>
      <c r="BV1004" s="28"/>
      <c r="BW1004" s="28"/>
    </row>
    <row r="1005" spans="68:75" ht="22.5" customHeight="1" x14ac:dyDescent="0.3">
      <c r="BP1005" s="28"/>
      <c r="BQ1005" s="28"/>
      <c r="BR1005" s="28"/>
      <c r="BS1005" s="28"/>
      <c r="BT1005" s="28"/>
      <c r="BU1005" s="28"/>
      <c r="BV1005" s="28"/>
      <c r="BW1005" s="28"/>
    </row>
    <row r="1006" spans="68:75" ht="22.5" customHeight="1" x14ac:dyDescent="0.3">
      <c r="BP1006" s="28"/>
      <c r="BQ1006" s="28"/>
      <c r="BR1006" s="28"/>
      <c r="BS1006" s="28"/>
      <c r="BT1006" s="28"/>
      <c r="BU1006" s="28"/>
      <c r="BV1006" s="28"/>
      <c r="BW1006" s="28"/>
    </row>
    <row r="1007" spans="68:75" ht="22.5" customHeight="1" x14ac:dyDescent="0.3">
      <c r="BP1007" s="28"/>
      <c r="BQ1007" s="28"/>
      <c r="BR1007" s="28"/>
      <c r="BS1007" s="28"/>
      <c r="BT1007" s="28"/>
      <c r="BU1007" s="28"/>
      <c r="BV1007" s="28"/>
      <c r="BW1007" s="28"/>
    </row>
    <row r="1008" spans="68:75" ht="22.5" customHeight="1" x14ac:dyDescent="0.3">
      <c r="BP1008" s="28"/>
      <c r="BQ1008" s="28"/>
      <c r="BR1008" s="28"/>
      <c r="BS1008" s="28"/>
      <c r="BT1008" s="28"/>
      <c r="BU1008" s="28"/>
      <c r="BV1008" s="28"/>
      <c r="BW1008" s="28"/>
    </row>
    <row r="1009" spans="68:75" ht="22.5" customHeight="1" x14ac:dyDescent="0.3">
      <c r="BP1009" s="28"/>
      <c r="BQ1009" s="28"/>
      <c r="BR1009" s="28"/>
      <c r="BS1009" s="28"/>
      <c r="BT1009" s="28"/>
      <c r="BU1009" s="28"/>
      <c r="BV1009" s="28"/>
      <c r="BW1009" s="28"/>
    </row>
    <row r="1010" spans="68:75" ht="22.5" customHeight="1" x14ac:dyDescent="0.3">
      <c r="BP1010" s="28"/>
      <c r="BQ1010" s="28"/>
      <c r="BR1010" s="28"/>
      <c r="BS1010" s="28"/>
      <c r="BT1010" s="28"/>
      <c r="BU1010" s="28"/>
      <c r="BV1010" s="28"/>
      <c r="BW1010" s="28"/>
    </row>
    <row r="1011" spans="68:75" ht="22.5" customHeight="1" x14ac:dyDescent="0.3">
      <c r="BP1011" s="28"/>
      <c r="BQ1011" s="28"/>
      <c r="BR1011" s="28"/>
      <c r="BS1011" s="28"/>
      <c r="BT1011" s="28"/>
      <c r="BU1011" s="28"/>
      <c r="BV1011" s="28"/>
      <c r="BW1011" s="28"/>
    </row>
    <row r="1012" spans="68:75" ht="22.5" customHeight="1" x14ac:dyDescent="0.3">
      <c r="BP1012" s="28"/>
      <c r="BQ1012" s="28"/>
      <c r="BR1012" s="28"/>
      <c r="BS1012" s="28"/>
      <c r="BT1012" s="28"/>
      <c r="BU1012" s="28"/>
      <c r="BV1012" s="28"/>
      <c r="BW1012" s="28"/>
    </row>
    <row r="1013" spans="68:75" ht="22.5" customHeight="1" x14ac:dyDescent="0.3">
      <c r="BP1013" s="28"/>
      <c r="BQ1013" s="28"/>
      <c r="BR1013" s="28"/>
      <c r="BS1013" s="28"/>
      <c r="BT1013" s="28"/>
      <c r="BU1013" s="28"/>
      <c r="BV1013" s="28"/>
      <c r="BW1013" s="28"/>
    </row>
    <row r="1014" spans="68:75" ht="22.5" customHeight="1" x14ac:dyDescent="0.3">
      <c r="BP1014" s="28"/>
      <c r="BQ1014" s="28"/>
      <c r="BR1014" s="28"/>
      <c r="BS1014" s="28"/>
      <c r="BT1014" s="28"/>
      <c r="BU1014" s="28"/>
      <c r="BV1014" s="28"/>
      <c r="BW1014" s="28"/>
    </row>
    <row r="1015" spans="68:75" ht="22.5" customHeight="1" x14ac:dyDescent="0.3">
      <c r="BP1015" s="28"/>
      <c r="BQ1015" s="28"/>
      <c r="BR1015" s="28"/>
      <c r="BS1015" s="28"/>
      <c r="BT1015" s="28"/>
      <c r="BU1015" s="28"/>
      <c r="BV1015" s="28"/>
      <c r="BW1015" s="28"/>
    </row>
    <row r="1016" spans="68:75" ht="22.5" customHeight="1" x14ac:dyDescent="0.3">
      <c r="BP1016" s="28"/>
      <c r="BQ1016" s="28"/>
      <c r="BR1016" s="28"/>
      <c r="BS1016" s="28"/>
      <c r="BT1016" s="28"/>
      <c r="BU1016" s="28"/>
      <c r="BV1016" s="28"/>
      <c r="BW1016" s="28"/>
    </row>
    <row r="1017" spans="68:75" ht="22.5" customHeight="1" x14ac:dyDescent="0.3">
      <c r="BP1017" s="28"/>
      <c r="BQ1017" s="28"/>
      <c r="BR1017" s="28"/>
      <c r="BS1017" s="28"/>
      <c r="BT1017" s="28"/>
      <c r="BU1017" s="28"/>
      <c r="BV1017" s="28"/>
      <c r="BW1017" s="28"/>
    </row>
    <row r="1018" spans="68:75" ht="22.5" customHeight="1" x14ac:dyDescent="0.3">
      <c r="BP1018" s="28"/>
      <c r="BQ1018" s="28"/>
      <c r="BR1018" s="28"/>
      <c r="BS1018" s="28"/>
      <c r="BT1018" s="28"/>
      <c r="BU1018" s="28"/>
      <c r="BV1018" s="28"/>
      <c r="BW1018" s="28"/>
    </row>
    <row r="1019" spans="68:75" ht="22.5" customHeight="1" x14ac:dyDescent="0.3">
      <c r="BP1019" s="28"/>
      <c r="BQ1019" s="28"/>
      <c r="BR1019" s="28"/>
      <c r="BS1019" s="28"/>
      <c r="BT1019" s="28"/>
      <c r="BU1019" s="28"/>
      <c r="BV1019" s="28"/>
      <c r="BW1019" s="28"/>
    </row>
    <row r="1020" spans="68:75" ht="22.5" customHeight="1" x14ac:dyDescent="0.3">
      <c r="BP1020" s="28"/>
      <c r="BQ1020" s="28"/>
      <c r="BR1020" s="28"/>
      <c r="BS1020" s="28"/>
      <c r="BT1020" s="28"/>
      <c r="BU1020" s="28"/>
      <c r="BV1020" s="28"/>
      <c r="BW1020" s="28"/>
    </row>
    <row r="1021" spans="68:75" ht="22.5" customHeight="1" x14ac:dyDescent="0.3">
      <c r="BP1021" s="28"/>
      <c r="BQ1021" s="28"/>
      <c r="BR1021" s="28"/>
      <c r="BS1021" s="28"/>
      <c r="BT1021" s="28"/>
      <c r="BU1021" s="28"/>
      <c r="BV1021" s="28"/>
      <c r="BW1021" s="28"/>
    </row>
    <row r="1022" spans="68:75" ht="22.5" customHeight="1" x14ac:dyDescent="0.3">
      <c r="BP1022" s="28"/>
      <c r="BQ1022" s="28"/>
      <c r="BR1022" s="28"/>
      <c r="BS1022" s="28"/>
      <c r="BT1022" s="28"/>
      <c r="BU1022" s="28"/>
      <c r="BV1022" s="28"/>
      <c r="BW1022" s="28"/>
    </row>
    <row r="1023" spans="68:75" ht="22.5" customHeight="1" x14ac:dyDescent="0.3">
      <c r="BP1023" s="28"/>
      <c r="BQ1023" s="28"/>
      <c r="BR1023" s="28"/>
      <c r="BS1023" s="28"/>
      <c r="BT1023" s="28"/>
      <c r="BU1023" s="28"/>
      <c r="BV1023" s="28"/>
      <c r="BW1023" s="28"/>
    </row>
    <row r="1024" spans="68:75" ht="22.5" customHeight="1" x14ac:dyDescent="0.3">
      <c r="BP1024" s="28"/>
      <c r="BQ1024" s="28"/>
      <c r="BR1024" s="28"/>
      <c r="BS1024" s="28"/>
      <c r="BT1024" s="28"/>
      <c r="BU1024" s="28"/>
      <c r="BV1024" s="28"/>
      <c r="BW1024" s="28"/>
    </row>
    <row r="1025" spans="68:75" ht="22.5" customHeight="1" x14ac:dyDescent="0.3">
      <c r="BP1025" s="28"/>
      <c r="BQ1025" s="28"/>
      <c r="BR1025" s="28"/>
      <c r="BS1025" s="28"/>
      <c r="BT1025" s="28"/>
      <c r="BU1025" s="28"/>
      <c r="BV1025" s="28"/>
      <c r="BW1025" s="28"/>
    </row>
    <row r="1026" spans="68:75" ht="22.5" customHeight="1" x14ac:dyDescent="0.3">
      <c r="BP1026" s="28"/>
      <c r="BQ1026" s="28"/>
      <c r="BR1026" s="28"/>
      <c r="BS1026" s="28"/>
      <c r="BT1026" s="28"/>
      <c r="BU1026" s="28"/>
      <c r="BV1026" s="28"/>
      <c r="BW1026" s="28"/>
    </row>
    <row r="1027" spans="68:75" ht="22.5" customHeight="1" x14ac:dyDescent="0.3">
      <c r="BP1027" s="28"/>
      <c r="BQ1027" s="28"/>
      <c r="BR1027" s="28"/>
      <c r="BS1027" s="28"/>
      <c r="BT1027" s="28"/>
      <c r="BU1027" s="28"/>
      <c r="BV1027" s="28"/>
      <c r="BW1027" s="28"/>
    </row>
    <row r="1028" spans="68:75" ht="22.5" customHeight="1" x14ac:dyDescent="0.3">
      <c r="BP1028" s="28"/>
      <c r="BQ1028" s="28"/>
      <c r="BR1028" s="28"/>
      <c r="BS1028" s="28"/>
      <c r="BT1028" s="28"/>
      <c r="BU1028" s="28"/>
      <c r="BV1028" s="28"/>
      <c r="BW1028" s="28"/>
    </row>
    <row r="1029" spans="68:75" ht="22.5" customHeight="1" x14ac:dyDescent="0.3">
      <c r="BP1029" s="28"/>
      <c r="BQ1029" s="28"/>
      <c r="BR1029" s="28"/>
      <c r="BS1029" s="28"/>
      <c r="BT1029" s="28"/>
      <c r="BU1029" s="28"/>
      <c r="BV1029" s="28"/>
      <c r="BW1029" s="28"/>
    </row>
    <row r="1030" spans="68:75" ht="22.5" customHeight="1" x14ac:dyDescent="0.3">
      <c r="BP1030" s="28"/>
      <c r="BQ1030" s="28"/>
      <c r="BR1030" s="28"/>
      <c r="BS1030" s="28"/>
      <c r="BT1030" s="28"/>
      <c r="BU1030" s="28"/>
      <c r="BV1030" s="28"/>
      <c r="BW1030" s="28"/>
    </row>
    <row r="1031" spans="68:75" ht="22.5" customHeight="1" x14ac:dyDescent="0.3">
      <c r="BP1031" s="28"/>
      <c r="BQ1031" s="28"/>
      <c r="BR1031" s="28"/>
      <c r="BS1031" s="28"/>
      <c r="BT1031" s="28"/>
      <c r="BU1031" s="28"/>
      <c r="BV1031" s="28"/>
      <c r="BW1031" s="28"/>
    </row>
    <row r="1032" spans="68:75" ht="22.5" customHeight="1" x14ac:dyDescent="0.3">
      <c r="BP1032" s="28"/>
      <c r="BQ1032" s="28"/>
      <c r="BR1032" s="28"/>
      <c r="BS1032" s="28"/>
      <c r="BT1032" s="28"/>
      <c r="BU1032" s="28"/>
      <c r="BV1032" s="28"/>
      <c r="BW1032" s="28"/>
    </row>
    <row r="1033" spans="68:75" ht="22.5" customHeight="1" x14ac:dyDescent="0.3">
      <c r="BP1033" s="28"/>
      <c r="BQ1033" s="28"/>
      <c r="BR1033" s="28"/>
      <c r="BS1033" s="28"/>
      <c r="BT1033" s="28"/>
      <c r="BU1033" s="28"/>
      <c r="BV1033" s="28"/>
      <c r="BW1033" s="28"/>
    </row>
    <row r="1034" spans="68:75" ht="22.5" customHeight="1" x14ac:dyDescent="0.3">
      <c r="BP1034" s="28"/>
      <c r="BQ1034" s="28"/>
      <c r="BR1034" s="28"/>
      <c r="BS1034" s="28"/>
      <c r="BT1034" s="28"/>
      <c r="BU1034" s="28"/>
      <c r="BV1034" s="28"/>
      <c r="BW1034" s="28"/>
    </row>
    <row r="1035" spans="68:75" ht="22.5" customHeight="1" x14ac:dyDescent="0.3">
      <c r="BP1035" s="28"/>
      <c r="BQ1035" s="28"/>
      <c r="BR1035" s="28"/>
      <c r="BS1035" s="28"/>
      <c r="BT1035" s="28"/>
      <c r="BU1035" s="28"/>
      <c r="BV1035" s="28"/>
      <c r="BW1035" s="28"/>
    </row>
    <row r="1036" spans="68:75" ht="22.5" customHeight="1" x14ac:dyDescent="0.3">
      <c r="BP1036" s="28"/>
      <c r="BQ1036" s="28"/>
      <c r="BR1036" s="28"/>
      <c r="BS1036" s="28"/>
      <c r="BT1036" s="28"/>
      <c r="BU1036" s="28"/>
      <c r="BV1036" s="28"/>
      <c r="BW1036" s="28"/>
    </row>
    <row r="1037" spans="68:75" ht="22.5" customHeight="1" x14ac:dyDescent="0.3">
      <c r="BP1037" s="28"/>
      <c r="BQ1037" s="28"/>
      <c r="BR1037" s="28"/>
      <c r="BS1037" s="28"/>
      <c r="BT1037" s="28"/>
      <c r="BU1037" s="28"/>
      <c r="BV1037" s="28"/>
      <c r="BW1037" s="28"/>
    </row>
    <row r="1038" spans="68:75" ht="22.5" customHeight="1" x14ac:dyDescent="0.3">
      <c r="BP1038" s="28"/>
      <c r="BQ1038" s="28"/>
      <c r="BR1038" s="28"/>
      <c r="BS1038" s="28"/>
      <c r="BT1038" s="28"/>
      <c r="BU1038" s="28"/>
      <c r="BV1038" s="28"/>
      <c r="BW1038" s="28"/>
    </row>
    <row r="1039" spans="68:75" ht="22.5" customHeight="1" x14ac:dyDescent="0.3">
      <c r="BP1039" s="28"/>
      <c r="BQ1039" s="28"/>
      <c r="BR1039" s="28"/>
      <c r="BS1039" s="28"/>
      <c r="BT1039" s="28"/>
      <c r="BU1039" s="28"/>
      <c r="BV1039" s="28"/>
      <c r="BW1039" s="28"/>
    </row>
    <row r="1040" spans="68:75" ht="22.5" customHeight="1" x14ac:dyDescent="0.3">
      <c r="BP1040" s="28"/>
      <c r="BQ1040" s="28"/>
      <c r="BR1040" s="28"/>
      <c r="BS1040" s="28"/>
      <c r="BT1040" s="28"/>
      <c r="BU1040" s="28"/>
      <c r="BV1040" s="28"/>
      <c r="BW1040" s="28"/>
    </row>
    <row r="1041" spans="68:75" ht="22.5" customHeight="1" x14ac:dyDescent="0.3">
      <c r="BP1041" s="28"/>
      <c r="BQ1041" s="28"/>
      <c r="BR1041" s="28"/>
      <c r="BS1041" s="28"/>
      <c r="BT1041" s="28"/>
      <c r="BU1041" s="28"/>
      <c r="BV1041" s="28"/>
      <c r="BW1041" s="28"/>
    </row>
    <row r="1042" spans="68:75" ht="22.5" customHeight="1" x14ac:dyDescent="0.3">
      <c r="BP1042" s="28"/>
      <c r="BQ1042" s="28"/>
      <c r="BR1042" s="28"/>
      <c r="BS1042" s="28"/>
      <c r="BT1042" s="28"/>
      <c r="BU1042" s="28"/>
      <c r="BV1042" s="28"/>
      <c r="BW1042" s="28"/>
    </row>
    <row r="1043" spans="68:75" ht="22.5" customHeight="1" x14ac:dyDescent="0.3">
      <c r="BP1043" s="28"/>
      <c r="BQ1043" s="28"/>
      <c r="BR1043" s="28"/>
      <c r="BS1043" s="28"/>
      <c r="BT1043" s="28"/>
      <c r="BU1043" s="28"/>
      <c r="BV1043" s="28"/>
      <c r="BW1043" s="28"/>
    </row>
    <row r="1044" spans="68:75" ht="22.5" customHeight="1" x14ac:dyDescent="0.3">
      <c r="BP1044" s="28"/>
      <c r="BQ1044" s="28"/>
      <c r="BR1044" s="28"/>
      <c r="BS1044" s="28"/>
      <c r="BT1044" s="28"/>
      <c r="BU1044" s="28"/>
      <c r="BV1044" s="28"/>
      <c r="BW1044" s="28"/>
    </row>
    <row r="1045" spans="68:75" ht="22.5" customHeight="1" x14ac:dyDescent="0.3">
      <c r="BP1045" s="28"/>
      <c r="BQ1045" s="28"/>
      <c r="BR1045" s="28"/>
      <c r="BS1045" s="28"/>
      <c r="BT1045" s="28"/>
      <c r="BU1045" s="28"/>
      <c r="BV1045" s="28"/>
      <c r="BW1045" s="28"/>
    </row>
    <row r="1046" spans="68:75" ht="22.5" customHeight="1" x14ac:dyDescent="0.3">
      <c r="BP1046" s="28"/>
      <c r="BQ1046" s="28"/>
      <c r="BR1046" s="28"/>
      <c r="BS1046" s="28"/>
      <c r="BT1046" s="28"/>
      <c r="BU1046" s="28"/>
      <c r="BV1046" s="28"/>
      <c r="BW1046" s="28"/>
    </row>
    <row r="1047" spans="68:75" ht="22.5" customHeight="1" x14ac:dyDescent="0.3">
      <c r="BP1047" s="28"/>
      <c r="BQ1047" s="28"/>
      <c r="BR1047" s="28"/>
      <c r="BS1047" s="28"/>
      <c r="BT1047" s="28"/>
      <c r="BU1047" s="28"/>
      <c r="BV1047" s="28"/>
      <c r="BW1047" s="28"/>
    </row>
    <row r="1048" spans="68:75" ht="22.5" customHeight="1" x14ac:dyDescent="0.3">
      <c r="BP1048" s="28"/>
      <c r="BQ1048" s="28"/>
      <c r="BR1048" s="28"/>
      <c r="BS1048" s="28"/>
      <c r="BT1048" s="28"/>
      <c r="BU1048" s="28"/>
      <c r="BV1048" s="28"/>
      <c r="BW1048" s="28"/>
    </row>
    <row r="1049" spans="68:75" ht="22.5" customHeight="1" x14ac:dyDescent="0.3">
      <c r="BP1049" s="28"/>
      <c r="BQ1049" s="28"/>
      <c r="BR1049" s="28"/>
      <c r="BS1049" s="28"/>
      <c r="BT1049" s="28"/>
      <c r="BU1049" s="28"/>
      <c r="BV1049" s="28"/>
      <c r="BW1049" s="28"/>
    </row>
    <row r="1050" spans="68:75" ht="22.5" customHeight="1" x14ac:dyDescent="0.3">
      <c r="BP1050" s="28"/>
      <c r="BQ1050" s="28"/>
      <c r="BR1050" s="28"/>
      <c r="BS1050" s="28"/>
      <c r="BT1050" s="28"/>
      <c r="BU1050" s="28"/>
      <c r="BV1050" s="28"/>
      <c r="BW1050" s="28"/>
    </row>
    <row r="1051" spans="68:75" ht="22.5" customHeight="1" x14ac:dyDescent="0.3">
      <c r="BP1051" s="28"/>
      <c r="BQ1051" s="28"/>
      <c r="BR1051" s="28"/>
      <c r="BS1051" s="28"/>
      <c r="BT1051" s="28"/>
      <c r="BU1051" s="28"/>
      <c r="BV1051" s="28"/>
      <c r="BW1051" s="28"/>
    </row>
    <row r="1052" spans="68:75" ht="22.5" customHeight="1" x14ac:dyDescent="0.3">
      <c r="BP1052" s="28"/>
      <c r="BQ1052" s="28"/>
      <c r="BR1052" s="28"/>
      <c r="BS1052" s="28"/>
      <c r="BT1052" s="28"/>
      <c r="BU1052" s="28"/>
      <c r="BV1052" s="28"/>
      <c r="BW1052" s="28"/>
    </row>
    <row r="1053" spans="68:75" ht="22.5" customHeight="1" x14ac:dyDescent="0.3">
      <c r="BP1053" s="28"/>
      <c r="BQ1053" s="28"/>
      <c r="BR1053" s="28"/>
      <c r="BS1053" s="28"/>
      <c r="BT1053" s="28"/>
      <c r="BU1053" s="28"/>
      <c r="BV1053" s="28"/>
      <c r="BW1053" s="28"/>
    </row>
    <row r="1054" spans="68:75" ht="22.5" customHeight="1" x14ac:dyDescent="0.3">
      <c r="BP1054" s="28"/>
      <c r="BQ1054" s="28"/>
      <c r="BR1054" s="28"/>
      <c r="BS1054" s="28"/>
      <c r="BT1054" s="28"/>
      <c r="BU1054" s="28"/>
      <c r="BV1054" s="28"/>
      <c r="BW1054" s="28"/>
    </row>
    <row r="1055" spans="68:75" ht="22.5" customHeight="1" x14ac:dyDescent="0.3">
      <c r="BP1055" s="28"/>
      <c r="BQ1055" s="28"/>
      <c r="BR1055" s="28"/>
      <c r="BS1055" s="28"/>
      <c r="BT1055" s="28"/>
      <c r="BU1055" s="28"/>
      <c r="BV1055" s="28"/>
      <c r="BW1055" s="28"/>
    </row>
    <row r="1056" spans="68:75" ht="22.5" customHeight="1" x14ac:dyDescent="0.3">
      <c r="BP1056" s="28"/>
      <c r="BQ1056" s="28"/>
      <c r="BR1056" s="28"/>
      <c r="BS1056" s="28"/>
      <c r="BT1056" s="28"/>
      <c r="BU1056" s="28"/>
      <c r="BV1056" s="28"/>
      <c r="BW1056" s="28"/>
    </row>
    <row r="1057" spans="68:75" ht="22.5" customHeight="1" x14ac:dyDescent="0.3">
      <c r="BP1057" s="28"/>
      <c r="BQ1057" s="28"/>
      <c r="BR1057" s="28"/>
      <c r="BS1057" s="28"/>
      <c r="BT1057" s="28"/>
      <c r="BU1057" s="28"/>
      <c r="BV1057" s="28"/>
      <c r="BW1057" s="28"/>
    </row>
    <row r="1058" spans="68:75" ht="22.5" customHeight="1" x14ac:dyDescent="0.3">
      <c r="BP1058" s="28"/>
      <c r="BQ1058" s="28"/>
      <c r="BR1058" s="28"/>
      <c r="BS1058" s="28"/>
      <c r="BT1058" s="28"/>
      <c r="BU1058" s="28"/>
      <c r="BV1058" s="28"/>
      <c r="BW1058" s="28"/>
    </row>
    <row r="1059" spans="68:75" ht="22.5" customHeight="1" x14ac:dyDescent="0.3">
      <c r="BP1059" s="28"/>
      <c r="BQ1059" s="28"/>
      <c r="BR1059" s="28"/>
      <c r="BS1059" s="28"/>
      <c r="BT1059" s="28"/>
      <c r="BU1059" s="28"/>
      <c r="BV1059" s="28"/>
      <c r="BW1059" s="28"/>
    </row>
    <row r="1060" spans="68:75" ht="22.5" customHeight="1" x14ac:dyDescent="0.3">
      <c r="BP1060" s="28"/>
      <c r="BQ1060" s="28"/>
      <c r="BR1060" s="28"/>
      <c r="BS1060" s="28"/>
      <c r="BT1060" s="28"/>
      <c r="BU1060" s="28"/>
      <c r="BV1060" s="28"/>
      <c r="BW1060" s="28"/>
    </row>
    <row r="1061" spans="68:75" ht="22.5" customHeight="1" x14ac:dyDescent="0.3">
      <c r="BP1061" s="28"/>
      <c r="BQ1061" s="28"/>
      <c r="BR1061" s="28"/>
      <c r="BS1061" s="28"/>
      <c r="BT1061" s="28"/>
      <c r="BU1061" s="28"/>
      <c r="BV1061" s="28"/>
      <c r="BW1061" s="28"/>
    </row>
    <row r="1062" spans="68:75" ht="22.5" customHeight="1" x14ac:dyDescent="0.3">
      <c r="BP1062" s="28"/>
      <c r="BQ1062" s="28"/>
      <c r="BR1062" s="28"/>
      <c r="BS1062" s="28"/>
      <c r="BT1062" s="28"/>
      <c r="BU1062" s="28"/>
      <c r="BV1062" s="28"/>
      <c r="BW1062" s="28"/>
    </row>
    <row r="1063" spans="68:75" ht="22.5" customHeight="1" x14ac:dyDescent="0.3">
      <c r="BP1063" s="28"/>
      <c r="BQ1063" s="28"/>
      <c r="BR1063" s="28"/>
      <c r="BS1063" s="28"/>
      <c r="BT1063" s="28"/>
      <c r="BU1063" s="28"/>
      <c r="BV1063" s="28"/>
      <c r="BW1063" s="28"/>
    </row>
    <row r="1064" spans="68:75" ht="22.5" customHeight="1" x14ac:dyDescent="0.3">
      <c r="BP1064" s="28"/>
      <c r="BQ1064" s="28"/>
      <c r="BR1064" s="28"/>
      <c r="BS1064" s="28"/>
      <c r="BT1064" s="28"/>
      <c r="BU1064" s="28"/>
      <c r="BV1064" s="28"/>
      <c r="BW1064" s="28"/>
    </row>
    <row r="1065" spans="68:75" ht="22.5" customHeight="1" x14ac:dyDescent="0.3">
      <c r="BP1065" s="28"/>
      <c r="BQ1065" s="28"/>
      <c r="BR1065" s="28"/>
      <c r="BS1065" s="28"/>
      <c r="BT1065" s="28"/>
      <c r="BU1065" s="28"/>
      <c r="BV1065" s="28"/>
      <c r="BW1065" s="28"/>
    </row>
    <row r="1066" spans="68:75" ht="22.5" customHeight="1" x14ac:dyDescent="0.3">
      <c r="BP1066" s="28"/>
      <c r="BQ1066" s="28"/>
      <c r="BR1066" s="28"/>
      <c r="BS1066" s="28"/>
      <c r="BT1066" s="28"/>
      <c r="BU1066" s="28"/>
      <c r="BV1066" s="28"/>
      <c r="BW1066" s="28"/>
    </row>
    <row r="1067" spans="68:75" ht="22.5" customHeight="1" x14ac:dyDescent="0.3">
      <c r="BP1067" s="28"/>
      <c r="BQ1067" s="28"/>
      <c r="BR1067" s="28"/>
      <c r="BS1067" s="28"/>
      <c r="BT1067" s="28"/>
      <c r="BU1067" s="28"/>
      <c r="BV1067" s="28"/>
      <c r="BW1067" s="28"/>
    </row>
    <row r="1068" spans="68:75" ht="22.5" customHeight="1" x14ac:dyDescent="0.3">
      <c r="BP1068" s="28"/>
      <c r="BQ1068" s="28"/>
      <c r="BR1068" s="28"/>
      <c r="BS1068" s="28"/>
      <c r="BT1068" s="28"/>
      <c r="BU1068" s="28"/>
      <c r="BV1068" s="28"/>
      <c r="BW1068" s="28"/>
    </row>
    <row r="1069" spans="68:75" ht="22.5" customHeight="1" x14ac:dyDescent="0.3">
      <c r="BP1069" s="28"/>
      <c r="BQ1069" s="28"/>
      <c r="BR1069" s="28"/>
      <c r="BS1069" s="28"/>
      <c r="BT1069" s="28"/>
      <c r="BU1069" s="28"/>
      <c r="BV1069" s="28"/>
      <c r="BW1069" s="28"/>
    </row>
    <row r="1070" spans="68:75" ht="22.5" customHeight="1" x14ac:dyDescent="0.3">
      <c r="BP1070" s="28"/>
      <c r="BQ1070" s="28"/>
      <c r="BR1070" s="28"/>
      <c r="BS1070" s="28"/>
      <c r="BT1070" s="28"/>
      <c r="BU1070" s="28"/>
      <c r="BV1070" s="28"/>
      <c r="BW1070" s="28"/>
    </row>
    <row r="1071" spans="68:75" ht="22.5" customHeight="1" x14ac:dyDescent="0.3">
      <c r="BP1071" s="28"/>
      <c r="BQ1071" s="28"/>
      <c r="BR1071" s="28"/>
      <c r="BS1071" s="28"/>
      <c r="BT1071" s="28"/>
      <c r="BU1071" s="28"/>
      <c r="BV1071" s="28"/>
      <c r="BW1071" s="28"/>
    </row>
    <row r="1072" spans="68:75" ht="22.5" customHeight="1" x14ac:dyDescent="0.3">
      <c r="BP1072" s="28"/>
      <c r="BQ1072" s="28"/>
      <c r="BR1072" s="28"/>
      <c r="BS1072" s="28"/>
      <c r="BT1072" s="28"/>
      <c r="BU1072" s="28"/>
      <c r="BV1072" s="28"/>
      <c r="BW1072" s="28"/>
    </row>
    <row r="1073" spans="68:75" ht="22.5" customHeight="1" x14ac:dyDescent="0.3">
      <c r="BP1073" s="28"/>
      <c r="BQ1073" s="28"/>
      <c r="BR1073" s="28"/>
      <c r="BS1073" s="28"/>
      <c r="BT1073" s="28"/>
      <c r="BU1073" s="28"/>
      <c r="BV1073" s="28"/>
      <c r="BW1073" s="28"/>
    </row>
    <row r="1074" spans="68:75" ht="22.5" customHeight="1" x14ac:dyDescent="0.3">
      <c r="BP1074" s="28"/>
      <c r="BQ1074" s="28"/>
      <c r="BR1074" s="28"/>
      <c r="BS1074" s="28"/>
      <c r="BT1074" s="28"/>
      <c r="BU1074" s="28"/>
      <c r="BV1074" s="28"/>
      <c r="BW1074" s="28"/>
    </row>
    <row r="1075" spans="68:75" ht="22.5" customHeight="1" x14ac:dyDescent="0.3">
      <c r="BP1075" s="28"/>
      <c r="BQ1075" s="28"/>
      <c r="BR1075" s="28"/>
      <c r="BS1075" s="28"/>
      <c r="BT1075" s="28"/>
      <c r="BU1075" s="28"/>
      <c r="BV1075" s="28"/>
      <c r="BW1075" s="28"/>
    </row>
    <row r="1076" spans="68:75" ht="22.5" customHeight="1" x14ac:dyDescent="0.3">
      <c r="BP1076" s="28"/>
      <c r="BQ1076" s="28"/>
      <c r="BR1076" s="28"/>
      <c r="BS1076" s="28"/>
      <c r="BT1076" s="28"/>
      <c r="BU1076" s="28"/>
      <c r="BV1076" s="28"/>
      <c r="BW1076" s="28"/>
    </row>
    <row r="1077" spans="68:75" ht="22.5" customHeight="1" x14ac:dyDescent="0.3">
      <c r="BP1077" s="28"/>
      <c r="BQ1077" s="28"/>
      <c r="BR1077" s="28"/>
      <c r="BS1077" s="28"/>
      <c r="BT1077" s="28"/>
      <c r="BU1077" s="28"/>
      <c r="BV1077" s="28"/>
      <c r="BW1077" s="28"/>
    </row>
    <row r="1078" spans="68:75" ht="22.5" customHeight="1" x14ac:dyDescent="0.3">
      <c r="BP1078" s="28"/>
      <c r="BQ1078" s="28"/>
      <c r="BR1078" s="28"/>
      <c r="BS1078" s="28"/>
      <c r="BT1078" s="28"/>
      <c r="BU1078" s="28"/>
      <c r="BV1078" s="28"/>
      <c r="BW1078" s="28"/>
    </row>
    <row r="1079" spans="68:75" ht="22.5" customHeight="1" x14ac:dyDescent="0.3">
      <c r="BP1079" s="28"/>
      <c r="BQ1079" s="28"/>
      <c r="BR1079" s="28"/>
      <c r="BS1079" s="28"/>
      <c r="BT1079" s="28"/>
      <c r="BU1079" s="28"/>
      <c r="BV1079" s="28"/>
      <c r="BW1079" s="28"/>
    </row>
    <row r="1080" spans="68:75" ht="22.5" customHeight="1" x14ac:dyDescent="0.3">
      <c r="BP1080" s="28"/>
      <c r="BQ1080" s="28"/>
      <c r="BR1080" s="28"/>
      <c r="BS1080" s="28"/>
      <c r="BT1080" s="28"/>
      <c r="BU1080" s="28"/>
      <c r="BV1080" s="28"/>
      <c r="BW1080" s="28"/>
    </row>
    <row r="1081" spans="68:75" ht="22.5" customHeight="1" x14ac:dyDescent="0.3">
      <c r="BP1081" s="28"/>
      <c r="BQ1081" s="28"/>
      <c r="BR1081" s="28"/>
      <c r="BS1081" s="28"/>
      <c r="BT1081" s="28"/>
      <c r="BU1081" s="28"/>
      <c r="BV1081" s="28"/>
      <c r="BW1081" s="28"/>
    </row>
    <row r="1082" spans="68:75" ht="22.5" customHeight="1" x14ac:dyDescent="0.3">
      <c r="BP1082" s="28"/>
      <c r="BQ1082" s="28"/>
      <c r="BR1082" s="28"/>
      <c r="BS1082" s="28"/>
      <c r="BT1082" s="28"/>
      <c r="BU1082" s="28"/>
      <c r="BV1082" s="28"/>
      <c r="BW1082" s="28"/>
    </row>
    <row r="1083" spans="68:75" ht="22.5" customHeight="1" x14ac:dyDescent="0.3">
      <c r="BP1083" s="28"/>
      <c r="BQ1083" s="28"/>
      <c r="BR1083" s="28"/>
      <c r="BS1083" s="28"/>
      <c r="BT1083" s="28"/>
      <c r="BU1083" s="28"/>
      <c r="BV1083" s="28"/>
      <c r="BW1083" s="28"/>
    </row>
    <row r="1084" spans="68:75" ht="22.5" customHeight="1" x14ac:dyDescent="0.3">
      <c r="BP1084" s="28"/>
      <c r="BQ1084" s="28"/>
      <c r="BR1084" s="28"/>
      <c r="BS1084" s="28"/>
      <c r="BT1084" s="28"/>
      <c r="BU1084" s="28"/>
      <c r="BV1084" s="28"/>
      <c r="BW1084" s="28"/>
    </row>
    <row r="1085" spans="68:75" ht="22.5" customHeight="1" x14ac:dyDescent="0.3">
      <c r="BP1085" s="28"/>
      <c r="BQ1085" s="28"/>
      <c r="BR1085" s="28"/>
      <c r="BS1085" s="28"/>
      <c r="BT1085" s="28"/>
      <c r="BU1085" s="28"/>
      <c r="BV1085" s="28"/>
      <c r="BW1085" s="28"/>
    </row>
    <row r="1086" spans="68:75" ht="22.5" customHeight="1" x14ac:dyDescent="0.3">
      <c r="BP1086" s="28"/>
      <c r="BQ1086" s="28"/>
      <c r="BR1086" s="28"/>
      <c r="BS1086" s="28"/>
      <c r="BT1086" s="28"/>
      <c r="BU1086" s="28"/>
      <c r="BV1086" s="28"/>
      <c r="BW1086" s="28"/>
    </row>
    <row r="1087" spans="68:75" ht="22.5" customHeight="1" x14ac:dyDescent="0.3">
      <c r="BP1087" s="28"/>
      <c r="BQ1087" s="28"/>
      <c r="BR1087" s="28"/>
      <c r="BS1087" s="28"/>
      <c r="BT1087" s="28"/>
      <c r="BU1087" s="28"/>
      <c r="BV1087" s="28"/>
      <c r="BW1087" s="28"/>
    </row>
    <row r="1088" spans="68:75" ht="22.5" customHeight="1" x14ac:dyDescent="0.3">
      <c r="BP1088" s="28"/>
      <c r="BQ1088" s="28"/>
      <c r="BR1088" s="28"/>
      <c r="BS1088" s="28"/>
      <c r="BT1088" s="28"/>
      <c r="BU1088" s="28"/>
      <c r="BV1088" s="28"/>
      <c r="BW1088" s="28"/>
    </row>
    <row r="1089" spans="68:75" ht="22.5" customHeight="1" x14ac:dyDescent="0.3">
      <c r="BP1089" s="28"/>
      <c r="BQ1089" s="28"/>
      <c r="BR1089" s="28"/>
      <c r="BS1089" s="28"/>
      <c r="BT1089" s="28"/>
      <c r="BU1089" s="28"/>
      <c r="BV1089" s="28"/>
      <c r="BW1089" s="28"/>
    </row>
    <row r="1090" spans="68:75" ht="22.5" customHeight="1" x14ac:dyDescent="0.3">
      <c r="BP1090" s="28"/>
      <c r="BQ1090" s="28"/>
      <c r="BR1090" s="28"/>
      <c r="BS1090" s="28"/>
      <c r="BT1090" s="28"/>
      <c r="BU1090" s="28"/>
      <c r="BV1090" s="28"/>
      <c r="BW1090" s="28"/>
    </row>
    <row r="1091" spans="68:75" ht="22.5" customHeight="1" x14ac:dyDescent="0.3">
      <c r="BP1091" s="28"/>
      <c r="BQ1091" s="28"/>
      <c r="BR1091" s="28"/>
      <c r="BS1091" s="28"/>
      <c r="BT1091" s="28"/>
      <c r="BU1091" s="28"/>
      <c r="BV1091" s="28"/>
      <c r="BW1091" s="28"/>
    </row>
    <row r="1092" spans="68:75" ht="22.5" customHeight="1" x14ac:dyDescent="0.3">
      <c r="BP1092" s="28"/>
      <c r="BQ1092" s="28"/>
      <c r="BR1092" s="28"/>
      <c r="BS1092" s="28"/>
      <c r="BT1092" s="28"/>
      <c r="BU1092" s="28"/>
      <c r="BV1092" s="28"/>
      <c r="BW1092" s="28"/>
    </row>
    <row r="1093" spans="68:75" ht="22.5" customHeight="1" x14ac:dyDescent="0.3">
      <c r="BP1093" s="28"/>
      <c r="BQ1093" s="28"/>
      <c r="BR1093" s="28"/>
      <c r="BS1093" s="28"/>
      <c r="BT1093" s="28"/>
      <c r="BU1093" s="28"/>
      <c r="BV1093" s="28"/>
      <c r="BW1093" s="28"/>
    </row>
    <row r="1094" spans="68:75" ht="22.5" customHeight="1" x14ac:dyDescent="0.3">
      <c r="BP1094" s="28"/>
      <c r="BQ1094" s="28"/>
      <c r="BR1094" s="28"/>
      <c r="BS1094" s="28"/>
      <c r="BT1094" s="28"/>
      <c r="BU1094" s="28"/>
      <c r="BV1094" s="28"/>
      <c r="BW1094" s="28"/>
    </row>
    <row r="1095" spans="68:75" ht="22.5" customHeight="1" x14ac:dyDescent="0.3">
      <c r="BP1095" s="28"/>
      <c r="BQ1095" s="28"/>
      <c r="BR1095" s="28"/>
      <c r="BS1095" s="28"/>
      <c r="BT1095" s="28"/>
      <c r="BU1095" s="28"/>
      <c r="BV1095" s="28"/>
      <c r="BW1095" s="28"/>
    </row>
    <row r="1096" spans="68:75" ht="22.5" customHeight="1" x14ac:dyDescent="0.3">
      <c r="BP1096" s="28"/>
      <c r="BQ1096" s="28"/>
      <c r="BR1096" s="28"/>
      <c r="BS1096" s="28"/>
      <c r="BT1096" s="28"/>
      <c r="BU1096" s="28"/>
      <c r="BV1096" s="28"/>
      <c r="BW1096" s="28"/>
    </row>
    <row r="1097" spans="68:75" ht="22.5" customHeight="1" x14ac:dyDescent="0.3">
      <c r="BP1097" s="28"/>
      <c r="BQ1097" s="28"/>
      <c r="BR1097" s="28"/>
      <c r="BS1097" s="28"/>
      <c r="BT1097" s="28"/>
      <c r="BU1097" s="28"/>
      <c r="BV1097" s="28"/>
      <c r="BW1097" s="28"/>
    </row>
    <row r="1098" spans="68:75" ht="22.5" customHeight="1" x14ac:dyDescent="0.3">
      <c r="BP1098" s="28"/>
      <c r="BQ1098" s="28"/>
      <c r="BR1098" s="28"/>
      <c r="BS1098" s="28"/>
      <c r="BT1098" s="28"/>
      <c r="BU1098" s="28"/>
      <c r="BV1098" s="28"/>
      <c r="BW1098" s="28"/>
    </row>
    <row r="1099" spans="68:75" ht="22.5" customHeight="1" x14ac:dyDescent="0.3">
      <c r="BP1099" s="28"/>
      <c r="BQ1099" s="28"/>
      <c r="BR1099" s="28"/>
      <c r="BS1099" s="28"/>
      <c r="BT1099" s="28"/>
      <c r="BU1099" s="28"/>
      <c r="BV1099" s="28"/>
      <c r="BW1099" s="28"/>
    </row>
    <row r="1100" spans="68:75" ht="22.5" customHeight="1" x14ac:dyDescent="0.3">
      <c r="BP1100" s="28"/>
      <c r="BQ1100" s="28"/>
      <c r="BR1100" s="28"/>
      <c r="BS1100" s="28"/>
      <c r="BT1100" s="28"/>
      <c r="BU1100" s="28"/>
      <c r="BV1100" s="28"/>
      <c r="BW1100" s="28"/>
    </row>
    <row r="1101" spans="68:75" ht="22.5" customHeight="1" x14ac:dyDescent="0.3">
      <c r="BP1101" s="28"/>
      <c r="BQ1101" s="28"/>
      <c r="BR1101" s="28"/>
      <c r="BS1101" s="28"/>
      <c r="BT1101" s="28"/>
      <c r="BU1101" s="28"/>
      <c r="BV1101" s="28"/>
      <c r="BW1101" s="28"/>
    </row>
    <row r="1102" spans="68:75" ht="22.5" customHeight="1" x14ac:dyDescent="0.3">
      <c r="BP1102" s="28"/>
      <c r="BQ1102" s="28"/>
      <c r="BR1102" s="28"/>
      <c r="BS1102" s="28"/>
      <c r="BT1102" s="28"/>
      <c r="BU1102" s="28"/>
      <c r="BV1102" s="28"/>
      <c r="BW1102" s="28"/>
    </row>
    <row r="1103" spans="68:75" ht="22.5" customHeight="1" x14ac:dyDescent="0.3">
      <c r="BP1103" s="28"/>
      <c r="BQ1103" s="28"/>
      <c r="BR1103" s="28"/>
      <c r="BS1103" s="28"/>
      <c r="BT1103" s="28"/>
      <c r="BU1103" s="28"/>
      <c r="BV1103" s="28"/>
      <c r="BW1103" s="28"/>
    </row>
    <row r="1104" spans="68:75" ht="22.5" customHeight="1" x14ac:dyDescent="0.3">
      <c r="BP1104" s="28"/>
      <c r="BQ1104" s="28"/>
      <c r="BR1104" s="28"/>
      <c r="BS1104" s="28"/>
      <c r="BT1104" s="28"/>
      <c r="BU1104" s="28"/>
      <c r="BV1104" s="28"/>
      <c r="BW1104" s="28"/>
    </row>
    <row r="1105" spans="68:75" ht="22.5" customHeight="1" x14ac:dyDescent="0.3">
      <c r="BP1105" s="28"/>
      <c r="BQ1105" s="28"/>
      <c r="BR1105" s="28"/>
      <c r="BS1105" s="28"/>
      <c r="BT1105" s="28"/>
      <c r="BU1105" s="28"/>
      <c r="BV1105" s="28"/>
      <c r="BW1105" s="28"/>
    </row>
    <row r="1106" spans="68:75" ht="22.5" customHeight="1" x14ac:dyDescent="0.3">
      <c r="BP1106" s="28"/>
      <c r="BQ1106" s="28"/>
      <c r="BR1106" s="28"/>
      <c r="BS1106" s="28"/>
      <c r="BT1106" s="28"/>
      <c r="BU1106" s="28"/>
      <c r="BV1106" s="28"/>
      <c r="BW1106" s="28"/>
    </row>
    <row r="1107" spans="68:75" ht="22.5" customHeight="1" x14ac:dyDescent="0.3">
      <c r="BP1107" s="28"/>
      <c r="BQ1107" s="28"/>
      <c r="BR1107" s="28"/>
      <c r="BS1107" s="28"/>
      <c r="BT1107" s="28"/>
      <c r="BU1107" s="28"/>
      <c r="BV1107" s="28"/>
      <c r="BW1107" s="28"/>
    </row>
    <row r="1108" spans="68:75" ht="22.5" customHeight="1" x14ac:dyDescent="0.3">
      <c r="BP1108" s="28"/>
      <c r="BQ1108" s="28"/>
      <c r="BR1108" s="28"/>
      <c r="BS1108" s="28"/>
      <c r="BT1108" s="28"/>
      <c r="BU1108" s="28"/>
      <c r="BV1108" s="28"/>
      <c r="BW1108" s="28"/>
    </row>
    <row r="1109" spans="68:75" ht="22.5" customHeight="1" x14ac:dyDescent="0.3">
      <c r="BP1109" s="28"/>
      <c r="BQ1109" s="28"/>
      <c r="BR1109" s="28"/>
      <c r="BS1109" s="28"/>
      <c r="BT1109" s="28"/>
      <c r="BU1109" s="28"/>
      <c r="BV1109" s="28"/>
      <c r="BW1109" s="28"/>
    </row>
    <row r="1110" spans="68:75" ht="22.5" customHeight="1" x14ac:dyDescent="0.3">
      <c r="BP1110" s="28"/>
      <c r="BQ1110" s="28"/>
      <c r="BR1110" s="28"/>
      <c r="BS1110" s="28"/>
      <c r="BT1110" s="28"/>
      <c r="BU1110" s="28"/>
      <c r="BV1110" s="28"/>
      <c r="BW1110" s="28"/>
    </row>
    <row r="1111" spans="68:75" ht="22.5" customHeight="1" x14ac:dyDescent="0.3">
      <c r="BP1111" s="28"/>
      <c r="BQ1111" s="28"/>
      <c r="BR1111" s="28"/>
      <c r="BS1111" s="28"/>
      <c r="BT1111" s="28"/>
      <c r="BU1111" s="28"/>
      <c r="BV1111" s="28"/>
      <c r="BW1111" s="28"/>
    </row>
    <row r="1112" spans="68:75" ht="22.5" customHeight="1" x14ac:dyDescent="0.3">
      <c r="BP1112" s="28"/>
      <c r="BQ1112" s="28"/>
      <c r="BR1112" s="28"/>
      <c r="BS1112" s="28"/>
      <c r="BT1112" s="28"/>
      <c r="BU1112" s="28"/>
      <c r="BV1112" s="28"/>
      <c r="BW1112" s="28"/>
    </row>
    <row r="1113" spans="68:75" ht="22.5" customHeight="1" x14ac:dyDescent="0.3">
      <c r="BP1113" s="28"/>
      <c r="BQ1113" s="28"/>
      <c r="BR1113" s="28"/>
      <c r="BS1113" s="28"/>
      <c r="BT1113" s="28"/>
      <c r="BU1113" s="28"/>
      <c r="BV1113" s="28"/>
      <c r="BW1113" s="28"/>
    </row>
    <row r="1114" spans="68:75" ht="22.5" customHeight="1" x14ac:dyDescent="0.3">
      <c r="BP1114" s="28"/>
      <c r="BQ1114" s="28"/>
      <c r="BR1114" s="28"/>
      <c r="BS1114" s="28"/>
      <c r="BT1114" s="28"/>
      <c r="BU1114" s="28"/>
      <c r="BV1114" s="28"/>
      <c r="BW1114" s="28"/>
    </row>
    <row r="1115" spans="68:75" ht="22.5" customHeight="1" x14ac:dyDescent="0.3">
      <c r="BP1115" s="28"/>
      <c r="BQ1115" s="28"/>
      <c r="BR1115" s="28"/>
      <c r="BS1115" s="28"/>
      <c r="BT1115" s="28"/>
      <c r="BU1115" s="28"/>
      <c r="BV1115" s="28"/>
      <c r="BW1115" s="28"/>
    </row>
    <row r="1116" spans="68:75" ht="22.5" customHeight="1" x14ac:dyDescent="0.3">
      <c r="BP1116" s="28"/>
      <c r="BQ1116" s="28"/>
      <c r="BR1116" s="28"/>
      <c r="BS1116" s="28"/>
      <c r="BT1116" s="28"/>
      <c r="BU1116" s="28"/>
      <c r="BV1116" s="28"/>
      <c r="BW1116" s="28"/>
    </row>
    <row r="1117" spans="68:75" ht="22.5" customHeight="1" x14ac:dyDescent="0.3">
      <c r="BP1117" s="28"/>
      <c r="BQ1117" s="28"/>
      <c r="BR1117" s="28"/>
      <c r="BS1117" s="28"/>
      <c r="BT1117" s="28"/>
      <c r="BU1117" s="28"/>
      <c r="BV1117" s="28"/>
      <c r="BW1117" s="28"/>
    </row>
    <row r="1118" spans="68:75" ht="22.5" customHeight="1" x14ac:dyDescent="0.3">
      <c r="BP1118" s="28"/>
      <c r="BQ1118" s="28"/>
      <c r="BR1118" s="28"/>
      <c r="BS1118" s="28"/>
      <c r="BT1118" s="28"/>
      <c r="BU1118" s="28"/>
      <c r="BV1118" s="28"/>
      <c r="BW1118" s="28"/>
    </row>
    <row r="1119" spans="68:75" ht="22.5" customHeight="1" x14ac:dyDescent="0.3">
      <c r="BP1119" s="28"/>
      <c r="BQ1119" s="28"/>
      <c r="BR1119" s="28"/>
      <c r="BS1119" s="28"/>
      <c r="BT1119" s="28"/>
      <c r="BU1119" s="28"/>
      <c r="BV1119" s="28"/>
      <c r="BW1119" s="28"/>
    </row>
    <row r="1120" spans="68:75" ht="22.5" customHeight="1" x14ac:dyDescent="0.3">
      <c r="BP1120" s="28"/>
      <c r="BQ1120" s="28"/>
      <c r="BR1120" s="28"/>
      <c r="BS1120" s="28"/>
      <c r="BT1120" s="28"/>
      <c r="BU1120" s="28"/>
      <c r="BV1120" s="28"/>
      <c r="BW1120" s="28"/>
    </row>
    <row r="1121" spans="68:75" ht="22.5" customHeight="1" x14ac:dyDescent="0.3">
      <c r="BP1121" s="28"/>
      <c r="BQ1121" s="28"/>
      <c r="BR1121" s="28"/>
      <c r="BS1121" s="28"/>
      <c r="BT1121" s="28"/>
      <c r="BU1121" s="28"/>
      <c r="BV1121" s="28"/>
      <c r="BW1121" s="28"/>
    </row>
    <row r="1122" spans="68:75" ht="22.5" customHeight="1" x14ac:dyDescent="0.3">
      <c r="BP1122" s="28"/>
      <c r="BQ1122" s="28"/>
      <c r="BR1122" s="28"/>
      <c r="BS1122" s="28"/>
      <c r="BT1122" s="28"/>
      <c r="BU1122" s="28"/>
      <c r="BV1122" s="28"/>
      <c r="BW1122" s="28"/>
    </row>
    <row r="1123" spans="68:75" ht="22.5" customHeight="1" x14ac:dyDescent="0.3">
      <c r="BP1123" s="28"/>
      <c r="BQ1123" s="28"/>
      <c r="BR1123" s="28"/>
      <c r="BS1123" s="28"/>
      <c r="BT1123" s="28"/>
      <c r="BU1123" s="28"/>
      <c r="BV1123" s="28"/>
      <c r="BW1123" s="28"/>
    </row>
    <row r="1124" spans="68:75" ht="22.5" customHeight="1" x14ac:dyDescent="0.3">
      <c r="BP1124" s="28"/>
      <c r="BQ1124" s="28"/>
      <c r="BR1124" s="28"/>
      <c r="BS1124" s="28"/>
      <c r="BT1124" s="28"/>
      <c r="BU1124" s="28"/>
      <c r="BV1124" s="28"/>
      <c r="BW1124" s="28"/>
    </row>
    <row r="1125" spans="68:75" ht="22.5" customHeight="1" x14ac:dyDescent="0.3">
      <c r="BP1125" s="28"/>
      <c r="BQ1125" s="28"/>
      <c r="BR1125" s="28"/>
      <c r="BS1125" s="28"/>
      <c r="BT1125" s="28"/>
      <c r="BU1125" s="28"/>
      <c r="BV1125" s="28"/>
      <c r="BW1125" s="28"/>
    </row>
    <row r="1126" spans="68:75" ht="22.5" customHeight="1" x14ac:dyDescent="0.3">
      <c r="BP1126" s="28"/>
      <c r="BQ1126" s="28"/>
      <c r="BR1126" s="28"/>
      <c r="BS1126" s="28"/>
      <c r="BT1126" s="28"/>
      <c r="BU1126" s="28"/>
      <c r="BV1126" s="28"/>
      <c r="BW1126" s="28"/>
    </row>
    <row r="1127" spans="68:75" ht="22.5" customHeight="1" x14ac:dyDescent="0.3">
      <c r="BP1127" s="28"/>
      <c r="BQ1127" s="28"/>
      <c r="BR1127" s="28"/>
      <c r="BS1127" s="28"/>
      <c r="BT1127" s="28"/>
      <c r="BU1127" s="28"/>
      <c r="BV1127" s="28"/>
      <c r="BW1127" s="28"/>
    </row>
    <row r="1128" spans="68:75" ht="22.5" customHeight="1" x14ac:dyDescent="0.3">
      <c r="BP1128" s="28"/>
      <c r="BQ1128" s="28"/>
      <c r="BR1128" s="28"/>
      <c r="BS1128" s="28"/>
      <c r="BT1128" s="28"/>
      <c r="BU1128" s="28"/>
      <c r="BV1128" s="28"/>
      <c r="BW1128" s="28"/>
    </row>
    <row r="1129" spans="68:75" ht="22.5" customHeight="1" x14ac:dyDescent="0.3">
      <c r="BP1129" s="28"/>
      <c r="BQ1129" s="28"/>
      <c r="BR1129" s="28"/>
      <c r="BS1129" s="28"/>
      <c r="BT1129" s="28"/>
      <c r="BU1129" s="28"/>
      <c r="BV1129" s="28"/>
      <c r="BW1129" s="28"/>
    </row>
    <row r="1130" spans="68:75" ht="22.5" customHeight="1" x14ac:dyDescent="0.3">
      <c r="BP1130" s="28"/>
      <c r="BQ1130" s="28"/>
      <c r="BR1130" s="28"/>
      <c r="BS1130" s="28"/>
      <c r="BT1130" s="28"/>
      <c r="BU1130" s="28"/>
      <c r="BV1130" s="28"/>
      <c r="BW1130" s="28"/>
    </row>
    <row r="1131" spans="68:75" ht="22.5" customHeight="1" x14ac:dyDescent="0.3">
      <c r="BP1131" s="28"/>
      <c r="BQ1131" s="28"/>
      <c r="BR1131" s="28"/>
      <c r="BS1131" s="28"/>
      <c r="BT1131" s="28"/>
      <c r="BU1131" s="28"/>
      <c r="BV1131" s="28"/>
      <c r="BW1131" s="28"/>
    </row>
    <row r="1132" spans="68:75" ht="22.5" customHeight="1" x14ac:dyDescent="0.3">
      <c r="BP1132" s="28"/>
      <c r="BQ1132" s="28"/>
      <c r="BR1132" s="28"/>
      <c r="BS1132" s="28"/>
      <c r="BT1132" s="28"/>
      <c r="BU1132" s="28"/>
      <c r="BV1132" s="28"/>
      <c r="BW1132" s="28"/>
    </row>
    <row r="1133" spans="68:75" ht="22.5" customHeight="1" x14ac:dyDescent="0.3">
      <c r="BP1133" s="28"/>
      <c r="BQ1133" s="28"/>
      <c r="BR1133" s="28"/>
      <c r="BS1133" s="28"/>
      <c r="BT1133" s="28"/>
      <c r="BU1133" s="28"/>
      <c r="BV1133" s="28"/>
      <c r="BW1133" s="28"/>
    </row>
    <row r="1134" spans="68:75" ht="22.5" customHeight="1" x14ac:dyDescent="0.3">
      <c r="BP1134" s="28"/>
      <c r="BQ1134" s="28"/>
      <c r="BR1134" s="28"/>
      <c r="BS1134" s="28"/>
      <c r="BT1134" s="28"/>
      <c r="BU1134" s="28"/>
      <c r="BV1134" s="28"/>
      <c r="BW1134" s="28"/>
    </row>
    <row r="1135" spans="68:75" ht="22.5" customHeight="1" x14ac:dyDescent="0.3">
      <c r="BP1135" s="28"/>
      <c r="BQ1135" s="28"/>
      <c r="BR1135" s="28"/>
      <c r="BS1135" s="28"/>
      <c r="BT1135" s="28"/>
      <c r="BU1135" s="28"/>
      <c r="BV1135" s="28"/>
      <c r="BW1135" s="28"/>
    </row>
    <row r="1136" spans="68:75" ht="22.5" customHeight="1" x14ac:dyDescent="0.3">
      <c r="BP1136" s="28"/>
      <c r="BQ1136" s="28"/>
      <c r="BR1136" s="28"/>
      <c r="BS1136" s="28"/>
      <c r="BT1136" s="28"/>
      <c r="BU1136" s="28"/>
      <c r="BV1136" s="28"/>
      <c r="BW1136" s="28"/>
    </row>
    <row r="1137" spans="68:75" ht="22.5" customHeight="1" x14ac:dyDescent="0.3">
      <c r="BP1137" s="28"/>
      <c r="BQ1137" s="28"/>
      <c r="BR1137" s="28"/>
      <c r="BS1137" s="28"/>
      <c r="BT1137" s="28"/>
      <c r="BU1137" s="28"/>
      <c r="BV1137" s="28"/>
      <c r="BW1137" s="28"/>
    </row>
    <row r="1138" spans="68:75" ht="22.5" customHeight="1" x14ac:dyDescent="0.3">
      <c r="BP1138" s="28"/>
      <c r="BQ1138" s="28"/>
      <c r="BR1138" s="28"/>
      <c r="BS1138" s="28"/>
      <c r="BT1138" s="28"/>
      <c r="BU1138" s="28"/>
      <c r="BV1138" s="28"/>
      <c r="BW1138" s="28"/>
    </row>
    <row r="1139" spans="68:75" ht="22.5" customHeight="1" x14ac:dyDescent="0.3">
      <c r="BP1139" s="28"/>
      <c r="BQ1139" s="28"/>
      <c r="BR1139" s="28"/>
      <c r="BS1139" s="28"/>
      <c r="BT1139" s="28"/>
      <c r="BU1139" s="28"/>
      <c r="BV1139" s="28"/>
      <c r="BW1139" s="28"/>
    </row>
    <row r="1140" spans="68:75" ht="22.5" customHeight="1" x14ac:dyDescent="0.3">
      <c r="BP1140" s="28"/>
      <c r="BQ1140" s="28"/>
      <c r="BR1140" s="28"/>
      <c r="BS1140" s="28"/>
      <c r="BT1140" s="28"/>
      <c r="BU1140" s="28"/>
      <c r="BV1140" s="28"/>
      <c r="BW1140" s="28"/>
    </row>
    <row r="1141" spans="68:75" ht="22.5" customHeight="1" x14ac:dyDescent="0.3">
      <c r="BP1141" s="28"/>
      <c r="BQ1141" s="28"/>
      <c r="BR1141" s="28"/>
      <c r="BS1141" s="28"/>
      <c r="BT1141" s="28"/>
      <c r="BU1141" s="28"/>
      <c r="BV1141" s="28"/>
      <c r="BW1141" s="28"/>
    </row>
    <row r="1142" spans="68:75" ht="22.5" customHeight="1" x14ac:dyDescent="0.3">
      <c r="BP1142" s="28"/>
      <c r="BQ1142" s="28"/>
      <c r="BR1142" s="28"/>
      <c r="BS1142" s="28"/>
      <c r="BT1142" s="28"/>
      <c r="BU1142" s="28"/>
      <c r="BV1142" s="28"/>
      <c r="BW1142" s="28"/>
    </row>
    <row r="1143" spans="68:75" ht="22.5" customHeight="1" x14ac:dyDescent="0.3">
      <c r="BP1143" s="28"/>
      <c r="BQ1143" s="28"/>
      <c r="BR1143" s="28"/>
      <c r="BS1143" s="28"/>
      <c r="BT1143" s="28"/>
      <c r="BU1143" s="28"/>
      <c r="BV1143" s="28"/>
      <c r="BW1143" s="28"/>
    </row>
    <row r="1144" spans="68:75" ht="22.5" customHeight="1" x14ac:dyDescent="0.3">
      <c r="BP1144" s="28"/>
      <c r="BQ1144" s="28"/>
      <c r="BR1144" s="28"/>
      <c r="BS1144" s="28"/>
      <c r="BT1144" s="28"/>
      <c r="BU1144" s="28"/>
      <c r="BV1144" s="28"/>
      <c r="BW1144" s="28"/>
    </row>
    <row r="1145" spans="68:75" ht="22.5" customHeight="1" x14ac:dyDescent="0.3">
      <c r="BP1145" s="28"/>
      <c r="BQ1145" s="28"/>
      <c r="BR1145" s="28"/>
      <c r="BS1145" s="28"/>
      <c r="BT1145" s="28"/>
      <c r="BU1145" s="28"/>
      <c r="BV1145" s="28"/>
      <c r="BW1145" s="28"/>
    </row>
    <row r="1146" spans="68:75" ht="22.5" customHeight="1" x14ac:dyDescent="0.3">
      <c r="BP1146" s="28"/>
      <c r="BQ1146" s="28"/>
      <c r="BR1146" s="28"/>
      <c r="BS1146" s="28"/>
      <c r="BT1146" s="28"/>
      <c r="BU1146" s="28"/>
      <c r="BV1146" s="28"/>
      <c r="BW1146" s="28"/>
    </row>
    <row r="1147" spans="68:75" ht="22.5" customHeight="1" x14ac:dyDescent="0.3">
      <c r="BP1147" s="28"/>
      <c r="BQ1147" s="28"/>
      <c r="BR1147" s="28"/>
      <c r="BS1147" s="28"/>
      <c r="BT1147" s="28"/>
      <c r="BU1147" s="28"/>
      <c r="BV1147" s="28"/>
      <c r="BW1147" s="28"/>
    </row>
    <row r="1148" spans="68:75" ht="22.5" customHeight="1" x14ac:dyDescent="0.3">
      <c r="BP1148" s="28"/>
      <c r="BQ1148" s="28"/>
      <c r="BR1148" s="28"/>
      <c r="BS1148" s="28"/>
      <c r="BT1148" s="28"/>
      <c r="BU1148" s="28"/>
      <c r="BV1148" s="28"/>
      <c r="BW1148" s="28"/>
    </row>
    <row r="1149" spans="68:75" ht="22.5" customHeight="1" x14ac:dyDescent="0.3">
      <c r="BP1149" s="28"/>
      <c r="BQ1149" s="28"/>
      <c r="BR1149" s="28"/>
      <c r="BS1149" s="28"/>
      <c r="BT1149" s="28"/>
      <c r="BU1149" s="28"/>
      <c r="BV1149" s="28"/>
      <c r="BW1149" s="28"/>
    </row>
    <row r="1150" spans="68:75" ht="22.5" customHeight="1" x14ac:dyDescent="0.3">
      <c r="BP1150" s="28"/>
      <c r="BQ1150" s="28"/>
      <c r="BR1150" s="28"/>
      <c r="BS1150" s="28"/>
      <c r="BT1150" s="28"/>
      <c r="BU1150" s="28"/>
      <c r="BV1150" s="28"/>
      <c r="BW1150" s="28"/>
    </row>
    <row r="1151" spans="68:75" ht="22.5" customHeight="1" x14ac:dyDescent="0.3">
      <c r="BP1151" s="28"/>
      <c r="BQ1151" s="28"/>
      <c r="BR1151" s="28"/>
      <c r="BS1151" s="28"/>
      <c r="BT1151" s="28"/>
      <c r="BU1151" s="28"/>
      <c r="BV1151" s="28"/>
      <c r="BW1151" s="28"/>
    </row>
    <row r="1152" spans="68:75" ht="22.5" customHeight="1" x14ac:dyDescent="0.3">
      <c r="BP1152" s="28"/>
      <c r="BQ1152" s="28"/>
      <c r="BR1152" s="28"/>
      <c r="BS1152" s="28"/>
      <c r="BT1152" s="28"/>
      <c r="BU1152" s="28"/>
      <c r="BV1152" s="28"/>
      <c r="BW1152" s="28"/>
    </row>
    <row r="1153" spans="68:75" ht="22.5" customHeight="1" x14ac:dyDescent="0.3">
      <c r="BP1153" s="28"/>
      <c r="BQ1153" s="28"/>
      <c r="BR1153" s="28"/>
      <c r="BS1153" s="28"/>
      <c r="BT1153" s="28"/>
      <c r="BU1153" s="28"/>
      <c r="BV1153" s="28"/>
      <c r="BW1153" s="28"/>
    </row>
    <row r="1154" spans="68:75" ht="22.5" customHeight="1" x14ac:dyDescent="0.3">
      <c r="BP1154" s="28"/>
      <c r="BQ1154" s="28"/>
      <c r="BR1154" s="28"/>
      <c r="BS1154" s="28"/>
      <c r="BT1154" s="28"/>
      <c r="BU1154" s="28"/>
      <c r="BV1154" s="28"/>
      <c r="BW1154" s="28"/>
    </row>
    <row r="1155" spans="68:75" ht="22.5" customHeight="1" x14ac:dyDescent="0.3">
      <c r="BP1155" s="28"/>
      <c r="BQ1155" s="28"/>
      <c r="BR1155" s="28"/>
      <c r="BS1155" s="28"/>
      <c r="BT1155" s="28"/>
      <c r="BU1155" s="28"/>
      <c r="BV1155" s="28"/>
      <c r="BW1155" s="28"/>
    </row>
    <row r="1156" spans="68:75" ht="22.5" customHeight="1" x14ac:dyDescent="0.3">
      <c r="BP1156" s="28"/>
      <c r="BQ1156" s="28"/>
      <c r="BR1156" s="28"/>
      <c r="BS1156" s="28"/>
      <c r="BT1156" s="28"/>
      <c r="BU1156" s="28"/>
      <c r="BV1156" s="28"/>
      <c r="BW1156" s="28"/>
    </row>
    <row r="1157" spans="68:75" ht="22.5" customHeight="1" x14ac:dyDescent="0.3">
      <c r="BP1157" s="28"/>
      <c r="BQ1157" s="28"/>
      <c r="BR1157" s="28"/>
      <c r="BS1157" s="28"/>
      <c r="BT1157" s="28"/>
      <c r="BU1157" s="28"/>
      <c r="BV1157" s="28"/>
      <c r="BW1157" s="28"/>
    </row>
    <row r="1158" spans="68:75" ht="22.5" customHeight="1" x14ac:dyDescent="0.3">
      <c r="BP1158" s="28"/>
      <c r="BQ1158" s="28"/>
      <c r="BR1158" s="28"/>
      <c r="BS1158" s="28"/>
      <c r="BT1158" s="28"/>
      <c r="BU1158" s="28"/>
      <c r="BV1158" s="28"/>
      <c r="BW1158" s="28"/>
    </row>
    <row r="1159" spans="68:75" ht="22.5" customHeight="1" x14ac:dyDescent="0.3">
      <c r="BP1159" s="28"/>
      <c r="BQ1159" s="28"/>
      <c r="BR1159" s="28"/>
      <c r="BS1159" s="28"/>
      <c r="BT1159" s="28"/>
      <c r="BU1159" s="28"/>
      <c r="BV1159" s="28"/>
      <c r="BW1159" s="28"/>
    </row>
    <row r="1160" spans="68:75" ht="22.5" customHeight="1" x14ac:dyDescent="0.3">
      <c r="BP1160" s="28"/>
      <c r="BQ1160" s="28"/>
      <c r="BR1160" s="28"/>
      <c r="BS1160" s="28"/>
      <c r="BT1160" s="28"/>
      <c r="BU1160" s="28"/>
      <c r="BV1160" s="28"/>
      <c r="BW1160" s="28"/>
    </row>
    <row r="1161" spans="68:75" ht="22.5" customHeight="1" x14ac:dyDescent="0.3">
      <c r="BP1161" s="28"/>
      <c r="BQ1161" s="28"/>
      <c r="BR1161" s="28"/>
      <c r="BS1161" s="28"/>
      <c r="BT1161" s="28"/>
      <c r="BU1161" s="28"/>
      <c r="BV1161" s="28"/>
      <c r="BW1161" s="28"/>
    </row>
    <row r="1162" spans="68:75" ht="22.5" customHeight="1" x14ac:dyDescent="0.3">
      <c r="BP1162" s="28"/>
      <c r="BQ1162" s="28"/>
      <c r="BR1162" s="28"/>
      <c r="BS1162" s="28"/>
      <c r="BT1162" s="28"/>
      <c r="BU1162" s="28"/>
      <c r="BV1162" s="28"/>
      <c r="BW1162" s="28"/>
    </row>
    <row r="1163" spans="68:75" ht="22.5" customHeight="1" x14ac:dyDescent="0.3">
      <c r="BP1163" s="28"/>
      <c r="BQ1163" s="28"/>
      <c r="BR1163" s="28"/>
      <c r="BS1163" s="28"/>
      <c r="BT1163" s="28"/>
      <c r="BU1163" s="28"/>
      <c r="BV1163" s="28"/>
      <c r="BW1163" s="28"/>
    </row>
    <row r="1164" spans="68:75" ht="22.5" customHeight="1" x14ac:dyDescent="0.3">
      <c r="BP1164" s="28"/>
      <c r="BQ1164" s="28"/>
      <c r="BR1164" s="28"/>
      <c r="BS1164" s="28"/>
      <c r="BT1164" s="28"/>
      <c r="BU1164" s="28"/>
      <c r="BV1164" s="28"/>
      <c r="BW1164" s="28"/>
    </row>
    <row r="1165" spans="68:75" ht="22.5" customHeight="1" x14ac:dyDescent="0.3">
      <c r="BP1165" s="28"/>
      <c r="BQ1165" s="28"/>
      <c r="BR1165" s="28"/>
      <c r="BS1165" s="28"/>
      <c r="BT1165" s="28"/>
      <c r="BU1165" s="28"/>
      <c r="BV1165" s="28"/>
      <c r="BW1165" s="28"/>
    </row>
    <row r="1166" spans="68:75" ht="22.5" customHeight="1" x14ac:dyDescent="0.3">
      <c r="BP1166" s="28"/>
      <c r="BQ1166" s="28"/>
      <c r="BR1166" s="28"/>
      <c r="BS1166" s="28"/>
      <c r="BT1166" s="28"/>
      <c r="BU1166" s="28"/>
      <c r="BV1166" s="28"/>
      <c r="BW1166" s="28"/>
    </row>
    <row r="1167" spans="68:75" ht="22.5" customHeight="1" x14ac:dyDescent="0.3">
      <c r="BP1167" s="28"/>
      <c r="BQ1167" s="28"/>
      <c r="BR1167" s="28"/>
      <c r="BS1167" s="28"/>
      <c r="BT1167" s="28"/>
      <c r="BU1167" s="28"/>
      <c r="BV1167" s="28"/>
      <c r="BW1167" s="28"/>
    </row>
    <row r="1168" spans="68:75" ht="22.5" customHeight="1" x14ac:dyDescent="0.3">
      <c r="BP1168" s="28"/>
      <c r="BQ1168" s="28"/>
      <c r="BR1168" s="28"/>
      <c r="BS1168" s="28"/>
      <c r="BT1168" s="28"/>
      <c r="BU1168" s="28"/>
      <c r="BV1168" s="28"/>
      <c r="BW1168" s="28"/>
    </row>
    <row r="1169" spans="68:75" ht="22.5" customHeight="1" x14ac:dyDescent="0.3">
      <c r="BP1169" s="28"/>
      <c r="BQ1169" s="28"/>
      <c r="BR1169" s="28"/>
      <c r="BS1169" s="28"/>
      <c r="BT1169" s="28"/>
      <c r="BU1169" s="28"/>
      <c r="BV1169" s="28"/>
      <c r="BW1169" s="28"/>
    </row>
    <row r="1170" spans="68:75" ht="22.5" customHeight="1" x14ac:dyDescent="0.3">
      <c r="BP1170" s="28"/>
      <c r="BQ1170" s="28"/>
      <c r="BR1170" s="28"/>
      <c r="BS1170" s="28"/>
      <c r="BT1170" s="28"/>
      <c r="BU1170" s="28"/>
      <c r="BV1170" s="28"/>
      <c r="BW1170" s="28"/>
    </row>
    <row r="1171" spans="68:75" ht="22.5" customHeight="1" x14ac:dyDescent="0.3">
      <c r="BP1171" s="28"/>
      <c r="BQ1171" s="28"/>
      <c r="BR1171" s="28"/>
      <c r="BS1171" s="28"/>
      <c r="BT1171" s="28"/>
      <c r="BU1171" s="28"/>
      <c r="BV1171" s="28"/>
      <c r="BW1171" s="28"/>
    </row>
    <row r="1172" spans="68:75" ht="22.5" customHeight="1" x14ac:dyDescent="0.3">
      <c r="BP1172" s="28"/>
      <c r="BQ1172" s="28"/>
      <c r="BR1172" s="28"/>
      <c r="BS1172" s="28"/>
      <c r="BT1172" s="28"/>
      <c r="BU1172" s="28"/>
      <c r="BV1172" s="28"/>
      <c r="BW1172" s="28"/>
    </row>
    <row r="1173" spans="68:75" ht="22.5" customHeight="1" x14ac:dyDescent="0.3">
      <c r="BP1173" s="28"/>
      <c r="BQ1173" s="28"/>
      <c r="BR1173" s="28"/>
      <c r="BS1173" s="28"/>
      <c r="BT1173" s="28"/>
      <c r="BU1173" s="28"/>
      <c r="BV1173" s="28"/>
      <c r="BW1173" s="28"/>
    </row>
    <row r="1174" spans="68:75" ht="22.5" customHeight="1" x14ac:dyDescent="0.3">
      <c r="BP1174" s="28"/>
      <c r="BQ1174" s="28"/>
      <c r="BR1174" s="28"/>
      <c r="BS1174" s="28"/>
      <c r="BT1174" s="28"/>
      <c r="BU1174" s="28"/>
      <c r="BV1174" s="28"/>
      <c r="BW1174" s="28"/>
    </row>
    <row r="1175" spans="68:75" ht="22.5" customHeight="1" x14ac:dyDescent="0.3">
      <c r="BP1175" s="28"/>
      <c r="BQ1175" s="28"/>
      <c r="BR1175" s="28"/>
      <c r="BS1175" s="28"/>
      <c r="BT1175" s="28"/>
      <c r="BU1175" s="28"/>
      <c r="BV1175" s="28"/>
      <c r="BW1175" s="28"/>
    </row>
    <row r="1176" spans="68:75" ht="22.5" customHeight="1" x14ac:dyDescent="0.3">
      <c r="BP1176" s="28"/>
      <c r="BQ1176" s="28"/>
      <c r="BR1176" s="28"/>
      <c r="BS1176" s="28"/>
      <c r="BT1176" s="28"/>
      <c r="BU1176" s="28"/>
      <c r="BV1176" s="28"/>
      <c r="BW1176" s="28"/>
    </row>
    <row r="1177" spans="68:75" ht="22.5" customHeight="1" x14ac:dyDescent="0.3">
      <c r="BP1177" s="28"/>
      <c r="BQ1177" s="28"/>
      <c r="BR1177" s="28"/>
      <c r="BS1177" s="28"/>
      <c r="BT1177" s="28"/>
      <c r="BU1177" s="28"/>
      <c r="BV1177" s="28"/>
      <c r="BW1177" s="28"/>
    </row>
    <row r="1178" spans="68:75" ht="22.5" customHeight="1" x14ac:dyDescent="0.3">
      <c r="BP1178" s="28"/>
      <c r="BQ1178" s="28"/>
      <c r="BR1178" s="28"/>
      <c r="BS1178" s="28"/>
      <c r="BT1178" s="28"/>
      <c r="BU1178" s="28"/>
      <c r="BV1178" s="28"/>
      <c r="BW1178" s="28"/>
    </row>
    <row r="1179" spans="68:75" ht="22.5" customHeight="1" x14ac:dyDescent="0.3">
      <c r="BP1179" s="28"/>
      <c r="BQ1179" s="28"/>
      <c r="BR1179" s="28"/>
      <c r="BS1179" s="28"/>
      <c r="BT1179" s="28"/>
      <c r="BU1179" s="28"/>
      <c r="BV1179" s="28"/>
      <c r="BW1179" s="28"/>
    </row>
    <row r="1180" spans="68:75" ht="22.5" customHeight="1" x14ac:dyDescent="0.3">
      <c r="BP1180" s="28"/>
      <c r="BQ1180" s="28"/>
      <c r="BR1180" s="28"/>
      <c r="BS1180" s="28"/>
      <c r="BT1180" s="28"/>
      <c r="BU1180" s="28"/>
      <c r="BV1180" s="28"/>
      <c r="BW1180" s="28"/>
    </row>
    <row r="1181" spans="68:75" ht="22.5" customHeight="1" x14ac:dyDescent="0.3">
      <c r="BP1181" s="28"/>
      <c r="BQ1181" s="28"/>
      <c r="BR1181" s="28"/>
      <c r="BS1181" s="28"/>
      <c r="BT1181" s="28"/>
      <c r="BU1181" s="28"/>
      <c r="BV1181" s="28"/>
      <c r="BW1181" s="28"/>
    </row>
    <row r="1182" spans="68:75" ht="22.5" customHeight="1" x14ac:dyDescent="0.3">
      <c r="BP1182" s="28"/>
      <c r="BQ1182" s="28"/>
      <c r="BR1182" s="28"/>
      <c r="BS1182" s="28"/>
      <c r="BT1182" s="28"/>
      <c r="BU1182" s="28"/>
      <c r="BV1182" s="28"/>
      <c r="BW1182" s="28"/>
    </row>
    <row r="1183" spans="68:75" ht="22.5" customHeight="1" x14ac:dyDescent="0.3">
      <c r="BP1183" s="28"/>
      <c r="BQ1183" s="28"/>
      <c r="BR1183" s="28"/>
      <c r="BS1183" s="28"/>
      <c r="BT1183" s="28"/>
      <c r="BU1183" s="28"/>
      <c r="BV1183" s="28"/>
      <c r="BW1183" s="28"/>
    </row>
    <row r="1184" spans="68:75" ht="22.5" customHeight="1" x14ac:dyDescent="0.3">
      <c r="BP1184" s="28"/>
      <c r="BQ1184" s="28"/>
      <c r="BR1184" s="28"/>
      <c r="BS1184" s="28"/>
      <c r="BT1184" s="28"/>
      <c r="BU1184" s="28"/>
      <c r="BV1184" s="28"/>
      <c r="BW1184" s="28"/>
    </row>
    <row r="1185" spans="68:75" ht="22.5" customHeight="1" x14ac:dyDescent="0.3">
      <c r="BP1185" s="28"/>
      <c r="BQ1185" s="28"/>
      <c r="BR1185" s="28"/>
      <c r="BS1185" s="28"/>
      <c r="BT1185" s="28"/>
      <c r="BU1185" s="28"/>
      <c r="BV1185" s="28"/>
      <c r="BW1185" s="28"/>
    </row>
    <row r="1186" spans="68:75" ht="22.5" customHeight="1" x14ac:dyDescent="0.3">
      <c r="BP1186" s="28"/>
      <c r="BQ1186" s="28"/>
      <c r="BR1186" s="28"/>
      <c r="BS1186" s="28"/>
      <c r="BT1186" s="28"/>
      <c r="BU1186" s="28"/>
      <c r="BV1186" s="28"/>
      <c r="BW1186" s="28"/>
    </row>
    <row r="1187" spans="68:75" ht="22.5" customHeight="1" x14ac:dyDescent="0.3">
      <c r="BP1187" s="28"/>
      <c r="BQ1187" s="28"/>
      <c r="BR1187" s="28"/>
      <c r="BS1187" s="28"/>
      <c r="BT1187" s="28"/>
      <c r="BU1187" s="28"/>
      <c r="BV1187" s="28"/>
      <c r="BW1187" s="28"/>
    </row>
    <row r="1188" spans="68:75" ht="22.5" customHeight="1" x14ac:dyDescent="0.3">
      <c r="BP1188" s="28"/>
      <c r="BQ1188" s="28"/>
      <c r="BR1188" s="28"/>
      <c r="BS1188" s="28"/>
      <c r="BT1188" s="28"/>
      <c r="BU1188" s="28"/>
      <c r="BV1188" s="28"/>
      <c r="BW1188" s="28"/>
    </row>
    <row r="1189" spans="68:75" ht="22.5" customHeight="1" x14ac:dyDescent="0.3">
      <c r="BP1189" s="28"/>
      <c r="BQ1189" s="28"/>
      <c r="BR1189" s="28"/>
      <c r="BS1189" s="28"/>
      <c r="BT1189" s="28"/>
      <c r="BU1189" s="28"/>
      <c r="BV1189" s="28"/>
      <c r="BW1189" s="28"/>
    </row>
    <row r="1190" spans="68:75" ht="22.5" customHeight="1" x14ac:dyDescent="0.3">
      <c r="BP1190" s="28"/>
      <c r="BQ1190" s="28"/>
      <c r="BR1190" s="28"/>
      <c r="BS1190" s="28"/>
      <c r="BT1190" s="28"/>
      <c r="BU1190" s="28"/>
      <c r="BV1190" s="28"/>
      <c r="BW1190" s="28"/>
    </row>
    <row r="1191" spans="68:75" ht="22.5" customHeight="1" x14ac:dyDescent="0.3">
      <c r="BP1191" s="28"/>
      <c r="BQ1191" s="28"/>
      <c r="BR1191" s="28"/>
      <c r="BS1191" s="28"/>
      <c r="BT1191" s="28"/>
      <c r="BU1191" s="28"/>
      <c r="BV1191" s="28"/>
      <c r="BW1191" s="28"/>
    </row>
    <row r="1192" spans="68:75" ht="22.5" customHeight="1" x14ac:dyDescent="0.3">
      <c r="BP1192" s="28"/>
      <c r="BQ1192" s="28"/>
      <c r="BR1192" s="28"/>
      <c r="BS1192" s="28"/>
      <c r="BT1192" s="28"/>
      <c r="BU1192" s="28"/>
      <c r="BV1192" s="28"/>
      <c r="BW1192" s="28"/>
    </row>
    <row r="1193" spans="68:75" ht="22.5" customHeight="1" x14ac:dyDescent="0.3">
      <c r="BP1193" s="28"/>
      <c r="BQ1193" s="28"/>
      <c r="BR1193" s="28"/>
      <c r="BS1193" s="28"/>
      <c r="BT1193" s="28"/>
      <c r="BU1193" s="28"/>
      <c r="BV1193" s="28"/>
      <c r="BW1193" s="28"/>
    </row>
    <row r="1194" spans="68:75" ht="22.5" customHeight="1" x14ac:dyDescent="0.3">
      <c r="BP1194" s="28"/>
      <c r="BQ1194" s="28"/>
      <c r="BR1194" s="28"/>
      <c r="BS1194" s="28"/>
      <c r="BT1194" s="28"/>
      <c r="BU1194" s="28"/>
      <c r="BV1194" s="28"/>
      <c r="BW1194" s="28"/>
    </row>
    <row r="1195" spans="68:75" ht="22.5" customHeight="1" x14ac:dyDescent="0.3">
      <c r="BP1195" s="28"/>
      <c r="BQ1195" s="28"/>
      <c r="BR1195" s="28"/>
      <c r="BS1195" s="28"/>
      <c r="BT1195" s="28"/>
      <c r="BU1195" s="28"/>
      <c r="BV1195" s="28"/>
      <c r="BW1195" s="28"/>
    </row>
    <row r="1196" spans="68:75" ht="22.5" customHeight="1" x14ac:dyDescent="0.3">
      <c r="BP1196" s="28"/>
      <c r="BQ1196" s="28"/>
      <c r="BR1196" s="28"/>
      <c r="BS1196" s="28"/>
      <c r="BT1196" s="28"/>
      <c r="BU1196" s="28"/>
      <c r="BV1196" s="28"/>
      <c r="BW1196" s="28"/>
    </row>
    <row r="1197" spans="68:75" ht="22.5" customHeight="1" x14ac:dyDescent="0.3">
      <c r="BP1197" s="28"/>
      <c r="BQ1197" s="28"/>
      <c r="BR1197" s="28"/>
      <c r="BS1197" s="28"/>
      <c r="BT1197" s="28"/>
      <c r="BU1197" s="28"/>
      <c r="BV1197" s="28"/>
      <c r="BW1197" s="28"/>
    </row>
    <row r="1198" spans="68:75" ht="22.5" customHeight="1" x14ac:dyDescent="0.3">
      <c r="BP1198" s="28"/>
      <c r="BQ1198" s="28"/>
      <c r="BR1198" s="28"/>
      <c r="BS1198" s="28"/>
      <c r="BT1198" s="28"/>
      <c r="BU1198" s="28"/>
      <c r="BV1198" s="28"/>
      <c r="BW1198" s="28"/>
    </row>
    <row r="1199" spans="68:75" ht="22.5" customHeight="1" x14ac:dyDescent="0.3">
      <c r="BP1199" s="28"/>
      <c r="BQ1199" s="28"/>
      <c r="BR1199" s="28"/>
      <c r="BS1199" s="28"/>
      <c r="BT1199" s="28"/>
      <c r="BU1199" s="28"/>
      <c r="BV1199" s="28"/>
      <c r="BW1199" s="28"/>
    </row>
    <row r="1200" spans="68:75" ht="22.5" customHeight="1" x14ac:dyDescent="0.3">
      <c r="BP1200" s="28"/>
      <c r="BQ1200" s="28"/>
      <c r="BR1200" s="28"/>
      <c r="BS1200" s="28"/>
      <c r="BT1200" s="28"/>
      <c r="BU1200" s="28"/>
      <c r="BV1200" s="28"/>
      <c r="BW1200" s="28"/>
    </row>
    <row r="1201" spans="68:75" ht="22.5" customHeight="1" x14ac:dyDescent="0.3">
      <c r="BP1201" s="28"/>
      <c r="BQ1201" s="28"/>
      <c r="BR1201" s="28"/>
      <c r="BS1201" s="28"/>
      <c r="BT1201" s="28"/>
      <c r="BU1201" s="28"/>
      <c r="BV1201" s="28"/>
      <c r="BW1201" s="28"/>
    </row>
    <row r="1202" spans="68:75" ht="22.5" customHeight="1" x14ac:dyDescent="0.3">
      <c r="BP1202" s="28"/>
      <c r="BQ1202" s="28"/>
      <c r="BR1202" s="28"/>
      <c r="BS1202" s="28"/>
      <c r="BT1202" s="28"/>
      <c r="BU1202" s="28"/>
      <c r="BV1202" s="28"/>
      <c r="BW1202" s="28"/>
    </row>
    <row r="1203" spans="68:75" ht="22.5" customHeight="1" x14ac:dyDescent="0.3">
      <c r="BP1203" s="28"/>
      <c r="BQ1203" s="28"/>
      <c r="BR1203" s="28"/>
      <c r="BS1203" s="28"/>
      <c r="BT1203" s="28"/>
      <c r="BU1203" s="28"/>
      <c r="BV1203" s="28"/>
      <c r="BW1203" s="28"/>
    </row>
    <row r="1204" spans="68:75" ht="22.5" customHeight="1" x14ac:dyDescent="0.3">
      <c r="BP1204" s="28"/>
      <c r="BQ1204" s="28"/>
      <c r="BR1204" s="28"/>
      <c r="BS1204" s="28"/>
      <c r="BT1204" s="28"/>
      <c r="BU1204" s="28"/>
      <c r="BV1204" s="28"/>
      <c r="BW1204" s="28"/>
    </row>
    <row r="1205" spans="68:75" ht="22.5" customHeight="1" x14ac:dyDescent="0.3">
      <c r="BP1205" s="28"/>
      <c r="BQ1205" s="28"/>
      <c r="BR1205" s="28"/>
      <c r="BS1205" s="28"/>
      <c r="BT1205" s="28"/>
      <c r="BU1205" s="28"/>
      <c r="BV1205" s="28"/>
      <c r="BW1205" s="28"/>
    </row>
    <row r="1206" spans="68:75" ht="22.5" customHeight="1" x14ac:dyDescent="0.3">
      <c r="BP1206" s="28"/>
      <c r="BQ1206" s="28"/>
      <c r="BR1206" s="28"/>
      <c r="BS1206" s="28"/>
      <c r="BT1206" s="28"/>
      <c r="BU1206" s="28"/>
      <c r="BV1206" s="28"/>
      <c r="BW1206" s="28"/>
    </row>
    <row r="1207" spans="68:75" ht="22.5" customHeight="1" x14ac:dyDescent="0.3">
      <c r="BP1207" s="28"/>
      <c r="BQ1207" s="28"/>
      <c r="BR1207" s="28"/>
      <c r="BS1207" s="28"/>
      <c r="BT1207" s="28"/>
      <c r="BU1207" s="28"/>
      <c r="BV1207" s="28"/>
      <c r="BW1207" s="28"/>
    </row>
    <row r="1208" spans="68:75" ht="22.5" customHeight="1" x14ac:dyDescent="0.3">
      <c r="BP1208" s="28"/>
      <c r="BQ1208" s="28"/>
      <c r="BR1208" s="28"/>
      <c r="BS1208" s="28"/>
      <c r="BT1208" s="28"/>
      <c r="BU1208" s="28"/>
      <c r="BV1208" s="28"/>
      <c r="BW1208" s="28"/>
    </row>
    <row r="1209" spans="68:75" ht="22.5" customHeight="1" x14ac:dyDescent="0.3">
      <c r="BP1209" s="28"/>
      <c r="BQ1209" s="28"/>
      <c r="BR1209" s="28"/>
      <c r="BS1209" s="28"/>
      <c r="BT1209" s="28"/>
      <c r="BU1209" s="28"/>
      <c r="BV1209" s="28"/>
      <c r="BW1209" s="28"/>
    </row>
    <row r="1210" spans="68:75" ht="22.5" customHeight="1" x14ac:dyDescent="0.3">
      <c r="BP1210" s="28"/>
      <c r="BQ1210" s="28"/>
      <c r="BR1210" s="28"/>
      <c r="BS1210" s="28"/>
      <c r="BT1210" s="28"/>
      <c r="BU1210" s="28"/>
      <c r="BV1210" s="28"/>
      <c r="BW1210" s="28"/>
    </row>
    <row r="1211" spans="68:75" ht="22.5" customHeight="1" x14ac:dyDescent="0.3">
      <c r="BP1211" s="28"/>
      <c r="BQ1211" s="28"/>
      <c r="BR1211" s="28"/>
      <c r="BS1211" s="28"/>
      <c r="BT1211" s="28"/>
      <c r="BU1211" s="28"/>
      <c r="BV1211" s="28"/>
      <c r="BW1211" s="28"/>
    </row>
    <row r="1212" spans="68:75" ht="22.5" customHeight="1" x14ac:dyDescent="0.3">
      <c r="BP1212" s="28"/>
      <c r="BQ1212" s="28"/>
      <c r="BR1212" s="28"/>
      <c r="BS1212" s="28"/>
      <c r="BT1212" s="28"/>
      <c r="BU1212" s="28"/>
      <c r="BV1212" s="28"/>
      <c r="BW1212" s="28"/>
    </row>
    <row r="1213" spans="68:75" ht="22.5" customHeight="1" x14ac:dyDescent="0.3">
      <c r="BP1213" s="28"/>
      <c r="BQ1213" s="28"/>
      <c r="BR1213" s="28"/>
      <c r="BS1213" s="28"/>
      <c r="BT1213" s="28"/>
      <c r="BU1213" s="28"/>
      <c r="BV1213" s="28"/>
      <c r="BW1213" s="28"/>
    </row>
    <row r="1214" spans="68:75" ht="22.5" customHeight="1" x14ac:dyDescent="0.3">
      <c r="BP1214" s="28"/>
      <c r="BQ1214" s="28"/>
      <c r="BR1214" s="28"/>
      <c r="BS1214" s="28"/>
      <c r="BT1214" s="28"/>
      <c r="BU1214" s="28"/>
      <c r="BV1214" s="28"/>
      <c r="BW1214" s="28"/>
    </row>
    <row r="1215" spans="68:75" ht="22.5" customHeight="1" x14ac:dyDescent="0.3">
      <c r="BP1215" s="28"/>
      <c r="BQ1215" s="28"/>
      <c r="BR1215" s="28"/>
      <c r="BS1215" s="28"/>
      <c r="BT1215" s="28"/>
      <c r="BU1215" s="28"/>
      <c r="BV1215" s="28"/>
      <c r="BW1215" s="28"/>
    </row>
    <row r="1216" spans="68:75" ht="22.5" customHeight="1" x14ac:dyDescent="0.3">
      <c r="BP1216" s="28"/>
      <c r="BQ1216" s="28"/>
      <c r="BR1216" s="28"/>
      <c r="BS1216" s="28"/>
      <c r="BT1216" s="28"/>
      <c r="BU1216" s="28"/>
      <c r="BV1216" s="28"/>
      <c r="BW1216" s="28"/>
    </row>
    <row r="1217" spans="68:75" ht="22.5" customHeight="1" x14ac:dyDescent="0.3">
      <c r="BP1217" s="28"/>
      <c r="BQ1217" s="28"/>
      <c r="BR1217" s="28"/>
      <c r="BS1217" s="28"/>
      <c r="BT1217" s="28"/>
      <c r="BU1217" s="28"/>
      <c r="BV1217" s="28"/>
      <c r="BW1217" s="28"/>
    </row>
    <row r="1218" spans="68:75" ht="22.5" customHeight="1" x14ac:dyDescent="0.3">
      <c r="BP1218" s="28"/>
      <c r="BQ1218" s="28"/>
      <c r="BR1218" s="28"/>
      <c r="BS1218" s="28"/>
      <c r="BT1218" s="28"/>
      <c r="BU1218" s="28"/>
      <c r="BV1218" s="28"/>
      <c r="BW1218" s="28"/>
    </row>
    <row r="1219" spans="68:75" ht="22.5" customHeight="1" x14ac:dyDescent="0.3">
      <c r="BP1219" s="28"/>
      <c r="BQ1219" s="28"/>
      <c r="BR1219" s="28"/>
      <c r="BS1219" s="28"/>
      <c r="BT1219" s="28"/>
      <c r="BU1219" s="28"/>
      <c r="BV1219" s="28"/>
      <c r="BW1219" s="28"/>
    </row>
    <row r="1220" spans="68:75" ht="22.5" customHeight="1" x14ac:dyDescent="0.3">
      <c r="BP1220" s="28"/>
      <c r="BQ1220" s="28"/>
      <c r="BR1220" s="28"/>
      <c r="BS1220" s="28"/>
      <c r="BT1220" s="28"/>
      <c r="BU1220" s="28"/>
      <c r="BV1220" s="28"/>
      <c r="BW1220" s="28"/>
    </row>
    <row r="1221" spans="68:75" ht="22.5" customHeight="1" x14ac:dyDescent="0.3">
      <c r="BP1221" s="28"/>
      <c r="BQ1221" s="28"/>
      <c r="BR1221" s="28"/>
      <c r="BS1221" s="28"/>
      <c r="BT1221" s="28"/>
      <c r="BU1221" s="28"/>
      <c r="BV1221" s="28"/>
      <c r="BW1221" s="28"/>
    </row>
    <row r="1222" spans="68:75" ht="22.5" customHeight="1" x14ac:dyDescent="0.3">
      <c r="BP1222" s="28"/>
      <c r="BQ1222" s="28"/>
      <c r="BR1222" s="28"/>
      <c r="BS1222" s="28"/>
      <c r="BT1222" s="28"/>
      <c r="BU1222" s="28"/>
      <c r="BV1222" s="28"/>
      <c r="BW1222" s="28"/>
    </row>
    <row r="1223" spans="68:75" ht="22.5" customHeight="1" x14ac:dyDescent="0.3">
      <c r="BP1223" s="28"/>
      <c r="BQ1223" s="28"/>
      <c r="BR1223" s="28"/>
      <c r="BS1223" s="28"/>
      <c r="BT1223" s="28"/>
      <c r="BU1223" s="28"/>
      <c r="BV1223" s="28"/>
      <c r="BW1223" s="28"/>
    </row>
    <row r="1224" spans="68:75" ht="22.5" customHeight="1" x14ac:dyDescent="0.3">
      <c r="BP1224" s="28"/>
      <c r="BQ1224" s="28"/>
      <c r="BR1224" s="28"/>
      <c r="BS1224" s="28"/>
      <c r="BT1224" s="28"/>
      <c r="BU1224" s="28"/>
      <c r="BV1224" s="28"/>
      <c r="BW1224" s="28"/>
    </row>
    <row r="1225" spans="68:75" ht="22.5" customHeight="1" x14ac:dyDescent="0.3">
      <c r="BP1225" s="28"/>
      <c r="BQ1225" s="28"/>
      <c r="BR1225" s="28"/>
      <c r="BS1225" s="28"/>
      <c r="BT1225" s="28"/>
      <c r="BU1225" s="28"/>
      <c r="BV1225" s="28"/>
      <c r="BW1225" s="28"/>
    </row>
    <row r="1226" spans="68:75" ht="22.5" customHeight="1" x14ac:dyDescent="0.3">
      <c r="BP1226" s="28"/>
      <c r="BQ1226" s="28"/>
      <c r="BR1226" s="28"/>
      <c r="BS1226" s="28"/>
      <c r="BT1226" s="28"/>
      <c r="BU1226" s="28"/>
      <c r="BV1226" s="28"/>
      <c r="BW1226" s="28"/>
    </row>
    <row r="1227" spans="68:75" ht="22.5" customHeight="1" x14ac:dyDescent="0.3">
      <c r="BP1227" s="28"/>
      <c r="BQ1227" s="28"/>
      <c r="BR1227" s="28"/>
      <c r="BS1227" s="28"/>
      <c r="BT1227" s="28"/>
      <c r="BU1227" s="28"/>
      <c r="BV1227" s="28"/>
      <c r="BW1227" s="28"/>
    </row>
    <row r="1228" spans="68:75" ht="22.5" customHeight="1" x14ac:dyDescent="0.3">
      <c r="BP1228" s="28"/>
      <c r="BQ1228" s="28"/>
      <c r="BR1228" s="28"/>
      <c r="BS1228" s="28"/>
      <c r="BT1228" s="28"/>
      <c r="BU1228" s="28"/>
      <c r="BV1228" s="28"/>
      <c r="BW1228" s="28"/>
    </row>
    <row r="1229" spans="68:75" ht="22.5" customHeight="1" x14ac:dyDescent="0.3">
      <c r="BP1229" s="28"/>
      <c r="BQ1229" s="28"/>
      <c r="BR1229" s="28"/>
      <c r="BS1229" s="28"/>
      <c r="BT1229" s="28"/>
      <c r="BU1229" s="28"/>
      <c r="BV1229" s="28"/>
      <c r="BW1229" s="28"/>
    </row>
    <row r="1230" spans="68:75" ht="22.5" customHeight="1" x14ac:dyDescent="0.3">
      <c r="BP1230" s="28"/>
      <c r="BQ1230" s="28"/>
      <c r="BR1230" s="28"/>
      <c r="BS1230" s="28"/>
      <c r="BT1230" s="28"/>
      <c r="BU1230" s="28"/>
      <c r="BV1230" s="28"/>
      <c r="BW1230" s="28"/>
    </row>
    <row r="1231" spans="68:75" ht="22.5" customHeight="1" x14ac:dyDescent="0.3">
      <c r="BP1231" s="28"/>
      <c r="BQ1231" s="28"/>
      <c r="BR1231" s="28"/>
      <c r="BS1231" s="28"/>
      <c r="BT1231" s="28"/>
      <c r="BU1231" s="28"/>
      <c r="BV1231" s="28"/>
      <c r="BW1231" s="28"/>
    </row>
    <row r="1232" spans="68:75" ht="22.5" customHeight="1" x14ac:dyDescent="0.3">
      <c r="BP1232" s="28"/>
      <c r="BQ1232" s="28"/>
      <c r="BR1232" s="28"/>
      <c r="BS1232" s="28"/>
      <c r="BT1232" s="28"/>
      <c r="BU1232" s="28"/>
      <c r="BV1232" s="28"/>
      <c r="BW1232" s="28"/>
    </row>
    <row r="1233" spans="68:75" ht="22.5" customHeight="1" x14ac:dyDescent="0.3">
      <c r="BP1233" s="28"/>
      <c r="BQ1233" s="28"/>
      <c r="BR1233" s="28"/>
      <c r="BS1233" s="28"/>
      <c r="BT1233" s="28"/>
      <c r="BU1233" s="28"/>
      <c r="BV1233" s="28"/>
      <c r="BW1233" s="28"/>
    </row>
    <row r="1234" spans="68:75" ht="22.5" customHeight="1" x14ac:dyDescent="0.3">
      <c r="BP1234" s="28"/>
      <c r="BQ1234" s="28"/>
      <c r="BR1234" s="28"/>
      <c r="BS1234" s="28"/>
      <c r="BT1234" s="28"/>
      <c r="BU1234" s="28"/>
      <c r="BV1234" s="28"/>
      <c r="BW1234" s="28"/>
    </row>
    <row r="1235" spans="68:75" ht="22.5" customHeight="1" x14ac:dyDescent="0.3">
      <c r="BP1235" s="28"/>
      <c r="BQ1235" s="28"/>
      <c r="BR1235" s="28"/>
      <c r="BS1235" s="28"/>
      <c r="BT1235" s="28"/>
      <c r="BU1235" s="28"/>
      <c r="BV1235" s="28"/>
      <c r="BW1235" s="28"/>
    </row>
    <row r="1236" spans="68:75" ht="22.5" customHeight="1" x14ac:dyDescent="0.3">
      <c r="BP1236" s="28"/>
      <c r="BQ1236" s="28"/>
      <c r="BR1236" s="28"/>
      <c r="BS1236" s="28"/>
      <c r="BT1236" s="28"/>
      <c r="BU1236" s="28"/>
      <c r="BV1236" s="28"/>
      <c r="BW1236" s="28"/>
    </row>
    <row r="1237" spans="68:75" ht="22.5" customHeight="1" x14ac:dyDescent="0.3">
      <c r="BP1237" s="28"/>
      <c r="BQ1237" s="28"/>
      <c r="BR1237" s="28"/>
      <c r="BS1237" s="28"/>
      <c r="BT1237" s="28"/>
      <c r="BU1237" s="28"/>
      <c r="BV1237" s="28"/>
      <c r="BW1237" s="28"/>
    </row>
    <row r="1238" spans="68:75" ht="22.5" customHeight="1" x14ac:dyDescent="0.3">
      <c r="BP1238" s="28"/>
      <c r="BQ1238" s="28"/>
      <c r="BR1238" s="28"/>
      <c r="BS1238" s="28"/>
      <c r="BT1238" s="28"/>
      <c r="BU1238" s="28"/>
      <c r="BV1238" s="28"/>
      <c r="BW1238" s="28"/>
    </row>
    <row r="1239" spans="68:75" ht="22.5" customHeight="1" x14ac:dyDescent="0.3">
      <c r="BP1239" s="28"/>
      <c r="BQ1239" s="28"/>
      <c r="BR1239" s="28"/>
      <c r="BS1239" s="28"/>
      <c r="BT1239" s="28"/>
      <c r="BU1239" s="28"/>
      <c r="BV1239" s="28"/>
      <c r="BW1239" s="28"/>
    </row>
    <row r="1240" spans="68:75" ht="22.5" customHeight="1" x14ac:dyDescent="0.3">
      <c r="BP1240" s="28"/>
      <c r="BQ1240" s="28"/>
      <c r="BR1240" s="28"/>
      <c r="BS1240" s="28"/>
      <c r="BT1240" s="28"/>
      <c r="BU1240" s="28"/>
      <c r="BV1240" s="28"/>
      <c r="BW1240" s="28"/>
    </row>
    <row r="1241" spans="68:75" ht="22.5" customHeight="1" x14ac:dyDescent="0.3">
      <c r="BP1241" s="28"/>
      <c r="BQ1241" s="28"/>
      <c r="BR1241" s="28"/>
      <c r="BS1241" s="28"/>
      <c r="BT1241" s="28"/>
      <c r="BU1241" s="28"/>
      <c r="BV1241" s="28"/>
      <c r="BW1241" s="28"/>
    </row>
    <row r="1242" spans="68:75" ht="22.5" customHeight="1" x14ac:dyDescent="0.3">
      <c r="BP1242" s="28"/>
      <c r="BQ1242" s="28"/>
      <c r="BR1242" s="28"/>
      <c r="BS1242" s="28"/>
      <c r="BT1242" s="28"/>
      <c r="BU1242" s="28"/>
      <c r="BV1242" s="28"/>
      <c r="BW1242" s="28"/>
    </row>
    <row r="1243" spans="68:75" ht="22.5" customHeight="1" x14ac:dyDescent="0.3">
      <c r="BP1243" s="28"/>
      <c r="BQ1243" s="28"/>
      <c r="BR1243" s="28"/>
      <c r="BS1243" s="28"/>
      <c r="BT1243" s="28"/>
      <c r="BU1243" s="28"/>
      <c r="BV1243" s="28"/>
      <c r="BW1243" s="28"/>
    </row>
    <row r="1244" spans="68:75" ht="22.5" customHeight="1" x14ac:dyDescent="0.3">
      <c r="BP1244" s="28"/>
      <c r="BQ1244" s="28"/>
      <c r="BR1244" s="28"/>
      <c r="BS1244" s="28"/>
      <c r="BT1244" s="28"/>
      <c r="BU1244" s="28"/>
      <c r="BV1244" s="28"/>
      <c r="BW1244" s="28"/>
    </row>
    <row r="1245" spans="68:75" ht="22.5" customHeight="1" x14ac:dyDescent="0.3">
      <c r="BP1245" s="28"/>
      <c r="BQ1245" s="28"/>
      <c r="BR1245" s="28"/>
      <c r="BS1245" s="28"/>
      <c r="BT1245" s="28"/>
      <c r="BU1245" s="28"/>
      <c r="BV1245" s="28"/>
      <c r="BW1245" s="28"/>
    </row>
    <row r="1246" spans="68:75" ht="22.5" customHeight="1" x14ac:dyDescent="0.3">
      <c r="BP1246" s="28"/>
      <c r="BQ1246" s="28"/>
      <c r="BR1246" s="28"/>
      <c r="BS1246" s="28"/>
      <c r="BT1246" s="28"/>
      <c r="BU1246" s="28"/>
      <c r="BV1246" s="28"/>
      <c r="BW1246" s="28"/>
    </row>
    <row r="1247" spans="68:75" ht="22.5" customHeight="1" x14ac:dyDescent="0.3">
      <c r="BP1247" s="28"/>
      <c r="BQ1247" s="28"/>
      <c r="BR1247" s="28"/>
      <c r="BS1247" s="28"/>
      <c r="BT1247" s="28"/>
      <c r="BU1247" s="28"/>
      <c r="BV1247" s="28"/>
      <c r="BW1247" s="28"/>
    </row>
    <row r="1248" spans="68:75" ht="22.5" customHeight="1" x14ac:dyDescent="0.3">
      <c r="BP1248" s="28"/>
      <c r="BQ1248" s="28"/>
      <c r="BR1248" s="28"/>
      <c r="BS1248" s="28"/>
      <c r="BT1248" s="28"/>
      <c r="BU1248" s="28"/>
      <c r="BV1248" s="28"/>
      <c r="BW1248" s="28"/>
    </row>
    <row r="1249" spans="68:75" ht="22.5" customHeight="1" x14ac:dyDescent="0.3">
      <c r="BP1249" s="28"/>
      <c r="BQ1249" s="28"/>
      <c r="BR1249" s="28"/>
      <c r="BS1249" s="28"/>
      <c r="BT1249" s="28"/>
      <c r="BU1249" s="28"/>
      <c r="BV1249" s="28"/>
      <c r="BW1249" s="28"/>
    </row>
    <row r="1250" spans="68:75" ht="22.5" customHeight="1" x14ac:dyDescent="0.3">
      <c r="BP1250" s="28"/>
      <c r="BQ1250" s="28"/>
      <c r="BR1250" s="28"/>
      <c r="BS1250" s="28"/>
      <c r="BT1250" s="28"/>
      <c r="BU1250" s="28"/>
      <c r="BV1250" s="28"/>
      <c r="BW1250" s="28"/>
    </row>
    <row r="1251" spans="68:75" ht="22.5" customHeight="1" x14ac:dyDescent="0.3">
      <c r="BP1251" s="28"/>
      <c r="BQ1251" s="28"/>
      <c r="BR1251" s="28"/>
      <c r="BS1251" s="28"/>
      <c r="BT1251" s="28"/>
      <c r="BU1251" s="28"/>
      <c r="BV1251" s="28"/>
      <c r="BW1251" s="28"/>
    </row>
    <row r="1252" spans="68:75" ht="22.5" customHeight="1" x14ac:dyDescent="0.3">
      <c r="BP1252" s="28"/>
      <c r="BQ1252" s="28"/>
      <c r="BR1252" s="28"/>
      <c r="BS1252" s="28"/>
      <c r="BT1252" s="28"/>
      <c r="BU1252" s="28"/>
      <c r="BV1252" s="28"/>
      <c r="BW1252" s="28"/>
    </row>
    <row r="1253" spans="68:75" ht="22.5" customHeight="1" x14ac:dyDescent="0.3">
      <c r="BP1253" s="28"/>
      <c r="BQ1253" s="28"/>
      <c r="BR1253" s="28"/>
      <c r="BS1253" s="28"/>
      <c r="BT1253" s="28"/>
      <c r="BU1253" s="28"/>
      <c r="BV1253" s="28"/>
      <c r="BW1253" s="28"/>
    </row>
    <row r="1254" spans="68:75" ht="22.5" customHeight="1" x14ac:dyDescent="0.3">
      <c r="BP1254" s="28"/>
      <c r="BQ1254" s="28"/>
      <c r="BR1254" s="28"/>
      <c r="BS1254" s="28"/>
      <c r="BT1254" s="28"/>
      <c r="BU1254" s="28"/>
      <c r="BV1254" s="28"/>
      <c r="BW1254" s="28"/>
    </row>
    <row r="1255" spans="68:75" ht="22.5" customHeight="1" x14ac:dyDescent="0.3">
      <c r="BP1255" s="28"/>
      <c r="BQ1255" s="28"/>
      <c r="BR1255" s="28"/>
      <c r="BS1255" s="28"/>
      <c r="BT1255" s="28"/>
      <c r="BU1255" s="28"/>
      <c r="BV1255" s="28"/>
      <c r="BW1255" s="28"/>
    </row>
    <row r="1256" spans="68:75" ht="22.5" customHeight="1" x14ac:dyDescent="0.3">
      <c r="BP1256" s="28"/>
      <c r="BQ1256" s="28"/>
      <c r="BR1256" s="28"/>
      <c r="BS1256" s="28"/>
      <c r="BT1256" s="28"/>
      <c r="BU1256" s="28"/>
      <c r="BV1256" s="28"/>
      <c r="BW1256" s="28"/>
    </row>
    <row r="1257" spans="68:75" ht="22.5" customHeight="1" x14ac:dyDescent="0.3">
      <c r="BP1257" s="28"/>
      <c r="BQ1257" s="28"/>
      <c r="BR1257" s="28"/>
      <c r="BS1257" s="28"/>
      <c r="BT1257" s="28"/>
      <c r="BU1257" s="28"/>
      <c r="BV1257" s="28"/>
      <c r="BW1257" s="28"/>
    </row>
    <row r="1258" spans="68:75" ht="22.5" customHeight="1" x14ac:dyDescent="0.3">
      <c r="BP1258" s="28"/>
      <c r="BQ1258" s="28"/>
      <c r="BR1258" s="28"/>
      <c r="BS1258" s="28"/>
      <c r="BT1258" s="28"/>
      <c r="BU1258" s="28"/>
      <c r="BV1258" s="28"/>
      <c r="BW1258" s="28"/>
    </row>
    <row r="1259" spans="68:75" ht="22.5" customHeight="1" x14ac:dyDescent="0.3">
      <c r="BP1259" s="28"/>
      <c r="BQ1259" s="28"/>
      <c r="BR1259" s="28"/>
      <c r="BS1259" s="28"/>
      <c r="BT1259" s="28"/>
      <c r="BU1259" s="28"/>
      <c r="BV1259" s="28"/>
      <c r="BW1259" s="28"/>
    </row>
    <row r="1260" spans="68:75" ht="22.5" customHeight="1" x14ac:dyDescent="0.3">
      <c r="BP1260" s="28"/>
      <c r="BQ1260" s="28"/>
      <c r="BR1260" s="28"/>
      <c r="BS1260" s="28"/>
      <c r="BT1260" s="28"/>
      <c r="BU1260" s="28"/>
      <c r="BV1260" s="28"/>
      <c r="BW1260" s="28"/>
    </row>
    <row r="1261" spans="68:75" ht="22.5" customHeight="1" x14ac:dyDescent="0.3">
      <c r="BP1261" s="28"/>
      <c r="BQ1261" s="28"/>
      <c r="BR1261" s="28"/>
      <c r="BS1261" s="28"/>
      <c r="BT1261" s="28"/>
      <c r="BU1261" s="28"/>
      <c r="BV1261" s="28"/>
      <c r="BW1261" s="28"/>
    </row>
    <row r="1262" spans="68:75" ht="22.5" customHeight="1" x14ac:dyDescent="0.3">
      <c r="BP1262" s="28"/>
      <c r="BQ1262" s="28"/>
      <c r="BR1262" s="28"/>
      <c r="BS1262" s="28"/>
      <c r="BT1262" s="28"/>
      <c r="BU1262" s="28"/>
      <c r="BV1262" s="28"/>
      <c r="BW1262" s="28"/>
    </row>
    <row r="1263" spans="68:75" ht="22.5" customHeight="1" x14ac:dyDescent="0.3">
      <c r="BP1263" s="28"/>
      <c r="BQ1263" s="28"/>
      <c r="BR1263" s="28"/>
      <c r="BS1263" s="28"/>
      <c r="BT1263" s="28"/>
      <c r="BU1263" s="28"/>
      <c r="BV1263" s="28"/>
      <c r="BW1263" s="28"/>
    </row>
    <row r="1264" spans="68:75" ht="22.5" customHeight="1" x14ac:dyDescent="0.3">
      <c r="BP1264" s="28"/>
      <c r="BQ1264" s="28"/>
      <c r="BR1264" s="28"/>
      <c r="BS1264" s="28"/>
      <c r="BT1264" s="28"/>
      <c r="BU1264" s="28"/>
      <c r="BV1264" s="28"/>
      <c r="BW1264" s="28"/>
    </row>
    <row r="1265" spans="68:75" ht="22.5" customHeight="1" x14ac:dyDescent="0.3">
      <c r="BP1265" s="28"/>
      <c r="BQ1265" s="28"/>
      <c r="BR1265" s="28"/>
      <c r="BS1265" s="28"/>
      <c r="BT1265" s="28"/>
      <c r="BU1265" s="28"/>
      <c r="BV1265" s="28"/>
      <c r="BW1265" s="28"/>
    </row>
    <row r="1266" spans="68:75" ht="22.5" customHeight="1" x14ac:dyDescent="0.3">
      <c r="BP1266" s="28"/>
      <c r="BQ1266" s="28"/>
      <c r="BR1266" s="28"/>
      <c r="BS1266" s="28"/>
      <c r="BT1266" s="28"/>
      <c r="BU1266" s="28"/>
      <c r="BV1266" s="28"/>
      <c r="BW1266" s="28"/>
    </row>
    <row r="1267" spans="68:75" ht="22.5" customHeight="1" x14ac:dyDescent="0.3">
      <c r="BP1267" s="28"/>
      <c r="BQ1267" s="28"/>
      <c r="BR1267" s="28"/>
      <c r="BS1267" s="28"/>
      <c r="BT1267" s="28"/>
      <c r="BU1267" s="28"/>
      <c r="BV1267" s="28"/>
      <c r="BW1267" s="28"/>
    </row>
    <row r="1268" spans="68:75" ht="22.5" customHeight="1" x14ac:dyDescent="0.3">
      <c r="BP1268" s="28"/>
      <c r="BQ1268" s="28"/>
      <c r="BR1268" s="28"/>
      <c r="BS1268" s="28"/>
      <c r="BT1268" s="28"/>
      <c r="BU1268" s="28"/>
      <c r="BV1268" s="28"/>
      <c r="BW1268" s="28"/>
    </row>
    <row r="1269" spans="68:75" ht="22.5" customHeight="1" x14ac:dyDescent="0.3">
      <c r="BP1269" s="28"/>
      <c r="BQ1269" s="28"/>
      <c r="BR1269" s="28"/>
      <c r="BS1269" s="28"/>
      <c r="BT1269" s="28"/>
      <c r="BU1269" s="28"/>
      <c r="BV1269" s="28"/>
      <c r="BW1269" s="28"/>
    </row>
    <row r="1270" spans="68:75" ht="22.5" customHeight="1" x14ac:dyDescent="0.3">
      <c r="BP1270" s="28"/>
      <c r="BQ1270" s="28"/>
      <c r="BR1270" s="28"/>
      <c r="BS1270" s="28"/>
      <c r="BT1270" s="28"/>
      <c r="BU1270" s="28"/>
      <c r="BV1270" s="28"/>
      <c r="BW1270" s="28"/>
    </row>
    <row r="1271" spans="68:75" ht="22.5" customHeight="1" x14ac:dyDescent="0.3">
      <c r="BP1271" s="28"/>
      <c r="BQ1271" s="28"/>
      <c r="BR1271" s="28"/>
      <c r="BS1271" s="28"/>
      <c r="BT1271" s="28"/>
      <c r="BU1271" s="28"/>
      <c r="BV1271" s="28"/>
      <c r="BW1271" s="28"/>
    </row>
    <row r="1272" spans="68:75" ht="22.5" customHeight="1" x14ac:dyDescent="0.3">
      <c r="BP1272" s="28"/>
      <c r="BQ1272" s="28"/>
      <c r="BR1272" s="28"/>
      <c r="BS1272" s="28"/>
      <c r="BT1272" s="28"/>
      <c r="BU1272" s="28"/>
      <c r="BV1272" s="28"/>
      <c r="BW1272" s="28"/>
    </row>
    <row r="1273" spans="68:75" ht="22.5" customHeight="1" x14ac:dyDescent="0.3">
      <c r="BP1273" s="28"/>
      <c r="BQ1273" s="28"/>
      <c r="BR1273" s="28"/>
      <c r="BS1273" s="28"/>
      <c r="BT1273" s="28"/>
      <c r="BU1273" s="28"/>
      <c r="BV1273" s="28"/>
      <c r="BW1273" s="28"/>
    </row>
    <row r="1274" spans="68:75" ht="22.5" customHeight="1" x14ac:dyDescent="0.3">
      <c r="BP1274" s="28"/>
      <c r="BQ1274" s="28"/>
      <c r="BR1274" s="28"/>
      <c r="BS1274" s="28"/>
      <c r="BT1274" s="28"/>
      <c r="BU1274" s="28"/>
      <c r="BV1274" s="28"/>
      <c r="BW1274" s="28"/>
    </row>
    <row r="1275" spans="68:75" ht="22.5" customHeight="1" x14ac:dyDescent="0.3">
      <c r="BP1275" s="28"/>
      <c r="BQ1275" s="28"/>
      <c r="BR1275" s="28"/>
      <c r="BS1275" s="28"/>
      <c r="BT1275" s="28"/>
      <c r="BU1275" s="28"/>
      <c r="BV1275" s="28"/>
      <c r="BW1275" s="28"/>
    </row>
    <row r="1276" spans="68:75" ht="22.5" customHeight="1" x14ac:dyDescent="0.3">
      <c r="BP1276" s="28"/>
      <c r="BQ1276" s="28"/>
      <c r="BR1276" s="28"/>
      <c r="BS1276" s="28"/>
      <c r="BT1276" s="28"/>
      <c r="BU1276" s="28"/>
      <c r="BV1276" s="28"/>
      <c r="BW1276" s="28"/>
    </row>
    <row r="1277" spans="68:75" ht="22.5" customHeight="1" x14ac:dyDescent="0.3">
      <c r="BP1277" s="28"/>
      <c r="BQ1277" s="28"/>
      <c r="BR1277" s="28"/>
      <c r="BS1277" s="28"/>
      <c r="BT1277" s="28"/>
      <c r="BU1277" s="28"/>
      <c r="BV1277" s="28"/>
      <c r="BW1277" s="28"/>
    </row>
    <row r="1278" spans="68:75" ht="22.5" customHeight="1" x14ac:dyDescent="0.3">
      <c r="BP1278" s="28"/>
      <c r="BQ1278" s="28"/>
      <c r="BR1278" s="28"/>
      <c r="BS1278" s="28"/>
      <c r="BT1278" s="28"/>
      <c r="BU1278" s="28"/>
      <c r="BV1278" s="28"/>
      <c r="BW1278" s="28"/>
    </row>
    <row r="1279" spans="68:75" ht="22.5" customHeight="1" x14ac:dyDescent="0.3">
      <c r="BP1279" s="28"/>
      <c r="BQ1279" s="28"/>
      <c r="BR1279" s="28"/>
      <c r="BS1279" s="28"/>
      <c r="BT1279" s="28"/>
      <c r="BU1279" s="28"/>
      <c r="BV1279" s="28"/>
      <c r="BW1279" s="28"/>
    </row>
    <row r="1280" spans="68:75" ht="22.5" customHeight="1" x14ac:dyDescent="0.3">
      <c r="BP1280" s="28"/>
      <c r="BQ1280" s="28"/>
      <c r="BR1280" s="28"/>
      <c r="BS1280" s="28"/>
      <c r="BT1280" s="28"/>
      <c r="BU1280" s="28"/>
      <c r="BV1280" s="28"/>
      <c r="BW1280" s="28"/>
    </row>
    <row r="1281" spans="68:75" ht="22.5" customHeight="1" x14ac:dyDescent="0.3">
      <c r="BP1281" s="28"/>
      <c r="BQ1281" s="28"/>
      <c r="BR1281" s="28"/>
      <c r="BS1281" s="28"/>
      <c r="BT1281" s="28"/>
      <c r="BU1281" s="28"/>
      <c r="BV1281" s="28"/>
      <c r="BW1281" s="28"/>
    </row>
    <row r="1282" spans="68:75" ht="22.5" customHeight="1" x14ac:dyDescent="0.3">
      <c r="BP1282" s="28"/>
      <c r="BQ1282" s="28"/>
      <c r="BR1282" s="28"/>
      <c r="BS1282" s="28"/>
      <c r="BT1282" s="28"/>
      <c r="BU1282" s="28"/>
      <c r="BV1282" s="28"/>
      <c r="BW1282" s="28"/>
    </row>
    <row r="1283" spans="68:75" ht="22.5" customHeight="1" x14ac:dyDescent="0.3">
      <c r="BP1283" s="28"/>
      <c r="BQ1283" s="28"/>
      <c r="BR1283" s="28"/>
      <c r="BS1283" s="28"/>
      <c r="BT1283" s="28"/>
      <c r="BU1283" s="28"/>
      <c r="BV1283" s="28"/>
      <c r="BW1283" s="28"/>
    </row>
    <row r="1284" spans="68:75" ht="22.5" customHeight="1" x14ac:dyDescent="0.3">
      <c r="BP1284" s="28"/>
      <c r="BQ1284" s="28"/>
      <c r="BR1284" s="28"/>
      <c r="BS1284" s="28"/>
      <c r="BT1284" s="28"/>
      <c r="BU1284" s="28"/>
      <c r="BV1284" s="28"/>
      <c r="BW1284" s="28"/>
    </row>
    <row r="1285" spans="68:75" ht="22.5" customHeight="1" x14ac:dyDescent="0.3">
      <c r="BP1285" s="28"/>
      <c r="BQ1285" s="28"/>
      <c r="BR1285" s="28"/>
      <c r="BS1285" s="28"/>
      <c r="BT1285" s="28"/>
      <c r="BU1285" s="28"/>
      <c r="BV1285" s="28"/>
      <c r="BW1285" s="28"/>
    </row>
    <row r="1286" spans="68:75" ht="22.5" customHeight="1" x14ac:dyDescent="0.3">
      <c r="BP1286" s="28"/>
      <c r="BQ1286" s="28"/>
      <c r="BR1286" s="28"/>
      <c r="BS1286" s="28"/>
      <c r="BT1286" s="28"/>
      <c r="BU1286" s="28"/>
      <c r="BV1286" s="28"/>
      <c r="BW1286" s="28"/>
    </row>
    <row r="1287" spans="68:75" ht="22.5" customHeight="1" x14ac:dyDescent="0.3">
      <c r="BP1287" s="28"/>
      <c r="BQ1287" s="28"/>
      <c r="BR1287" s="28"/>
      <c r="BS1287" s="28"/>
      <c r="BT1287" s="28"/>
      <c r="BU1287" s="28"/>
      <c r="BV1287" s="28"/>
      <c r="BW1287" s="28"/>
    </row>
    <row r="1288" spans="68:75" ht="22.5" customHeight="1" x14ac:dyDescent="0.3">
      <c r="BP1288" s="28"/>
      <c r="BQ1288" s="28"/>
      <c r="BR1288" s="28"/>
      <c r="BS1288" s="28"/>
      <c r="BT1288" s="28"/>
      <c r="BU1288" s="28"/>
      <c r="BV1288" s="28"/>
      <c r="BW1288" s="28"/>
    </row>
    <row r="1289" spans="68:75" ht="22.5" customHeight="1" x14ac:dyDescent="0.3">
      <c r="BP1289" s="28"/>
      <c r="BQ1289" s="28"/>
      <c r="BR1289" s="28"/>
      <c r="BS1289" s="28"/>
      <c r="BT1289" s="28"/>
      <c r="BU1289" s="28"/>
      <c r="BV1289" s="28"/>
      <c r="BW1289" s="28"/>
    </row>
    <row r="1290" spans="68:75" ht="22.5" customHeight="1" x14ac:dyDescent="0.3">
      <c r="BP1290" s="28"/>
      <c r="BQ1290" s="28"/>
      <c r="BR1290" s="28"/>
      <c r="BS1290" s="28"/>
      <c r="BT1290" s="28"/>
      <c r="BU1290" s="28"/>
      <c r="BV1290" s="28"/>
      <c r="BW1290" s="28"/>
    </row>
    <row r="1291" spans="68:75" ht="22.5" customHeight="1" x14ac:dyDescent="0.3">
      <c r="BP1291" s="28"/>
      <c r="BQ1291" s="28"/>
      <c r="BR1291" s="28"/>
      <c r="BS1291" s="28"/>
      <c r="BT1291" s="28"/>
      <c r="BU1291" s="28"/>
      <c r="BV1291" s="28"/>
      <c r="BW1291" s="28"/>
    </row>
    <row r="1292" spans="68:75" ht="22.5" customHeight="1" x14ac:dyDescent="0.3">
      <c r="BP1292" s="28"/>
      <c r="BQ1292" s="28"/>
      <c r="BR1292" s="28"/>
      <c r="BS1292" s="28"/>
      <c r="BT1292" s="28"/>
      <c r="BU1292" s="28"/>
      <c r="BV1292" s="28"/>
      <c r="BW1292" s="28"/>
    </row>
    <row r="1293" spans="68:75" ht="22.5" customHeight="1" x14ac:dyDescent="0.3">
      <c r="BP1293" s="28"/>
      <c r="BQ1293" s="28"/>
      <c r="BR1293" s="28"/>
      <c r="BS1293" s="28"/>
      <c r="BT1293" s="28"/>
      <c r="BU1293" s="28"/>
      <c r="BV1293" s="28"/>
      <c r="BW1293" s="28"/>
    </row>
    <row r="1294" spans="68:75" ht="22.5" customHeight="1" x14ac:dyDescent="0.3">
      <c r="BP1294" s="28"/>
      <c r="BQ1294" s="28"/>
      <c r="BR1294" s="28"/>
      <c r="BS1294" s="28"/>
      <c r="BT1294" s="28"/>
      <c r="BU1294" s="28"/>
      <c r="BV1294" s="28"/>
      <c r="BW1294" s="28"/>
    </row>
    <row r="1295" spans="68:75" ht="22.5" customHeight="1" x14ac:dyDescent="0.3">
      <c r="BP1295" s="28"/>
      <c r="BQ1295" s="28"/>
      <c r="BR1295" s="28"/>
      <c r="BS1295" s="28"/>
      <c r="BT1295" s="28"/>
      <c r="BU1295" s="28"/>
      <c r="BV1295" s="28"/>
      <c r="BW1295" s="28"/>
    </row>
    <row r="1296" spans="68:75" ht="22.5" customHeight="1" x14ac:dyDescent="0.3">
      <c r="BP1296" s="28"/>
      <c r="BQ1296" s="28"/>
      <c r="BR1296" s="28"/>
      <c r="BS1296" s="28"/>
      <c r="BT1296" s="28"/>
      <c r="BU1296" s="28"/>
      <c r="BV1296" s="28"/>
      <c r="BW1296" s="28"/>
    </row>
    <row r="1297" spans="68:75" ht="22.5" customHeight="1" x14ac:dyDescent="0.3">
      <c r="BP1297" s="28"/>
      <c r="BQ1297" s="28"/>
      <c r="BR1297" s="28"/>
      <c r="BS1297" s="28"/>
      <c r="BT1297" s="28"/>
      <c r="BU1297" s="28"/>
      <c r="BV1297" s="28"/>
      <c r="BW1297" s="28"/>
    </row>
    <row r="1298" spans="68:75" ht="22.5" customHeight="1" x14ac:dyDescent="0.3">
      <c r="BP1298" s="28"/>
      <c r="BQ1298" s="28"/>
      <c r="BR1298" s="28"/>
      <c r="BS1298" s="28"/>
      <c r="BT1298" s="28"/>
      <c r="BU1298" s="28"/>
      <c r="BV1298" s="28"/>
      <c r="BW1298" s="28"/>
    </row>
    <row r="1299" spans="68:75" ht="22.5" customHeight="1" x14ac:dyDescent="0.3">
      <c r="BP1299" s="28"/>
      <c r="BQ1299" s="28"/>
      <c r="BR1299" s="28"/>
      <c r="BS1299" s="28"/>
      <c r="BT1299" s="28"/>
      <c r="BU1299" s="28"/>
      <c r="BV1299" s="28"/>
      <c r="BW1299" s="28"/>
    </row>
    <row r="1300" spans="68:75" ht="22.5" customHeight="1" x14ac:dyDescent="0.3">
      <c r="BP1300" s="28"/>
      <c r="BQ1300" s="28"/>
      <c r="BR1300" s="28"/>
      <c r="BS1300" s="28"/>
      <c r="BT1300" s="28"/>
      <c r="BU1300" s="28"/>
      <c r="BV1300" s="28"/>
      <c r="BW1300" s="28"/>
    </row>
    <row r="1301" spans="68:75" ht="22.5" customHeight="1" x14ac:dyDescent="0.3">
      <c r="BP1301" s="28"/>
      <c r="BQ1301" s="28"/>
      <c r="BR1301" s="28"/>
      <c r="BS1301" s="28"/>
      <c r="BT1301" s="28"/>
      <c r="BU1301" s="28"/>
      <c r="BV1301" s="28"/>
      <c r="BW1301" s="28"/>
    </row>
    <row r="1302" spans="68:75" ht="22.5" customHeight="1" x14ac:dyDescent="0.3">
      <c r="BP1302" s="28"/>
      <c r="BQ1302" s="28"/>
      <c r="BR1302" s="28"/>
      <c r="BS1302" s="28"/>
      <c r="BT1302" s="28"/>
      <c r="BU1302" s="28"/>
      <c r="BV1302" s="28"/>
      <c r="BW1302" s="28"/>
    </row>
    <row r="1303" spans="68:75" ht="22.5" customHeight="1" x14ac:dyDescent="0.3">
      <c r="BP1303" s="28"/>
      <c r="BQ1303" s="28"/>
      <c r="BR1303" s="28"/>
      <c r="BS1303" s="28"/>
      <c r="BT1303" s="28"/>
      <c r="BU1303" s="28"/>
      <c r="BV1303" s="28"/>
      <c r="BW1303" s="28"/>
    </row>
    <row r="1304" spans="68:75" ht="22.5" customHeight="1" x14ac:dyDescent="0.3">
      <c r="BP1304" s="28"/>
      <c r="BQ1304" s="28"/>
      <c r="BR1304" s="28"/>
      <c r="BS1304" s="28"/>
      <c r="BT1304" s="28"/>
      <c r="BU1304" s="28"/>
      <c r="BV1304" s="28"/>
      <c r="BW1304" s="28"/>
    </row>
    <row r="1305" spans="68:75" ht="22.5" customHeight="1" x14ac:dyDescent="0.3">
      <c r="BP1305" s="28"/>
      <c r="BQ1305" s="28"/>
      <c r="BR1305" s="28"/>
      <c r="BS1305" s="28"/>
      <c r="BT1305" s="28"/>
      <c r="BU1305" s="28"/>
      <c r="BV1305" s="28"/>
      <c r="BW1305" s="28"/>
    </row>
    <row r="1306" spans="68:75" ht="22.5" customHeight="1" x14ac:dyDescent="0.3">
      <c r="BP1306" s="28"/>
      <c r="BQ1306" s="28"/>
      <c r="BR1306" s="28"/>
      <c r="BS1306" s="28"/>
      <c r="BT1306" s="28"/>
      <c r="BU1306" s="28"/>
      <c r="BV1306" s="28"/>
      <c r="BW1306" s="28"/>
    </row>
    <row r="1307" spans="68:75" ht="22.5" customHeight="1" x14ac:dyDescent="0.3">
      <c r="BP1307" s="28"/>
      <c r="BQ1307" s="28"/>
      <c r="BR1307" s="28"/>
      <c r="BS1307" s="28"/>
      <c r="BT1307" s="28"/>
      <c r="BU1307" s="28"/>
      <c r="BV1307" s="28"/>
      <c r="BW1307" s="28"/>
    </row>
    <row r="1308" spans="68:75" ht="22.5" customHeight="1" x14ac:dyDescent="0.3">
      <c r="BP1308" s="28"/>
      <c r="BQ1308" s="28"/>
      <c r="BR1308" s="28"/>
      <c r="BS1308" s="28"/>
      <c r="BT1308" s="28"/>
      <c r="BU1308" s="28"/>
      <c r="BV1308" s="28"/>
      <c r="BW1308" s="28"/>
    </row>
    <row r="1309" spans="68:75" ht="22.5" customHeight="1" x14ac:dyDescent="0.3">
      <c r="BP1309" s="28"/>
      <c r="BQ1309" s="28"/>
      <c r="BR1309" s="28"/>
      <c r="BS1309" s="28"/>
      <c r="BT1309" s="28"/>
      <c r="BU1309" s="28"/>
      <c r="BV1309" s="28"/>
      <c r="BW1309" s="28"/>
    </row>
    <row r="1310" spans="68:75" ht="22.5" customHeight="1" x14ac:dyDescent="0.3">
      <c r="BP1310" s="28"/>
      <c r="BQ1310" s="28"/>
      <c r="BR1310" s="28"/>
      <c r="BS1310" s="28"/>
      <c r="BT1310" s="28"/>
      <c r="BU1310" s="28"/>
      <c r="BV1310" s="28"/>
      <c r="BW1310" s="28"/>
    </row>
    <row r="1311" spans="68:75" ht="22.5" customHeight="1" x14ac:dyDescent="0.3">
      <c r="BP1311" s="28"/>
      <c r="BQ1311" s="28"/>
      <c r="BR1311" s="28"/>
      <c r="BS1311" s="28"/>
      <c r="BT1311" s="28"/>
      <c r="BU1311" s="28"/>
      <c r="BV1311" s="28"/>
      <c r="BW1311" s="28"/>
    </row>
    <row r="1312" spans="68:75" ht="22.5" customHeight="1" x14ac:dyDescent="0.3">
      <c r="BP1312" s="28"/>
      <c r="BQ1312" s="28"/>
      <c r="BR1312" s="28"/>
      <c r="BS1312" s="28"/>
      <c r="BT1312" s="28"/>
      <c r="BU1312" s="28"/>
      <c r="BV1312" s="28"/>
      <c r="BW1312" s="28"/>
    </row>
    <row r="1313" spans="68:75" ht="22.5" customHeight="1" x14ac:dyDescent="0.3">
      <c r="BP1313" s="28"/>
      <c r="BQ1313" s="28"/>
      <c r="BR1313" s="28"/>
      <c r="BS1313" s="28"/>
      <c r="BT1313" s="28"/>
      <c r="BU1313" s="28"/>
      <c r="BV1313" s="28"/>
      <c r="BW1313" s="28"/>
    </row>
    <row r="1314" spans="68:75" ht="22.5" customHeight="1" x14ac:dyDescent="0.3">
      <c r="BP1314" s="28"/>
      <c r="BQ1314" s="28"/>
      <c r="BR1314" s="28"/>
      <c r="BS1314" s="28"/>
      <c r="BT1314" s="28"/>
      <c r="BU1314" s="28"/>
      <c r="BV1314" s="28"/>
      <c r="BW1314" s="28"/>
    </row>
    <row r="1315" spans="68:75" ht="22.5" customHeight="1" x14ac:dyDescent="0.3">
      <c r="BP1315" s="28"/>
      <c r="BQ1315" s="28"/>
      <c r="BR1315" s="28"/>
      <c r="BS1315" s="28"/>
      <c r="BT1315" s="28"/>
      <c r="BU1315" s="28"/>
      <c r="BV1315" s="28"/>
      <c r="BW1315" s="28"/>
    </row>
    <row r="1316" spans="68:75" ht="22.5" customHeight="1" x14ac:dyDescent="0.3">
      <c r="BP1316" s="28"/>
      <c r="BQ1316" s="28"/>
      <c r="BR1316" s="28"/>
      <c r="BS1316" s="28"/>
      <c r="BT1316" s="28"/>
      <c r="BU1316" s="28"/>
      <c r="BV1316" s="28"/>
      <c r="BW1316" s="28"/>
    </row>
    <row r="1317" spans="68:75" ht="22.5" customHeight="1" x14ac:dyDescent="0.3">
      <c r="BP1317" s="28"/>
      <c r="BQ1317" s="28"/>
      <c r="BR1317" s="28"/>
      <c r="BS1317" s="28"/>
      <c r="BT1317" s="28"/>
      <c r="BU1317" s="28"/>
      <c r="BV1317" s="28"/>
      <c r="BW1317" s="28"/>
    </row>
    <row r="1318" spans="68:75" ht="22.5" customHeight="1" x14ac:dyDescent="0.3">
      <c r="BP1318" s="28"/>
      <c r="BQ1318" s="28"/>
      <c r="BR1318" s="28"/>
      <c r="BS1318" s="28"/>
      <c r="BT1318" s="28"/>
      <c r="BU1318" s="28"/>
      <c r="BV1318" s="28"/>
      <c r="BW1318" s="28"/>
    </row>
    <row r="1319" spans="68:75" ht="22.5" customHeight="1" x14ac:dyDescent="0.3">
      <c r="BP1319" s="28"/>
      <c r="BQ1319" s="28"/>
      <c r="BR1319" s="28"/>
      <c r="BS1319" s="28"/>
      <c r="BT1319" s="28"/>
      <c r="BU1319" s="28"/>
      <c r="BV1319" s="28"/>
      <c r="BW1319" s="28"/>
    </row>
    <row r="1320" spans="68:75" ht="22.5" customHeight="1" x14ac:dyDescent="0.3">
      <c r="BP1320" s="28"/>
      <c r="BQ1320" s="28"/>
      <c r="BR1320" s="28"/>
      <c r="BS1320" s="28"/>
      <c r="BT1320" s="28"/>
      <c r="BU1320" s="28"/>
      <c r="BV1320" s="28"/>
      <c r="BW1320" s="28"/>
    </row>
    <row r="1321" spans="68:75" ht="22.5" customHeight="1" x14ac:dyDescent="0.3">
      <c r="BP1321" s="28"/>
      <c r="BQ1321" s="28"/>
      <c r="BR1321" s="28"/>
      <c r="BS1321" s="28"/>
      <c r="BT1321" s="28"/>
      <c r="BU1321" s="28"/>
      <c r="BV1321" s="28"/>
      <c r="BW1321" s="28"/>
    </row>
    <row r="1322" spans="68:75" ht="22.5" customHeight="1" x14ac:dyDescent="0.3">
      <c r="BP1322" s="28"/>
      <c r="BQ1322" s="28"/>
      <c r="BR1322" s="28"/>
      <c r="BS1322" s="28"/>
      <c r="BT1322" s="28"/>
      <c r="BU1322" s="28"/>
      <c r="BV1322" s="28"/>
      <c r="BW1322" s="28"/>
    </row>
    <row r="1323" spans="68:75" ht="22.5" customHeight="1" x14ac:dyDescent="0.3">
      <c r="BP1323" s="28"/>
      <c r="BQ1323" s="28"/>
      <c r="BR1323" s="28"/>
      <c r="BS1323" s="28"/>
      <c r="BT1323" s="28"/>
      <c r="BU1323" s="28"/>
      <c r="BV1323" s="28"/>
      <c r="BW1323" s="28"/>
    </row>
    <row r="1324" spans="68:75" ht="22.5" customHeight="1" x14ac:dyDescent="0.3">
      <c r="BP1324" s="28"/>
      <c r="BQ1324" s="28"/>
      <c r="BR1324" s="28"/>
      <c r="BS1324" s="28"/>
      <c r="BT1324" s="28"/>
      <c r="BU1324" s="28"/>
      <c r="BV1324" s="28"/>
      <c r="BW1324" s="28"/>
    </row>
    <row r="1325" spans="68:75" ht="22.5" customHeight="1" x14ac:dyDescent="0.3">
      <c r="BP1325" s="28"/>
      <c r="BQ1325" s="28"/>
      <c r="BR1325" s="28"/>
      <c r="BS1325" s="28"/>
      <c r="BT1325" s="28"/>
      <c r="BU1325" s="28"/>
      <c r="BV1325" s="28"/>
      <c r="BW1325" s="28"/>
    </row>
    <row r="1326" spans="68:75" ht="22.5" customHeight="1" x14ac:dyDescent="0.3">
      <c r="BP1326" s="28"/>
      <c r="BQ1326" s="28"/>
      <c r="BR1326" s="28"/>
      <c r="BS1326" s="28"/>
      <c r="BT1326" s="28"/>
      <c r="BU1326" s="28"/>
      <c r="BV1326" s="28"/>
      <c r="BW1326" s="28"/>
    </row>
    <row r="1327" spans="68:75" ht="22.5" customHeight="1" x14ac:dyDescent="0.3">
      <c r="BP1327" s="28"/>
      <c r="BQ1327" s="28"/>
      <c r="BR1327" s="28"/>
      <c r="BS1327" s="28"/>
      <c r="BT1327" s="28"/>
      <c r="BU1327" s="28"/>
      <c r="BV1327" s="28"/>
      <c r="BW1327" s="28"/>
    </row>
    <row r="1328" spans="68:75" ht="22.5" customHeight="1" x14ac:dyDescent="0.3">
      <c r="BP1328" s="28"/>
      <c r="BQ1328" s="28"/>
      <c r="BR1328" s="28"/>
      <c r="BS1328" s="28"/>
      <c r="BT1328" s="28"/>
      <c r="BU1328" s="28"/>
      <c r="BV1328" s="28"/>
      <c r="BW1328" s="28"/>
    </row>
    <row r="1329" spans="68:75" ht="22.5" customHeight="1" x14ac:dyDescent="0.3">
      <c r="BP1329" s="28"/>
      <c r="BQ1329" s="28"/>
      <c r="BR1329" s="28"/>
      <c r="BS1329" s="28"/>
      <c r="BT1329" s="28"/>
      <c r="BU1329" s="28"/>
      <c r="BV1329" s="28"/>
      <c r="BW1329" s="28"/>
    </row>
    <row r="1330" spans="68:75" ht="22.5" customHeight="1" x14ac:dyDescent="0.3">
      <c r="BP1330" s="28"/>
      <c r="BQ1330" s="28"/>
      <c r="BR1330" s="28"/>
      <c r="BS1330" s="28"/>
      <c r="BT1330" s="28"/>
      <c r="BU1330" s="28"/>
      <c r="BV1330" s="28"/>
      <c r="BW1330" s="28"/>
    </row>
    <row r="1331" spans="68:75" ht="22.5" customHeight="1" x14ac:dyDescent="0.3">
      <c r="BP1331" s="28"/>
      <c r="BQ1331" s="28"/>
      <c r="BR1331" s="28"/>
      <c r="BS1331" s="28"/>
      <c r="BT1331" s="28"/>
      <c r="BU1331" s="28"/>
      <c r="BV1331" s="28"/>
      <c r="BW1331" s="28"/>
    </row>
    <row r="1332" spans="68:75" ht="22.5" customHeight="1" x14ac:dyDescent="0.3">
      <c r="BP1332" s="28"/>
      <c r="BQ1332" s="28"/>
      <c r="BR1332" s="28"/>
      <c r="BS1332" s="28"/>
      <c r="BT1332" s="28"/>
      <c r="BU1332" s="28"/>
      <c r="BV1332" s="28"/>
      <c r="BW1332" s="28"/>
    </row>
    <row r="1333" spans="68:75" ht="22.5" customHeight="1" x14ac:dyDescent="0.3">
      <c r="BP1333" s="28"/>
      <c r="BQ1333" s="28"/>
      <c r="BR1333" s="28"/>
      <c r="BS1333" s="28"/>
      <c r="BT1333" s="28"/>
      <c r="BU1333" s="28"/>
      <c r="BV1333" s="28"/>
      <c r="BW1333" s="28"/>
    </row>
    <row r="1334" spans="68:75" ht="22.5" customHeight="1" x14ac:dyDescent="0.3">
      <c r="BP1334" s="28"/>
      <c r="BQ1334" s="28"/>
      <c r="BR1334" s="28"/>
      <c r="BS1334" s="28"/>
      <c r="BT1334" s="28"/>
      <c r="BU1334" s="28"/>
      <c r="BV1334" s="28"/>
      <c r="BW1334" s="28"/>
    </row>
    <row r="1335" spans="68:75" ht="22.5" customHeight="1" x14ac:dyDescent="0.3">
      <c r="BP1335" s="28"/>
      <c r="BQ1335" s="28"/>
      <c r="BR1335" s="28"/>
      <c r="BS1335" s="28"/>
      <c r="BT1335" s="28"/>
      <c r="BU1335" s="28"/>
      <c r="BV1335" s="28"/>
      <c r="BW1335" s="28"/>
    </row>
    <row r="1336" spans="68:75" ht="22.5" customHeight="1" x14ac:dyDescent="0.3">
      <c r="BP1336" s="28"/>
      <c r="BQ1336" s="28"/>
      <c r="BR1336" s="28"/>
      <c r="BS1336" s="28"/>
      <c r="BT1336" s="28"/>
      <c r="BU1336" s="28"/>
      <c r="BV1336" s="28"/>
      <c r="BW1336" s="28"/>
    </row>
    <row r="1337" spans="68:75" ht="22.5" customHeight="1" x14ac:dyDescent="0.3">
      <c r="BP1337" s="28"/>
      <c r="BQ1337" s="28"/>
      <c r="BR1337" s="28"/>
      <c r="BS1337" s="28"/>
      <c r="BT1337" s="28"/>
      <c r="BU1337" s="28"/>
      <c r="BV1337" s="28"/>
      <c r="BW1337" s="28"/>
    </row>
    <row r="1338" spans="68:75" ht="22.5" customHeight="1" x14ac:dyDescent="0.3">
      <c r="BP1338" s="28"/>
      <c r="BQ1338" s="28"/>
      <c r="BR1338" s="28"/>
      <c r="BS1338" s="28"/>
      <c r="BT1338" s="28"/>
      <c r="BU1338" s="28"/>
      <c r="BV1338" s="28"/>
      <c r="BW1338" s="28"/>
    </row>
    <row r="1339" spans="68:75" ht="22.5" customHeight="1" x14ac:dyDescent="0.3">
      <c r="BP1339" s="28"/>
      <c r="BQ1339" s="28"/>
      <c r="BR1339" s="28"/>
      <c r="BS1339" s="28"/>
      <c r="BT1339" s="28"/>
      <c r="BU1339" s="28"/>
      <c r="BV1339" s="28"/>
      <c r="BW1339" s="28"/>
    </row>
    <row r="1340" spans="68:75" ht="22.5" customHeight="1" x14ac:dyDescent="0.3">
      <c r="BP1340" s="28"/>
      <c r="BQ1340" s="28"/>
      <c r="BR1340" s="28"/>
      <c r="BS1340" s="28"/>
      <c r="BT1340" s="28"/>
      <c r="BU1340" s="28"/>
      <c r="BV1340" s="28"/>
      <c r="BW1340" s="28"/>
    </row>
    <row r="1341" spans="68:75" ht="22.5" customHeight="1" x14ac:dyDescent="0.3">
      <c r="BP1341" s="28"/>
      <c r="BQ1341" s="28"/>
      <c r="BR1341" s="28"/>
      <c r="BS1341" s="28"/>
      <c r="BT1341" s="28"/>
      <c r="BU1341" s="28"/>
      <c r="BV1341" s="28"/>
      <c r="BW1341" s="28"/>
    </row>
    <row r="1342" spans="68:75" ht="22.5" customHeight="1" x14ac:dyDescent="0.3">
      <c r="BP1342" s="28"/>
      <c r="BQ1342" s="28"/>
      <c r="BR1342" s="28"/>
      <c r="BS1342" s="28"/>
      <c r="BT1342" s="28"/>
      <c r="BU1342" s="28"/>
      <c r="BV1342" s="28"/>
      <c r="BW1342" s="28"/>
    </row>
    <row r="1343" spans="68:75" ht="22.5" customHeight="1" x14ac:dyDescent="0.3">
      <c r="BP1343" s="28"/>
      <c r="BQ1343" s="28"/>
      <c r="BR1343" s="28"/>
      <c r="BS1343" s="28"/>
      <c r="BT1343" s="28"/>
      <c r="BU1343" s="28"/>
      <c r="BV1343" s="28"/>
      <c r="BW1343" s="28"/>
    </row>
    <row r="1344" spans="68:75" ht="22.5" customHeight="1" x14ac:dyDescent="0.3">
      <c r="BP1344" s="28"/>
      <c r="BQ1344" s="28"/>
      <c r="BR1344" s="28"/>
      <c r="BS1344" s="28"/>
      <c r="BT1344" s="28"/>
      <c r="BU1344" s="28"/>
      <c r="BV1344" s="28"/>
      <c r="BW1344" s="28"/>
    </row>
    <row r="1345" spans="68:75" ht="22.5" customHeight="1" x14ac:dyDescent="0.3">
      <c r="BP1345" s="28"/>
      <c r="BQ1345" s="28"/>
      <c r="BR1345" s="28"/>
      <c r="BS1345" s="28"/>
      <c r="BT1345" s="28"/>
      <c r="BU1345" s="28"/>
      <c r="BV1345" s="28"/>
      <c r="BW1345" s="28"/>
    </row>
    <row r="1346" spans="68:75" ht="22.5" customHeight="1" x14ac:dyDescent="0.3">
      <c r="BP1346" s="28"/>
      <c r="BQ1346" s="28"/>
      <c r="BR1346" s="28"/>
      <c r="BS1346" s="28"/>
      <c r="BT1346" s="28"/>
      <c r="BU1346" s="28"/>
      <c r="BV1346" s="28"/>
      <c r="BW1346" s="28"/>
    </row>
    <row r="1347" spans="68:75" ht="22.5" customHeight="1" x14ac:dyDescent="0.3">
      <c r="BP1347" s="28"/>
      <c r="BQ1347" s="28"/>
      <c r="BR1347" s="28"/>
      <c r="BS1347" s="28"/>
      <c r="BT1347" s="28"/>
      <c r="BU1347" s="28"/>
      <c r="BV1347" s="28"/>
      <c r="BW1347" s="28"/>
    </row>
    <row r="1348" spans="68:75" ht="22.5" customHeight="1" x14ac:dyDescent="0.3">
      <c r="BP1348" s="28"/>
      <c r="BQ1348" s="28"/>
      <c r="BR1348" s="28"/>
      <c r="BS1348" s="28"/>
      <c r="BT1348" s="28"/>
      <c r="BU1348" s="28"/>
      <c r="BV1348" s="28"/>
      <c r="BW1348" s="28"/>
    </row>
    <row r="1349" spans="68:75" ht="22.5" customHeight="1" x14ac:dyDescent="0.3">
      <c r="BP1349" s="28"/>
      <c r="BQ1349" s="28"/>
      <c r="BR1349" s="28"/>
      <c r="BS1349" s="28"/>
      <c r="BT1349" s="28"/>
      <c r="BU1349" s="28"/>
      <c r="BV1349" s="28"/>
      <c r="BW1349" s="28"/>
    </row>
    <row r="1350" spans="68:75" ht="22.5" customHeight="1" x14ac:dyDescent="0.3">
      <c r="BP1350" s="28"/>
      <c r="BQ1350" s="28"/>
      <c r="BR1350" s="28"/>
      <c r="BS1350" s="28"/>
      <c r="BT1350" s="28"/>
      <c r="BU1350" s="28"/>
      <c r="BV1350" s="28"/>
      <c r="BW1350" s="28"/>
    </row>
    <row r="1351" spans="68:75" ht="22.5" customHeight="1" x14ac:dyDescent="0.3">
      <c r="BP1351" s="28"/>
      <c r="BQ1351" s="28"/>
      <c r="BR1351" s="28"/>
      <c r="BS1351" s="28"/>
      <c r="BT1351" s="28"/>
      <c r="BU1351" s="28"/>
      <c r="BV1351" s="28"/>
      <c r="BW1351" s="28"/>
    </row>
    <row r="1352" spans="68:75" ht="22.5" customHeight="1" x14ac:dyDescent="0.3">
      <c r="BP1352" s="28"/>
      <c r="BQ1352" s="28"/>
      <c r="BR1352" s="28"/>
      <c r="BS1352" s="28"/>
      <c r="BT1352" s="28"/>
      <c r="BU1352" s="28"/>
      <c r="BV1352" s="28"/>
      <c r="BW1352" s="28"/>
    </row>
    <row r="1353" spans="68:75" ht="22.5" customHeight="1" x14ac:dyDescent="0.3">
      <c r="BP1353" s="28"/>
      <c r="BQ1353" s="28"/>
      <c r="BR1353" s="28"/>
      <c r="BS1353" s="28"/>
      <c r="BT1353" s="28"/>
      <c r="BU1353" s="28"/>
      <c r="BV1353" s="28"/>
      <c r="BW1353" s="28"/>
    </row>
    <row r="1354" spans="68:75" ht="22.5" customHeight="1" x14ac:dyDescent="0.3">
      <c r="BP1354" s="28"/>
      <c r="BQ1354" s="28"/>
      <c r="BR1354" s="28"/>
      <c r="BS1354" s="28"/>
      <c r="BT1354" s="28"/>
      <c r="BU1354" s="28"/>
      <c r="BV1354" s="28"/>
      <c r="BW1354" s="28"/>
    </row>
    <row r="1355" spans="68:75" ht="22.5" customHeight="1" x14ac:dyDescent="0.3">
      <c r="BP1355" s="28"/>
      <c r="BQ1355" s="28"/>
      <c r="BR1355" s="28"/>
      <c r="BS1355" s="28"/>
      <c r="BT1355" s="28"/>
      <c r="BU1355" s="28"/>
      <c r="BV1355" s="28"/>
      <c r="BW1355" s="28"/>
    </row>
    <row r="1356" spans="68:75" ht="22.5" customHeight="1" x14ac:dyDescent="0.3">
      <c r="BP1356" s="28"/>
      <c r="BQ1356" s="28"/>
      <c r="BR1356" s="28"/>
      <c r="BS1356" s="28"/>
      <c r="BT1356" s="28"/>
      <c r="BU1356" s="28"/>
      <c r="BV1356" s="28"/>
      <c r="BW1356" s="28"/>
    </row>
    <row r="1357" spans="68:75" ht="22.5" customHeight="1" x14ac:dyDescent="0.3">
      <c r="BP1357" s="28"/>
      <c r="BQ1357" s="28"/>
      <c r="BR1357" s="28"/>
      <c r="BS1357" s="28"/>
      <c r="BT1357" s="28"/>
      <c r="BU1357" s="28"/>
      <c r="BV1357" s="28"/>
      <c r="BW1357" s="28"/>
    </row>
    <row r="1358" spans="68:75" ht="22.5" customHeight="1" x14ac:dyDescent="0.3">
      <c r="BP1358" s="28"/>
      <c r="BQ1358" s="28"/>
      <c r="BR1358" s="28"/>
      <c r="BS1358" s="28"/>
      <c r="BT1358" s="28"/>
      <c r="BU1358" s="28"/>
      <c r="BV1358" s="28"/>
      <c r="BW1358" s="28"/>
    </row>
    <row r="1359" spans="68:75" ht="22.5" customHeight="1" x14ac:dyDescent="0.3">
      <c r="BP1359" s="28"/>
      <c r="BQ1359" s="28"/>
      <c r="BR1359" s="28"/>
      <c r="BS1359" s="28"/>
      <c r="BT1359" s="28"/>
      <c r="BU1359" s="28"/>
      <c r="BV1359" s="28"/>
      <c r="BW1359" s="28"/>
    </row>
    <row r="1360" spans="68:75" ht="22.5" customHeight="1" x14ac:dyDescent="0.3">
      <c r="BP1360" s="28"/>
      <c r="BQ1360" s="28"/>
      <c r="BR1360" s="28"/>
      <c r="BS1360" s="28"/>
      <c r="BT1360" s="28"/>
      <c r="BU1360" s="28"/>
      <c r="BV1360" s="28"/>
      <c r="BW1360" s="28"/>
    </row>
    <row r="1361" spans="68:75" ht="22.5" customHeight="1" x14ac:dyDescent="0.3">
      <c r="BP1361" s="28"/>
      <c r="BQ1361" s="28"/>
      <c r="BR1361" s="28"/>
      <c r="BS1361" s="28"/>
      <c r="BT1361" s="28"/>
      <c r="BU1361" s="28"/>
      <c r="BV1361" s="28"/>
      <c r="BW1361" s="28"/>
    </row>
    <row r="1362" spans="68:75" ht="22.5" customHeight="1" x14ac:dyDescent="0.3">
      <c r="BP1362" s="28"/>
      <c r="BQ1362" s="28"/>
      <c r="BR1362" s="28"/>
      <c r="BS1362" s="28"/>
      <c r="BT1362" s="28"/>
      <c r="BU1362" s="28"/>
      <c r="BV1362" s="28"/>
      <c r="BW1362" s="28"/>
    </row>
    <row r="1363" spans="68:75" ht="22.5" customHeight="1" x14ac:dyDescent="0.3">
      <c r="BP1363" s="28"/>
      <c r="BQ1363" s="28"/>
      <c r="BR1363" s="28"/>
      <c r="BS1363" s="28"/>
      <c r="BT1363" s="28"/>
      <c r="BU1363" s="28"/>
      <c r="BV1363" s="28"/>
      <c r="BW1363" s="28"/>
    </row>
    <row r="1364" spans="68:75" ht="22.5" customHeight="1" x14ac:dyDescent="0.3">
      <c r="BP1364" s="28"/>
      <c r="BQ1364" s="28"/>
      <c r="BR1364" s="28"/>
      <c r="BS1364" s="28"/>
      <c r="BT1364" s="28"/>
      <c r="BU1364" s="28"/>
      <c r="BV1364" s="28"/>
      <c r="BW1364" s="28"/>
    </row>
    <row r="1365" spans="68:75" ht="22.5" customHeight="1" x14ac:dyDescent="0.3">
      <c r="BP1365" s="28"/>
      <c r="BQ1365" s="28"/>
      <c r="BR1365" s="28"/>
      <c r="BS1365" s="28"/>
      <c r="BT1365" s="28"/>
      <c r="BU1365" s="28"/>
      <c r="BV1365" s="28"/>
      <c r="BW1365" s="28"/>
    </row>
    <row r="1366" spans="68:75" ht="22.5" customHeight="1" x14ac:dyDescent="0.3">
      <c r="BP1366" s="28"/>
      <c r="BQ1366" s="28"/>
      <c r="BR1366" s="28"/>
      <c r="BS1366" s="28"/>
      <c r="BT1366" s="28"/>
      <c r="BU1366" s="28"/>
      <c r="BV1366" s="28"/>
      <c r="BW1366" s="28"/>
    </row>
    <row r="1367" spans="68:75" ht="22.5" customHeight="1" x14ac:dyDescent="0.3">
      <c r="BP1367" s="28"/>
      <c r="BQ1367" s="28"/>
      <c r="BR1367" s="28"/>
      <c r="BS1367" s="28"/>
      <c r="BT1367" s="28"/>
      <c r="BU1367" s="28"/>
      <c r="BV1367" s="28"/>
      <c r="BW1367" s="28"/>
    </row>
    <row r="1368" spans="68:75" ht="22.5" customHeight="1" x14ac:dyDescent="0.3">
      <c r="BP1368" s="28"/>
      <c r="BQ1368" s="28"/>
      <c r="BR1368" s="28"/>
      <c r="BS1368" s="28"/>
      <c r="BT1368" s="28"/>
      <c r="BU1368" s="28"/>
      <c r="BV1368" s="28"/>
      <c r="BW1368" s="28"/>
    </row>
    <row r="1369" spans="68:75" ht="22.5" customHeight="1" x14ac:dyDescent="0.3">
      <c r="BP1369" s="28"/>
      <c r="BQ1369" s="28"/>
      <c r="BR1369" s="28"/>
      <c r="BS1369" s="28"/>
      <c r="BT1369" s="28"/>
      <c r="BU1369" s="28"/>
      <c r="BV1369" s="28"/>
      <c r="BW1369" s="28"/>
    </row>
    <row r="1370" spans="68:75" ht="22.5" customHeight="1" x14ac:dyDescent="0.3">
      <c r="BP1370" s="28"/>
      <c r="BQ1370" s="28"/>
      <c r="BR1370" s="28"/>
      <c r="BS1370" s="28"/>
      <c r="BT1370" s="28"/>
      <c r="BU1370" s="28"/>
      <c r="BV1370" s="28"/>
      <c r="BW1370" s="28"/>
    </row>
    <row r="1371" spans="68:75" ht="22.5" customHeight="1" x14ac:dyDescent="0.3">
      <c r="BP1371" s="28"/>
      <c r="BQ1371" s="28"/>
      <c r="BR1371" s="28"/>
      <c r="BS1371" s="28"/>
      <c r="BT1371" s="28"/>
      <c r="BU1371" s="28"/>
      <c r="BV1371" s="28"/>
      <c r="BW1371" s="28"/>
    </row>
    <row r="1372" spans="68:75" ht="22.5" customHeight="1" x14ac:dyDescent="0.3">
      <c r="BP1372" s="28"/>
      <c r="BQ1372" s="28"/>
      <c r="BR1372" s="28"/>
      <c r="BS1372" s="28"/>
      <c r="BT1372" s="28"/>
      <c r="BU1372" s="28"/>
      <c r="BV1372" s="28"/>
      <c r="BW1372" s="28"/>
    </row>
    <row r="1373" spans="68:75" ht="22.5" customHeight="1" x14ac:dyDescent="0.3">
      <c r="BP1373" s="28"/>
      <c r="BQ1373" s="28"/>
      <c r="BR1373" s="28"/>
      <c r="BS1373" s="28"/>
      <c r="BT1373" s="28"/>
      <c r="BU1373" s="28"/>
      <c r="BV1373" s="28"/>
      <c r="BW1373" s="28"/>
    </row>
    <row r="1374" spans="68:75" ht="22.5" customHeight="1" x14ac:dyDescent="0.3">
      <c r="BP1374" s="28"/>
      <c r="BQ1374" s="28"/>
      <c r="BR1374" s="28"/>
      <c r="BS1374" s="28"/>
      <c r="BT1374" s="28"/>
      <c r="BU1374" s="28"/>
      <c r="BV1374" s="28"/>
      <c r="BW1374" s="28"/>
    </row>
    <row r="1375" spans="68:75" ht="22.5" customHeight="1" x14ac:dyDescent="0.3">
      <c r="BP1375" s="28"/>
      <c r="BQ1375" s="28"/>
      <c r="BR1375" s="28"/>
      <c r="BS1375" s="28"/>
      <c r="BT1375" s="28"/>
      <c r="BU1375" s="28"/>
      <c r="BV1375" s="28"/>
      <c r="BW1375" s="28"/>
    </row>
    <row r="1376" spans="68:75" ht="22.5" customHeight="1" x14ac:dyDescent="0.3">
      <c r="BP1376" s="28"/>
      <c r="BQ1376" s="28"/>
      <c r="BR1376" s="28"/>
      <c r="BS1376" s="28"/>
      <c r="BT1376" s="28"/>
      <c r="BU1376" s="28"/>
      <c r="BV1376" s="28"/>
      <c r="BW1376" s="28"/>
    </row>
    <row r="1377" spans="68:75" ht="22.5" customHeight="1" x14ac:dyDescent="0.3">
      <c r="BP1377" s="28"/>
      <c r="BQ1377" s="28"/>
      <c r="BR1377" s="28"/>
      <c r="BS1377" s="28"/>
      <c r="BT1377" s="28"/>
      <c r="BU1377" s="28"/>
      <c r="BV1377" s="28"/>
      <c r="BW1377" s="28"/>
    </row>
    <row r="1378" spans="68:75" ht="22.5" customHeight="1" x14ac:dyDescent="0.3">
      <c r="BP1378" s="28"/>
      <c r="BQ1378" s="28"/>
      <c r="BR1378" s="28"/>
      <c r="BS1378" s="28"/>
      <c r="BT1378" s="28"/>
      <c r="BU1378" s="28"/>
      <c r="BV1378" s="28"/>
      <c r="BW1378" s="28"/>
    </row>
    <row r="1379" spans="68:75" ht="22.5" customHeight="1" x14ac:dyDescent="0.3">
      <c r="BP1379" s="28"/>
      <c r="BQ1379" s="28"/>
      <c r="BR1379" s="28"/>
      <c r="BS1379" s="28"/>
      <c r="BT1379" s="28"/>
      <c r="BU1379" s="28"/>
      <c r="BV1379" s="28"/>
      <c r="BW1379" s="28"/>
    </row>
    <row r="1380" spans="68:75" ht="22.5" customHeight="1" x14ac:dyDescent="0.3">
      <c r="BP1380" s="28"/>
      <c r="BQ1380" s="28"/>
      <c r="BR1380" s="28"/>
      <c r="BS1380" s="28"/>
      <c r="BT1380" s="28"/>
      <c r="BU1380" s="28"/>
      <c r="BV1380" s="28"/>
      <c r="BW1380" s="28"/>
    </row>
    <row r="1381" spans="68:75" ht="22.5" customHeight="1" x14ac:dyDescent="0.3">
      <c r="BP1381" s="28"/>
      <c r="BQ1381" s="28"/>
      <c r="BR1381" s="28"/>
      <c r="BS1381" s="28"/>
      <c r="BT1381" s="28"/>
      <c r="BU1381" s="28"/>
      <c r="BV1381" s="28"/>
      <c r="BW1381" s="28"/>
    </row>
    <row r="1382" spans="68:75" ht="22.5" customHeight="1" x14ac:dyDescent="0.3">
      <c r="BP1382" s="28"/>
      <c r="BQ1382" s="28"/>
      <c r="BR1382" s="28"/>
      <c r="BS1382" s="28"/>
      <c r="BT1382" s="28"/>
      <c r="BU1382" s="28"/>
      <c r="BV1382" s="28"/>
      <c r="BW1382" s="28"/>
    </row>
    <row r="1383" spans="68:75" ht="22.5" customHeight="1" x14ac:dyDescent="0.3">
      <c r="BP1383" s="28"/>
      <c r="BQ1383" s="28"/>
      <c r="BR1383" s="28"/>
      <c r="BS1383" s="28"/>
      <c r="BT1383" s="28"/>
      <c r="BU1383" s="28"/>
      <c r="BV1383" s="28"/>
      <c r="BW1383" s="28"/>
    </row>
    <row r="1384" spans="68:75" ht="22.5" customHeight="1" x14ac:dyDescent="0.3">
      <c r="BP1384" s="28"/>
      <c r="BQ1384" s="28"/>
      <c r="BR1384" s="28"/>
      <c r="BS1384" s="28"/>
      <c r="BT1384" s="28"/>
      <c r="BU1384" s="28"/>
      <c r="BV1384" s="28"/>
      <c r="BW1384" s="28"/>
    </row>
    <row r="1385" spans="68:75" ht="22.5" customHeight="1" x14ac:dyDescent="0.3">
      <c r="BP1385" s="28"/>
      <c r="BQ1385" s="28"/>
      <c r="BR1385" s="28"/>
      <c r="BS1385" s="28"/>
      <c r="BT1385" s="28"/>
      <c r="BU1385" s="28"/>
      <c r="BV1385" s="28"/>
      <c r="BW1385" s="28"/>
    </row>
    <row r="1386" spans="68:75" ht="22.5" customHeight="1" x14ac:dyDescent="0.3">
      <c r="BP1386" s="28"/>
      <c r="BQ1386" s="28"/>
      <c r="BR1386" s="28"/>
      <c r="BS1386" s="28"/>
      <c r="BT1386" s="28"/>
      <c r="BU1386" s="28"/>
      <c r="BV1386" s="28"/>
      <c r="BW1386" s="28"/>
    </row>
    <row r="1387" spans="68:75" ht="22.5" customHeight="1" x14ac:dyDescent="0.3">
      <c r="BP1387" s="28"/>
      <c r="BQ1387" s="28"/>
      <c r="BR1387" s="28"/>
      <c r="BS1387" s="28"/>
      <c r="BT1387" s="28"/>
      <c r="BU1387" s="28"/>
      <c r="BV1387" s="28"/>
      <c r="BW1387" s="28"/>
    </row>
    <row r="1388" spans="68:75" ht="22.5" customHeight="1" x14ac:dyDescent="0.3">
      <c r="BP1388" s="28"/>
      <c r="BQ1388" s="28"/>
      <c r="BR1388" s="28"/>
      <c r="BS1388" s="28"/>
      <c r="BT1388" s="28"/>
      <c r="BU1388" s="28"/>
      <c r="BV1388" s="28"/>
      <c r="BW1388" s="28"/>
    </row>
    <row r="1389" spans="68:75" ht="22.5" customHeight="1" x14ac:dyDescent="0.3">
      <c r="BP1389" s="28"/>
      <c r="BQ1389" s="28"/>
      <c r="BR1389" s="28"/>
      <c r="BS1389" s="28"/>
      <c r="BT1389" s="28"/>
      <c r="BU1389" s="28"/>
      <c r="BV1389" s="28"/>
      <c r="BW1389" s="28"/>
    </row>
    <row r="1390" spans="68:75" ht="22.5" customHeight="1" x14ac:dyDescent="0.3">
      <c r="BP1390" s="28"/>
      <c r="BQ1390" s="28"/>
      <c r="BR1390" s="28"/>
      <c r="BS1390" s="28"/>
      <c r="BT1390" s="28"/>
      <c r="BU1390" s="28"/>
      <c r="BV1390" s="28"/>
      <c r="BW1390" s="28"/>
    </row>
    <row r="1391" spans="68:75" ht="22.5" customHeight="1" x14ac:dyDescent="0.3">
      <c r="BP1391" s="28"/>
      <c r="BQ1391" s="28"/>
      <c r="BR1391" s="28"/>
      <c r="BS1391" s="28"/>
      <c r="BT1391" s="28"/>
      <c r="BU1391" s="28"/>
      <c r="BV1391" s="28"/>
      <c r="BW1391" s="28"/>
    </row>
    <row r="1392" spans="68:75" ht="22.5" customHeight="1" x14ac:dyDescent="0.3">
      <c r="BP1392" s="28"/>
      <c r="BQ1392" s="28"/>
      <c r="BR1392" s="28"/>
      <c r="BS1392" s="28"/>
      <c r="BT1392" s="28"/>
      <c r="BU1392" s="28"/>
      <c r="BV1392" s="28"/>
      <c r="BW1392" s="28"/>
    </row>
    <row r="1393" spans="68:75" ht="22.5" customHeight="1" x14ac:dyDescent="0.3">
      <c r="BP1393" s="28"/>
      <c r="BQ1393" s="28"/>
      <c r="BR1393" s="28"/>
      <c r="BS1393" s="28"/>
      <c r="BT1393" s="28"/>
      <c r="BU1393" s="28"/>
      <c r="BV1393" s="28"/>
      <c r="BW1393" s="28"/>
    </row>
    <row r="1394" spans="68:75" ht="22.5" customHeight="1" x14ac:dyDescent="0.3">
      <c r="BP1394" s="28"/>
      <c r="BQ1394" s="28"/>
      <c r="BR1394" s="28"/>
      <c r="BS1394" s="28"/>
      <c r="BT1394" s="28"/>
      <c r="BU1394" s="28"/>
      <c r="BV1394" s="28"/>
      <c r="BW1394" s="28"/>
    </row>
    <row r="1395" spans="68:75" ht="22.5" customHeight="1" x14ac:dyDescent="0.3">
      <c r="BP1395" s="28"/>
      <c r="BQ1395" s="28"/>
      <c r="BR1395" s="28"/>
      <c r="BS1395" s="28"/>
      <c r="BT1395" s="28"/>
      <c r="BU1395" s="28"/>
      <c r="BV1395" s="28"/>
      <c r="BW1395" s="28"/>
    </row>
    <row r="1396" spans="68:75" ht="22.5" customHeight="1" x14ac:dyDescent="0.3">
      <c r="BP1396" s="28"/>
      <c r="BQ1396" s="28"/>
      <c r="BR1396" s="28"/>
      <c r="BS1396" s="28"/>
      <c r="BT1396" s="28"/>
      <c r="BU1396" s="28"/>
      <c r="BV1396" s="28"/>
      <c r="BW1396" s="28"/>
    </row>
    <row r="1397" spans="68:75" ht="22.5" customHeight="1" x14ac:dyDescent="0.3">
      <c r="BP1397" s="28"/>
      <c r="BQ1397" s="28"/>
      <c r="BR1397" s="28"/>
      <c r="BS1397" s="28"/>
      <c r="BT1397" s="28"/>
      <c r="BU1397" s="28"/>
      <c r="BV1397" s="28"/>
      <c r="BW1397" s="28"/>
    </row>
    <row r="1398" spans="68:75" ht="22.5" customHeight="1" x14ac:dyDescent="0.3">
      <c r="BP1398" s="28"/>
      <c r="BQ1398" s="28"/>
      <c r="BR1398" s="28"/>
      <c r="BS1398" s="28"/>
      <c r="BT1398" s="28"/>
      <c r="BU1398" s="28"/>
      <c r="BV1398" s="28"/>
      <c r="BW1398" s="28"/>
    </row>
    <row r="1399" spans="68:75" ht="22.5" customHeight="1" x14ac:dyDescent="0.3">
      <c r="BP1399" s="28"/>
      <c r="BQ1399" s="28"/>
      <c r="BR1399" s="28"/>
      <c r="BS1399" s="28"/>
      <c r="BT1399" s="28"/>
      <c r="BU1399" s="28"/>
      <c r="BV1399" s="28"/>
      <c r="BW1399" s="28"/>
    </row>
    <row r="1400" spans="68:75" ht="22.5" customHeight="1" x14ac:dyDescent="0.3">
      <c r="BP1400" s="28"/>
      <c r="BQ1400" s="28"/>
      <c r="BR1400" s="28"/>
      <c r="BS1400" s="28"/>
      <c r="BT1400" s="28"/>
      <c r="BU1400" s="28"/>
      <c r="BV1400" s="28"/>
      <c r="BW1400" s="28"/>
    </row>
    <row r="1401" spans="68:75" ht="22.5" customHeight="1" x14ac:dyDescent="0.3">
      <c r="BP1401" s="28"/>
      <c r="BQ1401" s="28"/>
      <c r="BR1401" s="28"/>
      <c r="BS1401" s="28"/>
      <c r="BT1401" s="28"/>
      <c r="BU1401" s="28"/>
      <c r="BV1401" s="28"/>
      <c r="BW1401" s="28"/>
    </row>
    <row r="1402" spans="68:75" ht="22.5" customHeight="1" x14ac:dyDescent="0.3">
      <c r="BP1402" s="28"/>
      <c r="BQ1402" s="28"/>
      <c r="BR1402" s="28"/>
      <c r="BS1402" s="28"/>
      <c r="BT1402" s="28"/>
      <c r="BU1402" s="28"/>
      <c r="BV1402" s="28"/>
      <c r="BW1402" s="28"/>
    </row>
    <row r="1403" spans="68:75" ht="22.5" customHeight="1" x14ac:dyDescent="0.3">
      <c r="BP1403" s="28"/>
      <c r="BQ1403" s="28"/>
      <c r="BR1403" s="28"/>
      <c r="BS1403" s="28"/>
      <c r="BT1403" s="28"/>
      <c r="BU1403" s="28"/>
      <c r="BV1403" s="28"/>
      <c r="BW1403" s="28"/>
    </row>
    <row r="1404" spans="68:75" ht="22.5" customHeight="1" x14ac:dyDescent="0.3">
      <c r="BP1404" s="28"/>
      <c r="BQ1404" s="28"/>
      <c r="BR1404" s="28"/>
      <c r="BS1404" s="28"/>
      <c r="BT1404" s="28"/>
      <c r="BU1404" s="28"/>
      <c r="BV1404" s="28"/>
      <c r="BW1404" s="28"/>
    </row>
    <row r="1405" spans="68:75" ht="22.5" customHeight="1" x14ac:dyDescent="0.3">
      <c r="BP1405" s="28"/>
      <c r="BQ1405" s="28"/>
      <c r="BR1405" s="28"/>
      <c r="BS1405" s="28"/>
      <c r="BT1405" s="28"/>
      <c r="BU1405" s="28"/>
      <c r="BV1405" s="28"/>
      <c r="BW1405" s="28"/>
    </row>
    <row r="1406" spans="68:75" ht="22.5" customHeight="1" x14ac:dyDescent="0.3">
      <c r="BP1406" s="28"/>
      <c r="BQ1406" s="28"/>
      <c r="BR1406" s="28"/>
      <c r="BS1406" s="28"/>
      <c r="BT1406" s="28"/>
      <c r="BU1406" s="28"/>
      <c r="BV1406" s="28"/>
      <c r="BW1406" s="28"/>
    </row>
    <row r="1407" spans="68:75" ht="22.5" customHeight="1" x14ac:dyDescent="0.3">
      <c r="BP1407" s="28"/>
      <c r="BQ1407" s="28"/>
      <c r="BR1407" s="28"/>
      <c r="BS1407" s="28"/>
      <c r="BT1407" s="28"/>
      <c r="BU1407" s="28"/>
      <c r="BV1407" s="28"/>
      <c r="BW1407" s="28"/>
    </row>
    <row r="1408" spans="68:75" ht="22.5" customHeight="1" x14ac:dyDescent="0.3">
      <c r="BP1408" s="28"/>
      <c r="BQ1408" s="28"/>
      <c r="BR1408" s="28"/>
      <c r="BS1408" s="28"/>
      <c r="BT1408" s="28"/>
      <c r="BU1408" s="28"/>
      <c r="BV1408" s="28"/>
      <c r="BW1408" s="28"/>
    </row>
    <row r="1409" spans="68:75" ht="22.5" customHeight="1" x14ac:dyDescent="0.3">
      <c r="BP1409" s="28"/>
      <c r="BQ1409" s="28"/>
      <c r="BR1409" s="28"/>
      <c r="BS1409" s="28"/>
      <c r="BT1409" s="28"/>
      <c r="BU1409" s="28"/>
      <c r="BV1409" s="28"/>
      <c r="BW1409" s="28"/>
    </row>
    <row r="1410" spans="68:75" ht="22.5" customHeight="1" x14ac:dyDescent="0.3">
      <c r="BP1410" s="28"/>
      <c r="BQ1410" s="28"/>
      <c r="BR1410" s="28"/>
      <c r="BS1410" s="28"/>
      <c r="BT1410" s="28"/>
      <c r="BU1410" s="28"/>
      <c r="BV1410" s="28"/>
      <c r="BW1410" s="28"/>
    </row>
    <row r="1411" spans="68:75" ht="22.5" customHeight="1" x14ac:dyDescent="0.3">
      <c r="BP1411" s="28"/>
      <c r="BQ1411" s="28"/>
      <c r="BR1411" s="28"/>
      <c r="BS1411" s="28"/>
      <c r="BT1411" s="28"/>
      <c r="BU1411" s="28"/>
      <c r="BV1411" s="28"/>
      <c r="BW1411" s="28"/>
    </row>
    <row r="1412" spans="68:75" ht="22.5" customHeight="1" x14ac:dyDescent="0.3">
      <c r="BP1412" s="28"/>
      <c r="BQ1412" s="28"/>
      <c r="BR1412" s="28"/>
      <c r="BS1412" s="28"/>
      <c r="BT1412" s="28"/>
      <c r="BU1412" s="28"/>
      <c r="BV1412" s="28"/>
      <c r="BW1412" s="28"/>
    </row>
    <row r="1413" spans="68:75" ht="22.5" customHeight="1" x14ac:dyDescent="0.3">
      <c r="BP1413" s="28"/>
      <c r="BQ1413" s="28"/>
      <c r="BR1413" s="28"/>
      <c r="BS1413" s="28"/>
      <c r="BT1413" s="28"/>
      <c r="BU1413" s="28"/>
      <c r="BV1413" s="28"/>
      <c r="BW1413" s="28"/>
    </row>
    <row r="1414" spans="68:75" ht="22.5" customHeight="1" x14ac:dyDescent="0.3">
      <c r="BP1414" s="28"/>
      <c r="BQ1414" s="28"/>
      <c r="BR1414" s="28"/>
      <c r="BS1414" s="28"/>
      <c r="BT1414" s="28"/>
      <c r="BU1414" s="28"/>
      <c r="BV1414" s="28"/>
      <c r="BW1414" s="28"/>
    </row>
    <row r="1415" spans="68:75" ht="22.5" customHeight="1" x14ac:dyDescent="0.3">
      <c r="BP1415" s="28"/>
      <c r="BQ1415" s="28"/>
      <c r="BR1415" s="28"/>
      <c r="BS1415" s="28"/>
      <c r="BT1415" s="28"/>
      <c r="BU1415" s="28"/>
      <c r="BV1415" s="28"/>
      <c r="BW1415" s="28"/>
    </row>
    <row r="1416" spans="68:75" ht="22.5" customHeight="1" x14ac:dyDescent="0.3">
      <c r="BP1416" s="28"/>
      <c r="BQ1416" s="28"/>
      <c r="BR1416" s="28"/>
      <c r="BS1416" s="28"/>
      <c r="BT1416" s="28"/>
      <c r="BU1416" s="28"/>
      <c r="BV1416" s="28"/>
      <c r="BW1416" s="28"/>
    </row>
    <row r="1417" spans="68:75" ht="22.5" customHeight="1" x14ac:dyDescent="0.3">
      <c r="BP1417" s="28"/>
      <c r="BQ1417" s="28"/>
      <c r="BR1417" s="28"/>
      <c r="BS1417" s="28"/>
      <c r="BT1417" s="28"/>
      <c r="BU1417" s="28"/>
      <c r="BV1417" s="28"/>
      <c r="BW1417" s="28"/>
    </row>
    <row r="1418" spans="68:75" ht="22.5" customHeight="1" x14ac:dyDescent="0.3">
      <c r="BP1418" s="28"/>
      <c r="BQ1418" s="28"/>
      <c r="BR1418" s="28"/>
      <c r="BS1418" s="28"/>
      <c r="BT1418" s="28"/>
      <c r="BU1418" s="28"/>
      <c r="BV1418" s="28"/>
      <c r="BW1418" s="28"/>
    </row>
    <row r="1419" spans="68:75" ht="22.5" customHeight="1" x14ac:dyDescent="0.3">
      <c r="BP1419" s="28"/>
      <c r="BQ1419" s="28"/>
      <c r="BR1419" s="28"/>
      <c r="BS1419" s="28"/>
      <c r="BT1419" s="28"/>
      <c r="BU1419" s="28"/>
      <c r="BV1419" s="28"/>
      <c r="BW1419" s="28"/>
    </row>
    <row r="1420" spans="68:75" ht="22.5" customHeight="1" x14ac:dyDescent="0.3">
      <c r="BP1420" s="28"/>
      <c r="BQ1420" s="28"/>
      <c r="BR1420" s="28"/>
      <c r="BS1420" s="28"/>
      <c r="BT1420" s="28"/>
      <c r="BU1420" s="28"/>
      <c r="BV1420" s="28"/>
      <c r="BW1420" s="28"/>
    </row>
    <row r="1421" spans="68:75" ht="22.5" customHeight="1" x14ac:dyDescent="0.3">
      <c r="BP1421" s="28"/>
      <c r="BQ1421" s="28"/>
      <c r="BR1421" s="28"/>
      <c r="BS1421" s="28"/>
      <c r="BT1421" s="28"/>
      <c r="BU1421" s="28"/>
      <c r="BV1421" s="28"/>
      <c r="BW1421" s="28"/>
    </row>
    <row r="1422" spans="68:75" ht="22.5" customHeight="1" x14ac:dyDescent="0.3">
      <c r="BP1422" s="28"/>
      <c r="BQ1422" s="28"/>
      <c r="BR1422" s="28"/>
      <c r="BS1422" s="28"/>
      <c r="BT1422" s="28"/>
      <c r="BU1422" s="28"/>
      <c r="BV1422" s="28"/>
      <c r="BW1422" s="28"/>
    </row>
    <row r="1423" spans="68:75" ht="22.5" customHeight="1" x14ac:dyDescent="0.3">
      <c r="BP1423" s="28"/>
      <c r="BQ1423" s="28"/>
      <c r="BR1423" s="28"/>
      <c r="BS1423" s="28"/>
      <c r="BT1423" s="28"/>
      <c r="BU1423" s="28"/>
      <c r="BV1423" s="28"/>
      <c r="BW1423" s="28"/>
    </row>
    <row r="1424" spans="68:75" ht="22.5" customHeight="1" x14ac:dyDescent="0.3">
      <c r="BP1424" s="28"/>
      <c r="BQ1424" s="28"/>
      <c r="BR1424" s="28"/>
      <c r="BS1424" s="28"/>
      <c r="BT1424" s="28"/>
      <c r="BU1424" s="28"/>
      <c r="BV1424" s="28"/>
      <c r="BW1424" s="28"/>
    </row>
    <row r="1425" spans="68:75" ht="22.5" customHeight="1" x14ac:dyDescent="0.3">
      <c r="BP1425" s="28"/>
      <c r="BQ1425" s="28"/>
      <c r="BR1425" s="28"/>
      <c r="BS1425" s="28"/>
      <c r="BT1425" s="28"/>
      <c r="BU1425" s="28"/>
      <c r="BV1425" s="28"/>
      <c r="BW1425" s="28"/>
    </row>
    <row r="1426" spans="68:75" ht="22.5" customHeight="1" x14ac:dyDescent="0.3">
      <c r="BP1426" s="28"/>
      <c r="BQ1426" s="28"/>
      <c r="BR1426" s="28"/>
      <c r="BS1426" s="28"/>
      <c r="BT1426" s="28"/>
      <c r="BU1426" s="28"/>
      <c r="BV1426" s="28"/>
      <c r="BW1426" s="28"/>
    </row>
    <row r="1427" spans="68:75" ht="22.5" customHeight="1" x14ac:dyDescent="0.3">
      <c r="BP1427" s="28"/>
      <c r="BQ1427" s="28"/>
      <c r="BR1427" s="28"/>
      <c r="BS1427" s="28"/>
      <c r="BT1427" s="28"/>
      <c r="BU1427" s="28"/>
      <c r="BV1427" s="28"/>
      <c r="BW1427" s="28"/>
    </row>
    <row r="1428" spans="68:75" ht="22.5" customHeight="1" x14ac:dyDescent="0.3">
      <c r="BP1428" s="28"/>
      <c r="BQ1428" s="28"/>
      <c r="BR1428" s="28"/>
      <c r="BS1428" s="28"/>
      <c r="BT1428" s="28"/>
      <c r="BU1428" s="28"/>
      <c r="BV1428" s="28"/>
      <c r="BW1428" s="28"/>
    </row>
    <row r="1429" spans="68:75" ht="22.5" customHeight="1" x14ac:dyDescent="0.3">
      <c r="BP1429" s="28"/>
      <c r="BQ1429" s="28"/>
      <c r="BR1429" s="28"/>
      <c r="BS1429" s="28"/>
      <c r="BT1429" s="28"/>
      <c r="BU1429" s="28"/>
      <c r="BV1429" s="28"/>
      <c r="BW1429" s="28"/>
    </row>
    <row r="1430" spans="68:75" ht="22.5" customHeight="1" x14ac:dyDescent="0.3">
      <c r="BP1430" s="28"/>
      <c r="BQ1430" s="28"/>
      <c r="BR1430" s="28"/>
      <c r="BS1430" s="28"/>
      <c r="BT1430" s="28"/>
      <c r="BU1430" s="28"/>
      <c r="BV1430" s="28"/>
      <c r="BW1430" s="28"/>
    </row>
    <row r="1431" spans="68:75" ht="22.5" customHeight="1" x14ac:dyDescent="0.3">
      <c r="BP1431" s="28"/>
      <c r="BQ1431" s="28"/>
      <c r="BR1431" s="28"/>
      <c r="BS1431" s="28"/>
      <c r="BT1431" s="28"/>
      <c r="BU1431" s="28"/>
      <c r="BV1431" s="28"/>
      <c r="BW1431" s="28"/>
    </row>
    <row r="1432" spans="68:75" ht="22.5" customHeight="1" x14ac:dyDescent="0.3">
      <c r="BP1432" s="28"/>
      <c r="BQ1432" s="28"/>
      <c r="BR1432" s="28"/>
      <c r="BS1432" s="28"/>
      <c r="BT1432" s="28"/>
      <c r="BU1432" s="28"/>
      <c r="BV1432" s="28"/>
      <c r="BW1432" s="28"/>
    </row>
    <row r="1433" spans="68:75" ht="22.5" customHeight="1" x14ac:dyDescent="0.3">
      <c r="BP1433" s="28"/>
      <c r="BQ1433" s="28"/>
      <c r="BR1433" s="28"/>
      <c r="BS1433" s="28"/>
      <c r="BT1433" s="28"/>
      <c r="BU1433" s="28"/>
      <c r="BV1433" s="28"/>
      <c r="BW1433" s="28"/>
    </row>
    <row r="1434" spans="68:75" ht="22.5" customHeight="1" x14ac:dyDescent="0.3">
      <c r="BP1434" s="28"/>
      <c r="BQ1434" s="28"/>
      <c r="BR1434" s="28"/>
      <c r="BS1434" s="28"/>
      <c r="BT1434" s="28"/>
      <c r="BU1434" s="28"/>
      <c r="BV1434" s="28"/>
      <c r="BW1434" s="28"/>
    </row>
    <row r="1435" spans="68:75" ht="22.5" customHeight="1" x14ac:dyDescent="0.3">
      <c r="BP1435" s="28"/>
      <c r="BQ1435" s="28"/>
      <c r="BR1435" s="28"/>
      <c r="BS1435" s="28"/>
      <c r="BT1435" s="28"/>
      <c r="BU1435" s="28"/>
      <c r="BV1435" s="28"/>
      <c r="BW1435" s="28"/>
    </row>
    <row r="1436" spans="68:75" ht="22.5" customHeight="1" x14ac:dyDescent="0.3">
      <c r="BP1436" s="28"/>
      <c r="BQ1436" s="28"/>
      <c r="BR1436" s="28"/>
      <c r="BS1436" s="28"/>
      <c r="BT1436" s="28"/>
      <c r="BU1436" s="28"/>
      <c r="BV1436" s="28"/>
      <c r="BW1436" s="28"/>
    </row>
    <row r="1437" spans="68:75" ht="22.5" customHeight="1" x14ac:dyDescent="0.3">
      <c r="BP1437" s="28"/>
      <c r="BQ1437" s="28"/>
      <c r="BR1437" s="28"/>
      <c r="BS1437" s="28"/>
      <c r="BT1437" s="28"/>
      <c r="BU1437" s="28"/>
      <c r="BV1437" s="28"/>
      <c r="BW1437" s="28"/>
    </row>
    <row r="1438" spans="68:75" ht="22.5" customHeight="1" x14ac:dyDescent="0.3">
      <c r="BP1438" s="28"/>
      <c r="BQ1438" s="28"/>
      <c r="BR1438" s="28"/>
      <c r="BS1438" s="28"/>
      <c r="BT1438" s="28"/>
      <c r="BU1438" s="28"/>
      <c r="BV1438" s="28"/>
      <c r="BW1438" s="28"/>
    </row>
    <row r="1439" spans="68:75" ht="22.5" customHeight="1" x14ac:dyDescent="0.3">
      <c r="BP1439" s="28"/>
      <c r="BQ1439" s="28"/>
      <c r="BR1439" s="28"/>
      <c r="BS1439" s="28"/>
      <c r="BT1439" s="28"/>
      <c r="BU1439" s="28"/>
      <c r="BV1439" s="28"/>
      <c r="BW1439" s="28"/>
    </row>
    <row r="1440" spans="68:75" ht="22.5" customHeight="1" x14ac:dyDescent="0.3">
      <c r="BP1440" s="28"/>
      <c r="BQ1440" s="28"/>
      <c r="BR1440" s="28"/>
      <c r="BS1440" s="28"/>
      <c r="BT1440" s="28"/>
      <c r="BU1440" s="28"/>
      <c r="BV1440" s="28"/>
      <c r="BW1440" s="28"/>
    </row>
    <row r="1441" spans="68:75" ht="22.5" customHeight="1" x14ac:dyDescent="0.3">
      <c r="BP1441" s="293"/>
      <c r="BQ1441" s="293"/>
      <c r="BR1441" s="293"/>
      <c r="BS1441" s="293"/>
      <c r="BT1441" s="293"/>
      <c r="BU1441" s="293"/>
      <c r="BV1441" s="293"/>
      <c r="BW1441" s="293"/>
    </row>
    <row r="1442" spans="68:75" ht="22.5" customHeight="1" x14ac:dyDescent="0.3">
      <c r="BP1442" s="28"/>
      <c r="BQ1442" s="28"/>
      <c r="BR1442" s="28"/>
      <c r="BS1442" s="28"/>
      <c r="BT1442" s="28"/>
      <c r="BU1442" s="28"/>
      <c r="BV1442" s="28"/>
      <c r="BW1442" s="28"/>
    </row>
    <row r="1443" spans="68:75" ht="22.5" customHeight="1" x14ac:dyDescent="0.3">
      <c r="BP1443" s="28"/>
      <c r="BQ1443" s="28"/>
      <c r="BR1443" s="28"/>
      <c r="BS1443" s="28"/>
      <c r="BT1443" s="28"/>
      <c r="BU1443" s="28"/>
      <c r="BV1443" s="28"/>
      <c r="BW1443" s="28"/>
    </row>
    <row r="1444" spans="68:75" ht="22.5" customHeight="1" x14ac:dyDescent="0.3">
      <c r="BP1444" s="28"/>
      <c r="BQ1444" s="28"/>
      <c r="BR1444" s="28"/>
      <c r="BS1444" s="28"/>
      <c r="BT1444" s="28"/>
      <c r="BU1444" s="28"/>
      <c r="BV1444" s="28"/>
      <c r="BW1444" s="28"/>
    </row>
    <row r="1445" spans="68:75" ht="22.5" customHeight="1" x14ac:dyDescent="0.3">
      <c r="BP1445" s="28"/>
      <c r="BQ1445" s="28"/>
      <c r="BR1445" s="28"/>
      <c r="BS1445" s="28"/>
      <c r="BT1445" s="28"/>
      <c r="BU1445" s="28"/>
      <c r="BV1445" s="28"/>
      <c r="BW1445" s="28"/>
    </row>
    <row r="1446" spans="68:75" ht="22.5" customHeight="1" x14ac:dyDescent="0.3">
      <c r="BP1446" s="28"/>
      <c r="BQ1446" s="28"/>
      <c r="BR1446" s="28"/>
      <c r="BS1446" s="28"/>
      <c r="BT1446" s="28"/>
      <c r="BU1446" s="28"/>
      <c r="BV1446" s="28"/>
      <c r="BW1446" s="28"/>
    </row>
    <row r="1447" spans="68:75" ht="22.5" customHeight="1" x14ac:dyDescent="0.3">
      <c r="BP1447" s="28"/>
      <c r="BQ1447" s="28"/>
      <c r="BR1447" s="28"/>
      <c r="BS1447" s="28"/>
      <c r="BT1447" s="28"/>
      <c r="BU1447" s="28"/>
      <c r="BV1447" s="28"/>
      <c r="BW1447" s="28"/>
    </row>
    <row r="1448" spans="68:75" ht="22.5" customHeight="1" x14ac:dyDescent="0.3">
      <c r="BP1448" s="28"/>
      <c r="BQ1448" s="28"/>
      <c r="BR1448" s="28"/>
      <c r="BS1448" s="28"/>
      <c r="BT1448" s="28"/>
      <c r="BU1448" s="28"/>
      <c r="BV1448" s="28"/>
      <c r="BW1448" s="28"/>
    </row>
    <row r="1449" spans="68:75" ht="22.5" customHeight="1" x14ac:dyDescent="0.3">
      <c r="BP1449" s="28"/>
      <c r="BQ1449" s="28"/>
      <c r="BR1449" s="28"/>
      <c r="BS1449" s="28"/>
      <c r="BT1449" s="28"/>
      <c r="BU1449" s="28"/>
      <c r="BV1449" s="28"/>
      <c r="BW1449" s="28"/>
    </row>
    <row r="1450" spans="68:75" ht="22.5" customHeight="1" x14ac:dyDescent="0.3">
      <c r="BP1450" s="28"/>
      <c r="BQ1450" s="28"/>
      <c r="BR1450" s="28"/>
      <c r="BS1450" s="28"/>
      <c r="BT1450" s="28"/>
      <c r="BU1450" s="28"/>
      <c r="BV1450" s="28"/>
      <c r="BW1450" s="28"/>
    </row>
    <row r="1451" spans="68:75" ht="22.5" customHeight="1" x14ac:dyDescent="0.3">
      <c r="BP1451" s="28"/>
      <c r="BQ1451" s="28"/>
      <c r="BR1451" s="28"/>
      <c r="BS1451" s="28"/>
      <c r="BT1451" s="28"/>
      <c r="BU1451" s="28"/>
      <c r="BV1451" s="28"/>
      <c r="BW1451" s="28"/>
    </row>
    <row r="1452" spans="68:75" ht="22.5" customHeight="1" x14ac:dyDescent="0.3">
      <c r="BP1452" s="28"/>
      <c r="BQ1452" s="28"/>
      <c r="BR1452" s="28"/>
      <c r="BS1452" s="28"/>
      <c r="BT1452" s="28"/>
      <c r="BU1452" s="28"/>
      <c r="BV1452" s="28"/>
      <c r="BW1452" s="28"/>
    </row>
    <row r="1453" spans="68:75" ht="22.5" customHeight="1" x14ac:dyDescent="0.3">
      <c r="BP1453" s="28"/>
      <c r="BQ1453" s="28"/>
      <c r="BR1453" s="28"/>
      <c r="BS1453" s="28"/>
      <c r="BT1453" s="28"/>
      <c r="BU1453" s="28"/>
      <c r="BV1453" s="28"/>
      <c r="BW1453" s="28"/>
    </row>
    <row r="1454" spans="68:75" ht="22.5" customHeight="1" x14ac:dyDescent="0.3">
      <c r="BP1454" s="28"/>
      <c r="BQ1454" s="28"/>
      <c r="BR1454" s="28"/>
      <c r="BS1454" s="28"/>
      <c r="BT1454" s="28"/>
      <c r="BU1454" s="28"/>
      <c r="BV1454" s="28"/>
      <c r="BW1454" s="28"/>
    </row>
    <row r="1455" spans="68:75" ht="22.5" customHeight="1" x14ac:dyDescent="0.3">
      <c r="BP1455" s="28"/>
      <c r="BQ1455" s="28"/>
      <c r="BR1455" s="28"/>
      <c r="BS1455" s="28"/>
      <c r="BT1455" s="28"/>
      <c r="BU1455" s="28"/>
      <c r="BV1455" s="28"/>
      <c r="BW1455" s="28"/>
    </row>
    <row r="1456" spans="68:75" ht="22.5" customHeight="1" x14ac:dyDescent="0.3">
      <c r="BP1456" s="28"/>
      <c r="BQ1456" s="28"/>
      <c r="BR1456" s="28"/>
      <c r="BS1456" s="28"/>
      <c r="BT1456" s="28"/>
      <c r="BU1456" s="28"/>
      <c r="BV1456" s="28"/>
      <c r="BW1456" s="28"/>
    </row>
    <row r="1457" spans="68:75" ht="22.5" customHeight="1" x14ac:dyDescent="0.3">
      <c r="BP1457" s="28"/>
      <c r="BQ1457" s="28"/>
      <c r="BR1457" s="28"/>
      <c r="BS1457" s="28"/>
      <c r="BT1457" s="28"/>
      <c r="BU1457" s="28"/>
      <c r="BV1457" s="28"/>
      <c r="BW1457" s="28"/>
    </row>
    <row r="1458" spans="68:75" ht="22.5" customHeight="1" x14ac:dyDescent="0.3">
      <c r="BP1458" s="28"/>
      <c r="BQ1458" s="28"/>
      <c r="BR1458" s="28"/>
      <c r="BS1458" s="28"/>
      <c r="BT1458" s="28"/>
      <c r="BU1458" s="28"/>
      <c r="BV1458" s="28"/>
      <c r="BW1458" s="28"/>
    </row>
    <row r="1459" spans="68:75" ht="22.5" customHeight="1" x14ac:dyDescent="0.3">
      <c r="BP1459" s="28"/>
      <c r="BQ1459" s="28"/>
      <c r="BR1459" s="28"/>
      <c r="BS1459" s="28"/>
      <c r="BT1459" s="28"/>
      <c r="BU1459" s="28"/>
      <c r="BV1459" s="28"/>
      <c r="BW1459" s="28"/>
    </row>
    <row r="1460" spans="68:75" ht="22.5" customHeight="1" x14ac:dyDescent="0.3">
      <c r="BP1460" s="28"/>
      <c r="BQ1460" s="28"/>
      <c r="BR1460" s="28"/>
      <c r="BS1460" s="28"/>
      <c r="BT1460" s="28"/>
      <c r="BU1460" s="28"/>
      <c r="BV1460" s="28"/>
      <c r="BW1460" s="28"/>
    </row>
    <row r="1461" spans="68:75" ht="22.5" customHeight="1" x14ac:dyDescent="0.3">
      <c r="BP1461" s="28"/>
      <c r="BQ1461" s="28"/>
      <c r="BR1461" s="28"/>
      <c r="BS1461" s="28"/>
      <c r="BT1461" s="28"/>
      <c r="BU1461" s="28"/>
      <c r="BV1461" s="28"/>
      <c r="BW1461" s="28"/>
    </row>
    <row r="1462" spans="68:75" ht="22.5" customHeight="1" x14ac:dyDescent="0.3">
      <c r="BP1462" s="28"/>
      <c r="BQ1462" s="28"/>
      <c r="BR1462" s="28"/>
      <c r="BS1462" s="28"/>
      <c r="BT1462" s="28"/>
      <c r="BU1462" s="28"/>
      <c r="BV1462" s="28"/>
      <c r="BW1462" s="28"/>
    </row>
    <row r="1463" spans="68:75" ht="22.5" customHeight="1" x14ac:dyDescent="0.3">
      <c r="BP1463" s="28"/>
      <c r="BQ1463" s="28"/>
      <c r="BR1463" s="28"/>
      <c r="BS1463" s="28"/>
      <c r="BT1463" s="28"/>
      <c r="BU1463" s="28"/>
      <c r="BV1463" s="28"/>
      <c r="BW1463" s="28"/>
    </row>
    <row r="1464" spans="68:75" ht="22.5" customHeight="1" x14ac:dyDescent="0.3">
      <c r="BP1464" s="28"/>
      <c r="BQ1464" s="28"/>
      <c r="BR1464" s="28"/>
      <c r="BS1464" s="28"/>
      <c r="BT1464" s="28"/>
      <c r="BU1464" s="28"/>
      <c r="BV1464" s="28"/>
      <c r="BW1464" s="28"/>
    </row>
    <row r="1465" spans="68:75" ht="22.5" customHeight="1" x14ac:dyDescent="0.3">
      <c r="BP1465" s="28"/>
      <c r="BQ1465" s="28"/>
      <c r="BR1465" s="28"/>
      <c r="BS1465" s="28"/>
      <c r="BT1465" s="28"/>
      <c r="BU1465" s="28"/>
      <c r="BV1465" s="28"/>
      <c r="BW1465" s="28"/>
    </row>
    <row r="1466" spans="68:75" ht="22.5" customHeight="1" x14ac:dyDescent="0.3">
      <c r="BP1466" s="28"/>
      <c r="BQ1466" s="28"/>
      <c r="BR1466" s="28"/>
      <c r="BS1466" s="28"/>
      <c r="BT1466" s="28"/>
      <c r="BU1466" s="28"/>
      <c r="BV1466" s="28"/>
      <c r="BW1466" s="28"/>
    </row>
    <row r="1467" spans="68:75" ht="22.5" customHeight="1" x14ac:dyDescent="0.3">
      <c r="BP1467" s="28"/>
      <c r="BQ1467" s="28"/>
      <c r="BR1467" s="28"/>
      <c r="BS1467" s="28"/>
      <c r="BT1467" s="28"/>
      <c r="BU1467" s="28"/>
      <c r="BV1467" s="28"/>
      <c r="BW1467" s="28"/>
    </row>
    <row r="1468" spans="68:75" ht="22.5" customHeight="1" x14ac:dyDescent="0.3">
      <c r="BP1468" s="28"/>
      <c r="BQ1468" s="28"/>
      <c r="BR1468" s="28"/>
      <c r="BS1468" s="28"/>
      <c r="BT1468" s="28"/>
      <c r="BU1468" s="28"/>
      <c r="BV1468" s="28"/>
      <c r="BW1468" s="28"/>
    </row>
    <row r="1469" spans="68:75" ht="22.5" customHeight="1" x14ac:dyDescent="0.3">
      <c r="BP1469" s="28"/>
      <c r="BQ1469" s="28"/>
      <c r="BR1469" s="28"/>
      <c r="BS1469" s="28"/>
      <c r="BT1469" s="28"/>
      <c r="BU1469" s="28"/>
      <c r="BV1469" s="28"/>
      <c r="BW1469" s="28"/>
    </row>
    <row r="1470" spans="68:75" ht="22.5" customHeight="1" x14ac:dyDescent="0.3">
      <c r="BP1470" s="28"/>
      <c r="BQ1470" s="28"/>
      <c r="BR1470" s="28"/>
      <c r="BS1470" s="28"/>
      <c r="BT1470" s="28"/>
      <c r="BU1470" s="28"/>
      <c r="BV1470" s="28"/>
      <c r="BW1470" s="28"/>
    </row>
    <row r="1471" spans="68:75" ht="22.5" customHeight="1" x14ac:dyDescent="0.3">
      <c r="BP1471" s="28"/>
      <c r="BQ1471" s="28"/>
      <c r="BR1471" s="28"/>
      <c r="BS1471" s="28"/>
      <c r="BT1471" s="28"/>
      <c r="BU1471" s="28"/>
      <c r="BV1471" s="28"/>
      <c r="BW1471" s="28"/>
    </row>
    <row r="1472" spans="68:75" ht="22.5" customHeight="1" x14ac:dyDescent="0.3">
      <c r="BP1472" s="28"/>
      <c r="BQ1472" s="28"/>
      <c r="BR1472" s="28"/>
      <c r="BS1472" s="28"/>
      <c r="BT1472" s="28"/>
      <c r="BU1472" s="28"/>
      <c r="BV1472" s="28"/>
      <c r="BW1472" s="28"/>
    </row>
    <row r="1473" spans="68:75" ht="22.5" customHeight="1" x14ac:dyDescent="0.3">
      <c r="BP1473" s="28"/>
      <c r="BQ1473" s="28"/>
      <c r="BR1473" s="28"/>
      <c r="BS1473" s="28"/>
      <c r="BT1473" s="28"/>
      <c r="BU1473" s="28"/>
      <c r="BV1473" s="28"/>
      <c r="BW1473" s="28"/>
    </row>
    <row r="1474" spans="68:75" ht="22.5" customHeight="1" x14ac:dyDescent="0.3">
      <c r="BP1474" s="28"/>
      <c r="BQ1474" s="28"/>
      <c r="BR1474" s="28"/>
      <c r="BS1474" s="28"/>
      <c r="BT1474" s="28"/>
      <c r="BU1474" s="28"/>
      <c r="BV1474" s="28"/>
      <c r="BW1474" s="28"/>
    </row>
    <row r="1475" spans="68:75" ht="22.5" customHeight="1" x14ac:dyDescent="0.3">
      <c r="BP1475" s="28"/>
      <c r="BQ1475" s="28"/>
      <c r="BR1475" s="28"/>
      <c r="BS1475" s="28"/>
      <c r="BT1475" s="28"/>
      <c r="BU1475" s="28"/>
      <c r="BV1475" s="28"/>
      <c r="BW1475" s="28"/>
    </row>
    <row r="1476" spans="68:75" ht="22.5" customHeight="1" x14ac:dyDescent="0.3">
      <c r="BP1476" s="28"/>
      <c r="BQ1476" s="28"/>
      <c r="BR1476" s="28"/>
      <c r="BS1476" s="28"/>
      <c r="BT1476" s="28"/>
      <c r="BU1476" s="28"/>
      <c r="BV1476" s="28"/>
      <c r="BW1476" s="28"/>
    </row>
    <row r="1477" spans="68:75" ht="22.5" customHeight="1" x14ac:dyDescent="0.3">
      <c r="BP1477" s="28"/>
      <c r="BQ1477" s="28"/>
      <c r="BR1477" s="28"/>
      <c r="BS1477" s="28"/>
      <c r="BT1477" s="28"/>
      <c r="BU1477" s="28"/>
      <c r="BV1477" s="28"/>
      <c r="BW1477" s="28"/>
    </row>
    <row r="1478" spans="68:75" ht="22.5" customHeight="1" x14ac:dyDescent="0.3">
      <c r="BP1478" s="28"/>
      <c r="BQ1478" s="28"/>
      <c r="BR1478" s="28"/>
      <c r="BS1478" s="28"/>
      <c r="BT1478" s="28"/>
      <c r="BU1478" s="28"/>
      <c r="BV1478" s="28"/>
      <c r="BW1478" s="28"/>
    </row>
    <row r="1479" spans="68:75" ht="22.5" customHeight="1" x14ac:dyDescent="0.3">
      <c r="BP1479" s="28"/>
      <c r="BQ1479" s="28"/>
      <c r="BR1479" s="28"/>
      <c r="BS1479" s="28"/>
      <c r="BT1479" s="28"/>
      <c r="BU1479" s="28"/>
      <c r="BV1479" s="28"/>
      <c r="BW1479" s="28"/>
    </row>
    <row r="1480" spans="68:75" ht="22.5" customHeight="1" x14ac:dyDescent="0.3">
      <c r="BP1480" s="28"/>
      <c r="BQ1480" s="28"/>
      <c r="BR1480" s="28"/>
      <c r="BS1480" s="28"/>
      <c r="BT1480" s="28"/>
      <c r="BU1480" s="28"/>
      <c r="BV1480" s="28"/>
      <c r="BW1480" s="28"/>
    </row>
    <row r="1481" spans="68:75" ht="22.5" customHeight="1" x14ac:dyDescent="0.3">
      <c r="BP1481" s="28"/>
      <c r="BQ1481" s="28"/>
      <c r="BR1481" s="28"/>
      <c r="BS1481" s="28"/>
      <c r="BT1481" s="28"/>
      <c r="BU1481" s="28"/>
      <c r="BV1481" s="28"/>
      <c r="BW1481" s="28"/>
    </row>
    <row r="1482" spans="68:75" ht="22.5" customHeight="1" x14ac:dyDescent="0.3">
      <c r="BP1482" s="28"/>
      <c r="BQ1482" s="28"/>
      <c r="BR1482" s="28"/>
      <c r="BS1482" s="28"/>
      <c r="BT1482" s="28"/>
      <c r="BU1482" s="28"/>
      <c r="BV1482" s="28"/>
      <c r="BW1482" s="28"/>
    </row>
    <row r="1483" spans="68:75" ht="22.5" customHeight="1" x14ac:dyDescent="0.3">
      <c r="BP1483" s="28"/>
      <c r="BQ1483" s="28"/>
      <c r="BR1483" s="28"/>
      <c r="BS1483" s="28"/>
      <c r="BT1483" s="28"/>
      <c r="BU1483" s="28"/>
      <c r="BV1483" s="28"/>
      <c r="BW1483" s="28"/>
    </row>
    <row r="1484" spans="68:75" ht="22.5" customHeight="1" x14ac:dyDescent="0.3">
      <c r="BP1484" s="28"/>
      <c r="BQ1484" s="28"/>
      <c r="BR1484" s="28"/>
      <c r="BS1484" s="28"/>
      <c r="BT1484" s="28"/>
      <c r="BU1484" s="28"/>
      <c r="BV1484" s="28"/>
      <c r="BW1484" s="28"/>
    </row>
    <row r="1485" spans="68:75" ht="22.5" customHeight="1" x14ac:dyDescent="0.3">
      <c r="BP1485" s="28"/>
      <c r="BQ1485" s="28"/>
      <c r="BR1485" s="28"/>
      <c r="BS1485" s="28"/>
      <c r="BT1485" s="28"/>
      <c r="BU1485" s="28"/>
      <c r="BV1485" s="28"/>
      <c r="BW1485" s="28"/>
    </row>
    <row r="1486" spans="68:75" ht="22.5" customHeight="1" x14ac:dyDescent="0.3">
      <c r="BP1486" s="28"/>
      <c r="BQ1486" s="28"/>
      <c r="BR1486" s="28"/>
      <c r="BS1486" s="28"/>
      <c r="BT1486" s="28"/>
      <c r="BU1486" s="28"/>
      <c r="BV1486" s="28"/>
      <c r="BW1486" s="28"/>
    </row>
    <row r="1487" spans="68:75" ht="22.5" customHeight="1" x14ac:dyDescent="0.3">
      <c r="BP1487" s="28"/>
      <c r="BQ1487" s="28"/>
      <c r="BR1487" s="28"/>
      <c r="BS1487" s="28"/>
      <c r="BT1487" s="28"/>
      <c r="BU1487" s="28"/>
      <c r="BV1487" s="28"/>
      <c r="BW1487" s="28"/>
    </row>
    <row r="1488" spans="68:75" ht="22.5" customHeight="1" x14ac:dyDescent="0.3">
      <c r="BP1488" s="28"/>
      <c r="BQ1488" s="28"/>
      <c r="BR1488" s="28"/>
      <c r="BS1488" s="28"/>
      <c r="BT1488" s="28"/>
      <c r="BU1488" s="28"/>
      <c r="BV1488" s="28"/>
      <c r="BW1488" s="28"/>
    </row>
    <row r="1489" spans="68:75" ht="22.5" customHeight="1" x14ac:dyDescent="0.3">
      <c r="BP1489" s="28"/>
      <c r="BQ1489" s="28"/>
      <c r="BR1489" s="28"/>
      <c r="BS1489" s="28"/>
      <c r="BT1489" s="28"/>
      <c r="BU1489" s="28"/>
      <c r="BV1489" s="28"/>
      <c r="BW1489" s="28"/>
    </row>
    <row r="1490" spans="68:75" ht="22.5" customHeight="1" x14ac:dyDescent="0.3">
      <c r="BP1490" s="28"/>
      <c r="BQ1490" s="28"/>
      <c r="BR1490" s="28"/>
      <c r="BS1490" s="28"/>
      <c r="BT1490" s="28"/>
      <c r="BU1490" s="28"/>
      <c r="BV1490" s="28"/>
      <c r="BW1490" s="28"/>
    </row>
    <row r="1491" spans="68:75" ht="22.5" customHeight="1" x14ac:dyDescent="0.3">
      <c r="BP1491" s="28"/>
      <c r="BQ1491" s="28"/>
      <c r="BR1491" s="28"/>
      <c r="BS1491" s="28"/>
      <c r="BT1491" s="28"/>
      <c r="BU1491" s="28"/>
      <c r="BV1491" s="28"/>
      <c r="BW1491" s="28"/>
    </row>
    <row r="1492" spans="68:75" ht="22.5" customHeight="1" x14ac:dyDescent="0.3">
      <c r="BP1492" s="28"/>
      <c r="BQ1492" s="28"/>
      <c r="BR1492" s="28"/>
      <c r="BS1492" s="28"/>
      <c r="BT1492" s="28"/>
      <c r="BU1492" s="28"/>
      <c r="BV1492" s="28"/>
      <c r="BW1492" s="28"/>
    </row>
    <row r="1493" spans="68:75" ht="22.5" customHeight="1" x14ac:dyDescent="0.3">
      <c r="BP1493" s="28"/>
      <c r="BQ1493" s="28"/>
      <c r="BR1493" s="28"/>
      <c r="BS1493" s="28"/>
      <c r="BT1493" s="28"/>
      <c r="BU1493" s="28"/>
      <c r="BV1493" s="28"/>
      <c r="BW1493" s="28"/>
    </row>
    <row r="1494" spans="68:75" ht="22.5" customHeight="1" x14ac:dyDescent="0.3">
      <c r="BP1494" s="28"/>
      <c r="BQ1494" s="28"/>
      <c r="BR1494" s="28"/>
      <c r="BS1494" s="28"/>
      <c r="BT1494" s="28"/>
      <c r="BU1494" s="28"/>
      <c r="BV1494" s="28"/>
      <c r="BW1494" s="28"/>
    </row>
    <row r="1495" spans="68:75" ht="22.5" customHeight="1" x14ac:dyDescent="0.3">
      <c r="BP1495" s="28"/>
      <c r="BQ1495" s="28"/>
      <c r="BR1495" s="28"/>
      <c r="BS1495" s="28"/>
      <c r="BT1495" s="28"/>
      <c r="BU1495" s="28"/>
      <c r="BV1495" s="28"/>
      <c r="BW1495" s="28"/>
    </row>
    <row r="1496" spans="68:75" ht="22.5" customHeight="1" x14ac:dyDescent="0.3">
      <c r="BP1496" s="28"/>
      <c r="BQ1496" s="28"/>
      <c r="BR1496" s="28"/>
      <c r="BS1496" s="28"/>
      <c r="BT1496" s="28"/>
      <c r="BU1496" s="28"/>
      <c r="BV1496" s="28"/>
      <c r="BW1496" s="28"/>
    </row>
    <row r="1497" spans="68:75" ht="22.5" customHeight="1" x14ac:dyDescent="0.3">
      <c r="BP1497" s="28"/>
      <c r="BQ1497" s="28"/>
      <c r="BR1497" s="28"/>
      <c r="BS1497" s="28"/>
      <c r="BT1497" s="28"/>
      <c r="BU1497" s="28"/>
      <c r="BV1497" s="28"/>
      <c r="BW1497" s="28"/>
    </row>
    <row r="1498" spans="68:75" ht="22.5" customHeight="1" x14ac:dyDescent="0.3">
      <c r="BP1498" s="28"/>
      <c r="BQ1498" s="28"/>
      <c r="BR1498" s="28"/>
      <c r="BS1498" s="28"/>
      <c r="BT1498" s="28"/>
      <c r="BU1498" s="28"/>
      <c r="BV1498" s="28"/>
      <c r="BW1498" s="28"/>
    </row>
    <row r="1499" spans="68:75" ht="22.5" customHeight="1" x14ac:dyDescent="0.3">
      <c r="BP1499" s="28"/>
      <c r="BQ1499" s="28"/>
      <c r="BR1499" s="28"/>
      <c r="BS1499" s="28"/>
      <c r="BT1499" s="28"/>
      <c r="BU1499" s="28"/>
      <c r="BV1499" s="28"/>
      <c r="BW1499" s="28"/>
    </row>
    <row r="1500" spans="68:75" ht="22.5" customHeight="1" x14ac:dyDescent="0.3">
      <c r="BP1500" s="28"/>
      <c r="BQ1500" s="28"/>
      <c r="BR1500" s="28"/>
      <c r="BS1500" s="28"/>
      <c r="BT1500" s="28"/>
      <c r="BU1500" s="28"/>
      <c r="BV1500" s="28"/>
      <c r="BW1500" s="28"/>
    </row>
    <row r="1501" spans="68:75" ht="22.5" customHeight="1" x14ac:dyDescent="0.3">
      <c r="BP1501" s="28"/>
      <c r="BQ1501" s="28"/>
      <c r="BR1501" s="28"/>
      <c r="BS1501" s="28"/>
      <c r="BT1501" s="28"/>
      <c r="BU1501" s="28"/>
      <c r="BV1501" s="28"/>
      <c r="BW1501" s="28"/>
    </row>
    <row r="1502" spans="68:75" ht="22.5" customHeight="1" x14ac:dyDescent="0.3">
      <c r="BP1502" s="28"/>
      <c r="BQ1502" s="28"/>
      <c r="BR1502" s="28"/>
      <c r="BS1502" s="28"/>
      <c r="BT1502" s="28"/>
      <c r="BU1502" s="28"/>
      <c r="BV1502" s="28"/>
      <c r="BW1502" s="28"/>
    </row>
    <row r="1503" spans="68:75" ht="22.5" customHeight="1" x14ac:dyDescent="0.3">
      <c r="BP1503" s="28"/>
      <c r="BQ1503" s="28"/>
      <c r="BR1503" s="28"/>
      <c r="BS1503" s="28"/>
      <c r="BT1503" s="28"/>
      <c r="BU1503" s="28"/>
      <c r="BV1503" s="28"/>
      <c r="BW1503" s="28"/>
    </row>
    <row r="1504" spans="68:75" ht="22.5" customHeight="1" x14ac:dyDescent="0.3">
      <c r="BP1504" s="28"/>
      <c r="BQ1504" s="28"/>
      <c r="BR1504" s="28"/>
      <c r="BS1504" s="28"/>
      <c r="BT1504" s="28"/>
      <c r="BU1504" s="28"/>
      <c r="BV1504" s="28"/>
      <c r="BW1504" s="28"/>
    </row>
    <row r="1505" spans="68:75" ht="22.5" customHeight="1" x14ac:dyDescent="0.3">
      <c r="BP1505" s="28"/>
      <c r="BQ1505" s="28"/>
      <c r="BR1505" s="28"/>
      <c r="BS1505" s="28"/>
      <c r="BT1505" s="28"/>
      <c r="BU1505" s="28"/>
      <c r="BV1505" s="28"/>
      <c r="BW1505" s="28"/>
    </row>
    <row r="1506" spans="68:75" ht="22.5" customHeight="1" x14ac:dyDescent="0.3">
      <c r="BP1506" s="28"/>
      <c r="BQ1506" s="28"/>
      <c r="BR1506" s="28"/>
      <c r="BS1506" s="28"/>
      <c r="BT1506" s="28"/>
      <c r="BU1506" s="28"/>
      <c r="BV1506" s="28"/>
      <c r="BW1506" s="28"/>
    </row>
    <row r="1507" spans="68:75" ht="22.5" customHeight="1" x14ac:dyDescent="0.3">
      <c r="BP1507" s="28"/>
      <c r="BQ1507" s="28"/>
      <c r="BR1507" s="28"/>
      <c r="BS1507" s="28"/>
      <c r="BT1507" s="28"/>
      <c r="BU1507" s="28"/>
      <c r="BV1507" s="28"/>
      <c r="BW1507" s="28"/>
    </row>
    <row r="1508" spans="68:75" ht="22.5" customHeight="1" x14ac:dyDescent="0.3">
      <c r="BP1508" s="28"/>
      <c r="BQ1508" s="28"/>
      <c r="BR1508" s="28"/>
      <c r="BS1508" s="28"/>
      <c r="BT1508" s="28"/>
      <c r="BU1508" s="28"/>
      <c r="BV1508" s="28"/>
      <c r="BW1508" s="28"/>
    </row>
    <row r="1509" spans="68:75" ht="22.5" customHeight="1" x14ac:dyDescent="0.3">
      <c r="BP1509" s="28"/>
      <c r="BQ1509" s="28"/>
      <c r="BR1509" s="28"/>
      <c r="BS1509" s="28"/>
      <c r="BT1509" s="28"/>
      <c r="BU1509" s="28"/>
      <c r="BV1509" s="28"/>
      <c r="BW1509" s="28"/>
    </row>
    <row r="1510" spans="68:75" ht="22.5" customHeight="1" x14ac:dyDescent="0.3">
      <c r="BP1510" s="28"/>
      <c r="BQ1510" s="28"/>
      <c r="BR1510" s="28"/>
      <c r="BS1510" s="28"/>
      <c r="BT1510" s="28"/>
      <c r="BU1510" s="28"/>
      <c r="BV1510" s="28"/>
      <c r="BW1510" s="28"/>
    </row>
    <row r="1511" spans="68:75" ht="22.5" customHeight="1" x14ac:dyDescent="0.3">
      <c r="BP1511" s="28"/>
      <c r="BQ1511" s="28"/>
      <c r="BR1511" s="28"/>
      <c r="BS1511" s="28"/>
      <c r="BT1511" s="28"/>
      <c r="BU1511" s="28"/>
      <c r="BV1511" s="28"/>
      <c r="BW1511" s="28"/>
    </row>
    <row r="1512" spans="68:75" ht="22.5" customHeight="1" x14ac:dyDescent="0.3">
      <c r="BP1512" s="28"/>
      <c r="BQ1512" s="28"/>
      <c r="BR1512" s="28"/>
      <c r="BS1512" s="28"/>
      <c r="BT1512" s="28"/>
      <c r="BU1512" s="28"/>
      <c r="BV1512" s="28"/>
      <c r="BW1512" s="28"/>
    </row>
    <row r="1513" spans="68:75" ht="22.5" customHeight="1" x14ac:dyDescent="0.3">
      <c r="BP1513" s="28"/>
      <c r="BQ1513" s="28"/>
      <c r="BR1513" s="28"/>
      <c r="BS1513" s="28"/>
      <c r="BT1513" s="28"/>
      <c r="BU1513" s="28"/>
      <c r="BV1513" s="28"/>
      <c r="BW1513" s="28"/>
    </row>
    <row r="1514" spans="68:75" ht="22.5" customHeight="1" x14ac:dyDescent="0.3">
      <c r="BP1514" s="28"/>
      <c r="BQ1514" s="28"/>
      <c r="BR1514" s="28"/>
      <c r="BS1514" s="28"/>
      <c r="BT1514" s="28"/>
      <c r="BU1514" s="28"/>
      <c r="BV1514" s="28"/>
      <c r="BW1514" s="28"/>
    </row>
    <row r="1515" spans="68:75" ht="22.5" customHeight="1" x14ac:dyDescent="0.3">
      <c r="BP1515" s="28"/>
      <c r="BQ1515" s="28"/>
      <c r="BR1515" s="28"/>
      <c r="BS1515" s="28"/>
      <c r="BT1515" s="28"/>
      <c r="BU1515" s="28"/>
      <c r="BV1515" s="28"/>
      <c r="BW1515" s="28"/>
    </row>
    <row r="1516" spans="68:75" ht="22.5" customHeight="1" x14ac:dyDescent="0.3">
      <c r="BP1516" s="28"/>
      <c r="BQ1516" s="28"/>
      <c r="BR1516" s="28"/>
      <c r="BS1516" s="28"/>
      <c r="BT1516" s="28"/>
      <c r="BU1516" s="28"/>
      <c r="BV1516" s="28"/>
      <c r="BW1516" s="28"/>
    </row>
    <row r="1517" spans="68:75" ht="22.5" customHeight="1" x14ac:dyDescent="0.3">
      <c r="BP1517" s="28"/>
      <c r="BQ1517" s="28"/>
      <c r="BR1517" s="28"/>
      <c r="BS1517" s="28"/>
      <c r="BT1517" s="28"/>
      <c r="BU1517" s="28"/>
      <c r="BV1517" s="28"/>
      <c r="BW1517" s="28"/>
    </row>
    <row r="1518" spans="68:75" ht="22.5" customHeight="1" x14ac:dyDescent="0.3">
      <c r="BP1518" s="28"/>
      <c r="BQ1518" s="28"/>
      <c r="BR1518" s="28"/>
      <c r="BS1518" s="28"/>
      <c r="BT1518" s="28"/>
      <c r="BU1518" s="28"/>
      <c r="BV1518" s="28"/>
      <c r="BW1518" s="28"/>
    </row>
    <row r="1519" spans="68:75" ht="22.5" customHeight="1" x14ac:dyDescent="0.3">
      <c r="BP1519" s="28"/>
      <c r="BQ1519" s="28"/>
      <c r="BR1519" s="28"/>
      <c r="BS1519" s="28"/>
      <c r="BT1519" s="28"/>
      <c r="BU1519" s="28"/>
      <c r="BV1519" s="28"/>
      <c r="BW1519" s="28"/>
    </row>
    <row r="1520" spans="68:75" ht="22.5" customHeight="1" x14ac:dyDescent="0.3">
      <c r="BP1520" s="28"/>
      <c r="BQ1520" s="28"/>
      <c r="BR1520" s="28"/>
      <c r="BS1520" s="28"/>
      <c r="BT1520" s="28"/>
      <c r="BU1520" s="28"/>
      <c r="BV1520" s="28"/>
      <c r="BW1520" s="28"/>
    </row>
    <row r="1521" spans="68:75" ht="22.5" customHeight="1" x14ac:dyDescent="0.3">
      <c r="BP1521" s="28"/>
      <c r="BQ1521" s="28"/>
      <c r="BR1521" s="28"/>
      <c r="BS1521" s="28"/>
      <c r="BT1521" s="28"/>
      <c r="BU1521" s="28"/>
      <c r="BV1521" s="28"/>
      <c r="BW1521" s="28"/>
    </row>
    <row r="1522" spans="68:75" ht="22.5" customHeight="1" x14ac:dyDescent="0.3">
      <c r="BP1522" s="28"/>
      <c r="BQ1522" s="28"/>
      <c r="BR1522" s="28"/>
      <c r="BS1522" s="28"/>
      <c r="BT1522" s="28"/>
      <c r="BU1522" s="28"/>
      <c r="BV1522" s="28"/>
      <c r="BW1522" s="28"/>
    </row>
    <row r="1523" spans="68:75" ht="22.5" customHeight="1" x14ac:dyDescent="0.3">
      <c r="BP1523" s="28"/>
      <c r="BQ1523" s="28"/>
      <c r="BR1523" s="28"/>
      <c r="BS1523" s="28"/>
      <c r="BT1523" s="28"/>
      <c r="BU1523" s="28"/>
      <c r="BV1523" s="28"/>
      <c r="BW1523" s="28"/>
    </row>
    <row r="1524" spans="68:75" ht="22.5" customHeight="1" x14ac:dyDescent="0.3">
      <c r="BP1524" s="28"/>
      <c r="BQ1524" s="28"/>
      <c r="BR1524" s="28"/>
      <c r="BS1524" s="28"/>
      <c r="BT1524" s="28"/>
      <c r="BU1524" s="28"/>
      <c r="BV1524" s="28"/>
      <c r="BW1524" s="28"/>
    </row>
    <row r="1525" spans="68:75" ht="22.5" customHeight="1" x14ac:dyDescent="0.3">
      <c r="BP1525" s="28"/>
      <c r="BQ1525" s="28"/>
      <c r="BR1525" s="28"/>
      <c r="BS1525" s="28"/>
      <c r="BT1525" s="28"/>
      <c r="BU1525" s="28"/>
      <c r="BV1525" s="28"/>
      <c r="BW1525" s="28"/>
    </row>
    <row r="1526" spans="68:75" ht="22.5" customHeight="1" x14ac:dyDescent="0.3">
      <c r="BP1526" s="28"/>
      <c r="BQ1526" s="28"/>
      <c r="BR1526" s="28"/>
      <c r="BS1526" s="28"/>
      <c r="BT1526" s="28"/>
      <c r="BU1526" s="28"/>
      <c r="BV1526" s="28"/>
      <c r="BW1526" s="28"/>
    </row>
    <row r="1527" spans="68:75" ht="22.5" customHeight="1" x14ac:dyDescent="0.3">
      <c r="BP1527" s="28"/>
      <c r="BQ1527" s="28"/>
      <c r="BR1527" s="28"/>
      <c r="BS1527" s="28"/>
      <c r="BT1527" s="28"/>
      <c r="BU1527" s="28"/>
      <c r="BV1527" s="28"/>
      <c r="BW1527" s="28"/>
    </row>
    <row r="1528" spans="68:75" ht="22.5" customHeight="1" x14ac:dyDescent="0.3">
      <c r="BP1528" s="28"/>
      <c r="BQ1528" s="28"/>
      <c r="BR1528" s="28"/>
      <c r="BS1528" s="28"/>
      <c r="BT1528" s="28"/>
      <c r="BU1528" s="28"/>
      <c r="BV1528" s="28"/>
      <c r="BW1528" s="28"/>
    </row>
    <row r="1529" spans="68:75" ht="22.5" customHeight="1" x14ac:dyDescent="0.3">
      <c r="BP1529" s="28"/>
      <c r="BQ1529" s="28"/>
      <c r="BR1529" s="28"/>
      <c r="BS1529" s="28"/>
      <c r="BT1529" s="28"/>
      <c r="BU1529" s="28"/>
      <c r="BV1529" s="28"/>
      <c r="BW1529" s="28"/>
    </row>
    <row r="1530" spans="68:75" ht="22.5" customHeight="1" x14ac:dyDescent="0.3">
      <c r="BP1530" s="28"/>
      <c r="BQ1530" s="28"/>
      <c r="BR1530" s="28"/>
      <c r="BS1530" s="28"/>
      <c r="BT1530" s="28"/>
      <c r="BU1530" s="28"/>
      <c r="BV1530" s="28"/>
      <c r="BW1530" s="28"/>
    </row>
    <row r="1531" spans="68:75" ht="22.5" customHeight="1" x14ac:dyDescent="0.3">
      <c r="BP1531" s="28"/>
      <c r="BQ1531" s="28"/>
      <c r="BR1531" s="28"/>
      <c r="BS1531" s="28"/>
      <c r="BT1531" s="28"/>
      <c r="BU1531" s="28"/>
      <c r="BV1531" s="28"/>
      <c r="BW1531" s="28"/>
    </row>
    <row r="1532" spans="68:75" ht="22.5" customHeight="1" x14ac:dyDescent="0.3">
      <c r="BP1532" s="28"/>
      <c r="BQ1532" s="28"/>
      <c r="BR1532" s="28"/>
      <c r="BS1532" s="28"/>
      <c r="BT1532" s="28"/>
      <c r="BU1532" s="28"/>
      <c r="BV1532" s="28"/>
      <c r="BW1532" s="28"/>
    </row>
    <row r="1533" spans="68:75" ht="22.5" customHeight="1" x14ac:dyDescent="0.3">
      <c r="BP1533" s="28"/>
      <c r="BQ1533" s="28"/>
      <c r="BR1533" s="28"/>
      <c r="BS1533" s="28"/>
      <c r="BT1533" s="28"/>
      <c r="BU1533" s="28"/>
      <c r="BV1533" s="28"/>
      <c r="BW1533" s="28"/>
    </row>
    <row r="1534" spans="68:75" ht="22.5" customHeight="1" x14ac:dyDescent="0.3">
      <c r="BP1534" s="28"/>
      <c r="BQ1534" s="28"/>
      <c r="BR1534" s="28"/>
      <c r="BS1534" s="28"/>
      <c r="BT1534" s="28"/>
      <c r="BU1534" s="28"/>
      <c r="BV1534" s="28"/>
      <c r="BW1534" s="28"/>
    </row>
    <row r="1535" spans="68:75" ht="22.5" customHeight="1" x14ac:dyDescent="0.3">
      <c r="BP1535" s="28"/>
      <c r="BQ1535" s="28"/>
      <c r="BR1535" s="28"/>
      <c r="BS1535" s="28"/>
      <c r="BT1535" s="28"/>
      <c r="BU1535" s="28"/>
      <c r="BV1535" s="28"/>
      <c r="BW1535" s="28"/>
    </row>
    <row r="1536" spans="68:75" ht="22.5" customHeight="1" x14ac:dyDescent="0.3">
      <c r="BP1536" s="28"/>
      <c r="BQ1536" s="28"/>
      <c r="BR1536" s="28"/>
      <c r="BS1536" s="28"/>
      <c r="BT1536" s="28"/>
      <c r="BU1536" s="28"/>
      <c r="BV1536" s="28"/>
      <c r="BW1536" s="28"/>
    </row>
    <row r="1537" spans="68:75" ht="22.5" customHeight="1" x14ac:dyDescent="0.3">
      <c r="BP1537" s="28"/>
      <c r="BQ1537" s="28"/>
      <c r="BR1537" s="28"/>
      <c r="BS1537" s="28"/>
      <c r="BT1537" s="28"/>
      <c r="BU1537" s="28"/>
      <c r="BV1537" s="28"/>
      <c r="BW1537" s="28"/>
    </row>
    <row r="1538" spans="68:75" ht="22.5" customHeight="1" x14ac:dyDescent="0.3">
      <c r="BP1538" s="28"/>
      <c r="BQ1538" s="28"/>
      <c r="BR1538" s="28"/>
      <c r="BS1538" s="28"/>
      <c r="BT1538" s="28"/>
      <c r="BU1538" s="28"/>
      <c r="BV1538" s="28"/>
      <c r="BW1538" s="28"/>
    </row>
    <row r="1539" spans="68:75" ht="22.5" customHeight="1" x14ac:dyDescent="0.3">
      <c r="BP1539" s="28"/>
      <c r="BQ1539" s="28"/>
      <c r="BR1539" s="28"/>
      <c r="BS1539" s="28"/>
      <c r="BT1539" s="28"/>
      <c r="BU1539" s="28"/>
      <c r="BV1539" s="28"/>
      <c r="BW1539" s="28"/>
    </row>
    <row r="1540" spans="68:75" ht="22.5" customHeight="1" x14ac:dyDescent="0.3">
      <c r="BP1540" s="28"/>
      <c r="BQ1540" s="28"/>
      <c r="BR1540" s="28"/>
      <c r="BS1540" s="28"/>
      <c r="BT1540" s="28"/>
      <c r="BU1540" s="28"/>
      <c r="BV1540" s="28"/>
      <c r="BW1540" s="28"/>
    </row>
    <row r="1541" spans="68:75" ht="22.5" customHeight="1" x14ac:dyDescent="0.3">
      <c r="BP1541" s="28"/>
      <c r="BQ1541" s="28"/>
      <c r="BR1541" s="28"/>
      <c r="BS1541" s="28"/>
      <c r="BT1541" s="28"/>
      <c r="BU1541" s="28"/>
      <c r="BV1541" s="28"/>
      <c r="BW1541" s="28"/>
    </row>
    <row r="1542" spans="68:75" ht="22.5" customHeight="1" x14ac:dyDescent="0.3">
      <c r="BP1542" s="28"/>
      <c r="BQ1542" s="28"/>
      <c r="BR1542" s="28"/>
      <c r="BS1542" s="28"/>
      <c r="BT1542" s="28"/>
      <c r="BU1542" s="28"/>
      <c r="BV1542" s="28"/>
      <c r="BW1542" s="28"/>
    </row>
    <row r="1543" spans="68:75" ht="22.5" customHeight="1" x14ac:dyDescent="0.3">
      <c r="BP1543" s="28"/>
      <c r="BQ1543" s="28"/>
      <c r="BR1543" s="28"/>
      <c r="BS1543" s="28"/>
      <c r="BT1543" s="28"/>
      <c r="BU1543" s="28"/>
      <c r="BV1543" s="28"/>
      <c r="BW1543" s="28"/>
    </row>
    <row r="1544" spans="68:75" ht="22.5" customHeight="1" x14ac:dyDescent="0.3">
      <c r="BP1544" s="293"/>
      <c r="BQ1544" s="293"/>
      <c r="BR1544" s="293"/>
      <c r="BS1544" s="293"/>
      <c r="BT1544" s="293"/>
      <c r="BU1544" s="293"/>
      <c r="BV1544" s="293"/>
      <c r="BW1544" s="293"/>
    </row>
    <row r="1545" spans="68:75" ht="22.5" customHeight="1" x14ac:dyDescent="0.3">
      <c r="BP1545" s="28"/>
      <c r="BQ1545" s="28"/>
      <c r="BR1545" s="28"/>
      <c r="BS1545" s="28"/>
      <c r="BT1545" s="28"/>
      <c r="BU1545" s="28"/>
      <c r="BV1545" s="28"/>
      <c r="BW1545" s="28"/>
    </row>
    <row r="1546" spans="68:75" ht="22.5" customHeight="1" x14ac:dyDescent="0.3">
      <c r="BP1546" s="28"/>
      <c r="BQ1546" s="28"/>
      <c r="BR1546" s="28"/>
      <c r="BS1546" s="28"/>
      <c r="BT1546" s="28"/>
      <c r="BU1546" s="28"/>
      <c r="BV1546" s="28"/>
      <c r="BW1546" s="28"/>
    </row>
    <row r="1547" spans="68:75" ht="22.5" customHeight="1" x14ac:dyDescent="0.3">
      <c r="BP1547" s="28"/>
      <c r="BQ1547" s="28"/>
      <c r="BR1547" s="28"/>
      <c r="BS1547" s="28"/>
      <c r="BT1547" s="28"/>
      <c r="BU1547" s="28"/>
      <c r="BV1547" s="28"/>
      <c r="BW1547" s="28"/>
    </row>
    <row r="1548" spans="68:75" ht="22.5" customHeight="1" x14ac:dyDescent="0.3">
      <c r="BP1548" s="28"/>
      <c r="BQ1548" s="28"/>
      <c r="BR1548" s="28"/>
      <c r="BS1548" s="28"/>
      <c r="BT1548" s="28"/>
      <c r="BU1548" s="28"/>
      <c r="BV1548" s="28"/>
      <c r="BW1548" s="28"/>
    </row>
    <row r="1549" spans="68:75" ht="22.5" customHeight="1" x14ac:dyDescent="0.3">
      <c r="BP1549" s="28"/>
      <c r="BQ1549" s="28"/>
      <c r="BR1549" s="28"/>
      <c r="BS1549" s="28"/>
      <c r="BT1549" s="28"/>
      <c r="BU1549" s="28"/>
      <c r="BV1549" s="28"/>
      <c r="BW1549" s="28"/>
    </row>
    <row r="1550" spans="68:75" ht="22.5" customHeight="1" x14ac:dyDescent="0.3">
      <c r="BP1550" s="28"/>
      <c r="BQ1550" s="28"/>
      <c r="BR1550" s="28"/>
      <c r="BS1550" s="28"/>
      <c r="BT1550" s="28"/>
      <c r="BU1550" s="28"/>
      <c r="BV1550" s="28"/>
      <c r="BW1550" s="28"/>
    </row>
    <row r="1551" spans="68:75" ht="22.5" customHeight="1" x14ac:dyDescent="0.3">
      <c r="BP1551" s="28"/>
      <c r="BQ1551" s="28"/>
      <c r="BR1551" s="28"/>
      <c r="BS1551" s="28"/>
      <c r="BT1551" s="28"/>
      <c r="BU1551" s="28"/>
      <c r="BV1551" s="28"/>
      <c r="BW1551" s="28"/>
    </row>
    <row r="1552" spans="68:75" ht="22.5" customHeight="1" x14ac:dyDescent="0.3">
      <c r="BP1552" s="28"/>
      <c r="BQ1552" s="28"/>
      <c r="BR1552" s="28"/>
      <c r="BS1552" s="28"/>
      <c r="BT1552" s="28"/>
      <c r="BU1552" s="28"/>
      <c r="BV1552" s="28"/>
      <c r="BW1552" s="28"/>
    </row>
    <row r="1553" spans="68:75" ht="22.5" customHeight="1" x14ac:dyDescent="0.3">
      <c r="BP1553" s="28"/>
      <c r="BQ1553" s="28"/>
      <c r="BR1553" s="28"/>
      <c r="BS1553" s="28"/>
      <c r="BT1553" s="28"/>
      <c r="BU1553" s="28"/>
      <c r="BV1553" s="28"/>
      <c r="BW1553" s="28"/>
    </row>
    <row r="1554" spans="68:75" ht="22.5" customHeight="1" x14ac:dyDescent="0.3">
      <c r="BP1554" s="28"/>
      <c r="BQ1554" s="28"/>
      <c r="BR1554" s="28"/>
      <c r="BS1554" s="28"/>
      <c r="BT1554" s="28"/>
      <c r="BU1554" s="28"/>
      <c r="BV1554" s="28"/>
      <c r="BW1554" s="28"/>
    </row>
    <row r="1555" spans="68:75" ht="22.5" customHeight="1" x14ac:dyDescent="0.3">
      <c r="BP1555" s="28"/>
      <c r="BQ1555" s="28"/>
      <c r="BR1555" s="28"/>
      <c r="BS1555" s="28"/>
      <c r="BT1555" s="28"/>
      <c r="BU1555" s="28"/>
      <c r="BV1555" s="28"/>
      <c r="BW1555" s="28"/>
    </row>
    <row r="1556" spans="68:75" ht="22.5" customHeight="1" x14ac:dyDescent="0.3">
      <c r="BP1556" s="28"/>
      <c r="BQ1556" s="28"/>
      <c r="BR1556" s="28"/>
      <c r="BS1556" s="28"/>
      <c r="BT1556" s="28"/>
      <c r="BU1556" s="28"/>
      <c r="BV1556" s="28"/>
      <c r="BW1556" s="28"/>
    </row>
    <row r="1557" spans="68:75" ht="22.5" customHeight="1" x14ac:dyDescent="0.3">
      <c r="BP1557" s="28"/>
      <c r="BQ1557" s="28"/>
      <c r="BR1557" s="28"/>
      <c r="BS1557" s="28"/>
      <c r="BT1557" s="28"/>
      <c r="BU1557" s="28"/>
      <c r="BV1557" s="28"/>
      <c r="BW1557" s="28"/>
    </row>
    <row r="1558" spans="68:75" ht="22.5" customHeight="1" x14ac:dyDescent="0.3">
      <c r="BP1558" s="28"/>
      <c r="BQ1558" s="28"/>
      <c r="BR1558" s="28"/>
      <c r="BS1558" s="28"/>
      <c r="BT1558" s="28"/>
      <c r="BU1558" s="28"/>
      <c r="BV1558" s="28"/>
      <c r="BW1558" s="28"/>
    </row>
    <row r="1559" spans="68:75" ht="22.5" customHeight="1" x14ac:dyDescent="0.3">
      <c r="BP1559" s="28"/>
      <c r="BQ1559" s="28"/>
      <c r="BR1559" s="28"/>
      <c r="BS1559" s="28"/>
      <c r="BT1559" s="28"/>
      <c r="BU1559" s="28"/>
      <c r="BV1559" s="28"/>
      <c r="BW1559" s="28"/>
    </row>
    <row r="1560" spans="68:75" ht="22.5" customHeight="1" x14ac:dyDescent="0.3">
      <c r="BP1560" s="28"/>
      <c r="BQ1560" s="28"/>
      <c r="BR1560" s="28"/>
      <c r="BS1560" s="28"/>
      <c r="BT1560" s="28"/>
      <c r="BU1560" s="28"/>
      <c r="BV1560" s="28"/>
      <c r="BW1560" s="28"/>
    </row>
    <row r="1561" spans="68:75" ht="22.5" customHeight="1" x14ac:dyDescent="0.3">
      <c r="BP1561" s="28"/>
      <c r="BQ1561" s="28"/>
      <c r="BR1561" s="28"/>
      <c r="BS1561" s="28"/>
      <c r="BT1561" s="28"/>
      <c r="BU1561" s="28"/>
      <c r="BV1561" s="28"/>
      <c r="BW1561" s="28"/>
    </row>
    <row r="1562" spans="68:75" ht="22.5" customHeight="1" x14ac:dyDescent="0.3">
      <c r="BP1562" s="28"/>
      <c r="BQ1562" s="28"/>
      <c r="BR1562" s="28"/>
      <c r="BS1562" s="28"/>
      <c r="BT1562" s="28"/>
      <c r="BU1562" s="28"/>
      <c r="BV1562" s="28"/>
      <c r="BW1562" s="28"/>
    </row>
    <row r="1563" spans="68:75" ht="22.5" customHeight="1" x14ac:dyDescent="0.3">
      <c r="BP1563" s="28"/>
      <c r="BQ1563" s="28"/>
      <c r="BR1563" s="28"/>
      <c r="BS1563" s="28"/>
      <c r="BT1563" s="28"/>
      <c r="BU1563" s="28"/>
      <c r="BV1563" s="28"/>
      <c r="BW1563" s="28"/>
    </row>
    <row r="1564" spans="68:75" ht="22.5" customHeight="1" x14ac:dyDescent="0.3">
      <c r="BP1564" s="28"/>
      <c r="BQ1564" s="28"/>
      <c r="BR1564" s="28"/>
      <c r="BS1564" s="28"/>
      <c r="BT1564" s="28"/>
      <c r="BU1564" s="28"/>
      <c r="BV1564" s="28"/>
      <c r="BW1564" s="28"/>
    </row>
    <row r="1565" spans="68:75" ht="22.5" customHeight="1" x14ac:dyDescent="0.3">
      <c r="BP1565" s="28"/>
      <c r="BQ1565" s="28"/>
      <c r="BR1565" s="28"/>
      <c r="BS1565" s="28"/>
      <c r="BT1565" s="28"/>
      <c r="BU1565" s="28"/>
      <c r="BV1565" s="28"/>
      <c r="BW1565" s="28"/>
    </row>
    <row r="1566" spans="68:75" ht="22.5" customHeight="1" x14ac:dyDescent="0.3">
      <c r="BP1566" s="28"/>
      <c r="BQ1566" s="28"/>
      <c r="BR1566" s="28"/>
      <c r="BS1566" s="28"/>
      <c r="BT1566" s="28"/>
      <c r="BU1566" s="28"/>
      <c r="BV1566" s="28"/>
      <c r="BW1566" s="28"/>
    </row>
    <row r="1567" spans="68:75" ht="22.5" customHeight="1" x14ac:dyDescent="0.3">
      <c r="BP1567" s="28"/>
      <c r="BQ1567" s="28"/>
      <c r="BR1567" s="28"/>
      <c r="BS1567" s="28"/>
      <c r="BT1567" s="28"/>
      <c r="BU1567" s="28"/>
      <c r="BV1567" s="28"/>
      <c r="BW1567" s="28"/>
    </row>
    <row r="1568" spans="68:75" ht="22.5" customHeight="1" x14ac:dyDescent="0.3">
      <c r="BP1568" s="28"/>
      <c r="BQ1568" s="28"/>
      <c r="BR1568" s="28"/>
      <c r="BS1568" s="28"/>
      <c r="BT1568" s="28"/>
      <c r="BU1568" s="28"/>
      <c r="BV1568" s="28"/>
      <c r="BW1568" s="28"/>
    </row>
    <row r="1569" spans="68:75" ht="22.5" customHeight="1" x14ac:dyDescent="0.3">
      <c r="BP1569" s="28"/>
      <c r="BQ1569" s="28"/>
      <c r="BR1569" s="28"/>
      <c r="BS1569" s="28"/>
      <c r="BT1569" s="28"/>
      <c r="BU1569" s="28"/>
      <c r="BV1569" s="28"/>
      <c r="BW1569" s="28"/>
    </row>
    <row r="1570" spans="68:75" ht="22.5" customHeight="1" x14ac:dyDescent="0.3">
      <c r="BP1570" s="28"/>
      <c r="BQ1570" s="28"/>
      <c r="BR1570" s="28"/>
      <c r="BS1570" s="28"/>
      <c r="BT1570" s="28"/>
      <c r="BU1570" s="28"/>
      <c r="BV1570" s="28"/>
      <c r="BW1570" s="28"/>
    </row>
    <row r="1571" spans="68:75" ht="22.5" customHeight="1" x14ac:dyDescent="0.3">
      <c r="BP1571" s="28"/>
      <c r="BQ1571" s="28"/>
      <c r="BR1571" s="28"/>
      <c r="BS1571" s="28"/>
      <c r="BT1571" s="28"/>
      <c r="BU1571" s="28"/>
      <c r="BV1571" s="28"/>
      <c r="BW1571" s="28"/>
    </row>
    <row r="1572" spans="68:75" ht="22.5" customHeight="1" x14ac:dyDescent="0.3">
      <c r="BP1572" s="28"/>
      <c r="BQ1572" s="28"/>
      <c r="BR1572" s="28"/>
      <c r="BS1572" s="28"/>
      <c r="BT1572" s="28"/>
      <c r="BU1572" s="28"/>
      <c r="BV1572" s="28"/>
      <c r="BW1572" s="28"/>
    </row>
    <row r="1573" spans="68:75" ht="22.5" customHeight="1" x14ac:dyDescent="0.3">
      <c r="BP1573" s="28"/>
      <c r="BQ1573" s="28"/>
      <c r="BR1573" s="28"/>
      <c r="BS1573" s="28"/>
      <c r="BT1573" s="28"/>
      <c r="BU1573" s="28"/>
      <c r="BV1573" s="28"/>
      <c r="BW1573" s="28"/>
    </row>
    <row r="1574" spans="68:75" ht="22.5" customHeight="1" x14ac:dyDescent="0.3">
      <c r="BP1574" s="28"/>
      <c r="BQ1574" s="28"/>
      <c r="BR1574" s="28"/>
      <c r="BS1574" s="28"/>
      <c r="BT1574" s="28"/>
      <c r="BU1574" s="28"/>
      <c r="BV1574" s="28"/>
      <c r="BW1574" s="28"/>
    </row>
    <row r="1575" spans="68:75" ht="22.5" customHeight="1" x14ac:dyDescent="0.3">
      <c r="BP1575" s="28"/>
      <c r="BQ1575" s="28"/>
      <c r="BR1575" s="28"/>
      <c r="BS1575" s="28"/>
      <c r="BT1575" s="28"/>
      <c r="BU1575" s="28"/>
      <c r="BV1575" s="28"/>
      <c r="BW1575" s="28"/>
    </row>
    <row r="1576" spans="68:75" ht="22.5" customHeight="1" x14ac:dyDescent="0.3">
      <c r="BP1576" s="28"/>
      <c r="BQ1576" s="28"/>
      <c r="BR1576" s="28"/>
      <c r="BS1576" s="28"/>
      <c r="BT1576" s="28"/>
      <c r="BU1576" s="28"/>
      <c r="BV1576" s="28"/>
      <c r="BW1576" s="28"/>
    </row>
    <row r="1577" spans="68:75" ht="22.5" customHeight="1" x14ac:dyDescent="0.3">
      <c r="BP1577" s="28"/>
      <c r="BQ1577" s="28"/>
      <c r="BR1577" s="28"/>
      <c r="BS1577" s="28"/>
      <c r="BT1577" s="28"/>
      <c r="BU1577" s="28"/>
      <c r="BV1577" s="28"/>
      <c r="BW1577" s="28"/>
    </row>
    <row r="1578" spans="68:75" ht="22.5" customHeight="1" x14ac:dyDescent="0.3">
      <c r="BP1578" s="28"/>
      <c r="BQ1578" s="28"/>
      <c r="BR1578" s="28"/>
      <c r="BS1578" s="28"/>
      <c r="BT1578" s="28"/>
      <c r="BU1578" s="28"/>
      <c r="BV1578" s="28"/>
      <c r="BW1578" s="28"/>
    </row>
    <row r="1579" spans="68:75" ht="22.5" customHeight="1" x14ac:dyDescent="0.3">
      <c r="BP1579" s="28"/>
      <c r="BQ1579" s="28"/>
      <c r="BR1579" s="28"/>
      <c r="BS1579" s="28"/>
      <c r="BT1579" s="28"/>
      <c r="BU1579" s="28"/>
      <c r="BV1579" s="28"/>
      <c r="BW1579" s="28"/>
    </row>
    <row r="1580" spans="68:75" ht="22.5" customHeight="1" x14ac:dyDescent="0.3">
      <c r="BP1580" s="28"/>
      <c r="BQ1580" s="28"/>
      <c r="BR1580" s="28"/>
      <c r="BS1580" s="28"/>
      <c r="BT1580" s="28"/>
      <c r="BU1580" s="28"/>
      <c r="BV1580" s="28"/>
      <c r="BW1580" s="28"/>
    </row>
    <row r="1581" spans="68:75" ht="22.5" customHeight="1" x14ac:dyDescent="0.3">
      <c r="BP1581" s="28"/>
      <c r="BQ1581" s="28"/>
      <c r="BR1581" s="28"/>
      <c r="BS1581" s="28"/>
      <c r="BT1581" s="28"/>
      <c r="BU1581" s="28"/>
      <c r="BV1581" s="28"/>
      <c r="BW1581" s="28"/>
    </row>
    <row r="1582" spans="68:75" ht="22.5" customHeight="1" x14ac:dyDescent="0.3">
      <c r="BP1582" s="28"/>
      <c r="BQ1582" s="28"/>
      <c r="BR1582" s="28"/>
      <c r="BS1582" s="28"/>
      <c r="BT1582" s="28"/>
      <c r="BU1582" s="28"/>
      <c r="BV1582" s="28"/>
      <c r="BW1582" s="28"/>
    </row>
    <row r="1583" spans="68:75" ht="22.5" customHeight="1" x14ac:dyDescent="0.3">
      <c r="BP1583" s="28"/>
      <c r="BQ1583" s="28"/>
      <c r="BR1583" s="28"/>
      <c r="BS1583" s="28"/>
      <c r="BT1583" s="28"/>
      <c r="BU1583" s="28"/>
      <c r="BV1583" s="28"/>
      <c r="BW1583" s="28"/>
    </row>
    <row r="1584" spans="68:75" ht="22.5" customHeight="1" x14ac:dyDescent="0.3">
      <c r="BP1584" s="28"/>
      <c r="BQ1584" s="28"/>
      <c r="BR1584" s="28"/>
      <c r="BS1584" s="28"/>
      <c r="BT1584" s="28"/>
      <c r="BU1584" s="28"/>
      <c r="BV1584" s="28"/>
      <c r="BW1584" s="28"/>
    </row>
    <row r="1585" spans="68:75" ht="22.5" customHeight="1" x14ac:dyDescent="0.3">
      <c r="BP1585" s="28"/>
      <c r="BQ1585" s="28"/>
      <c r="BR1585" s="28"/>
      <c r="BS1585" s="28"/>
      <c r="BT1585" s="28"/>
      <c r="BU1585" s="28"/>
      <c r="BV1585" s="28"/>
      <c r="BW1585" s="28"/>
    </row>
    <row r="1586" spans="68:75" ht="22.5" customHeight="1" x14ac:dyDescent="0.3">
      <c r="BP1586" s="28"/>
      <c r="BQ1586" s="28"/>
      <c r="BR1586" s="28"/>
      <c r="BS1586" s="28"/>
      <c r="BT1586" s="28"/>
      <c r="BU1586" s="28"/>
      <c r="BV1586" s="28"/>
      <c r="BW1586" s="28"/>
    </row>
    <row r="1587" spans="68:75" ht="22.5" customHeight="1" x14ac:dyDescent="0.3">
      <c r="BP1587" s="28"/>
      <c r="BQ1587" s="28"/>
      <c r="BR1587" s="28"/>
      <c r="BS1587" s="28"/>
      <c r="BT1587" s="28"/>
      <c r="BU1587" s="28"/>
      <c r="BV1587" s="28"/>
      <c r="BW1587" s="28"/>
    </row>
    <row r="1588" spans="68:75" ht="22.5" customHeight="1" x14ac:dyDescent="0.3">
      <c r="BP1588" s="28"/>
      <c r="BQ1588" s="28"/>
      <c r="BR1588" s="28"/>
      <c r="BS1588" s="28"/>
      <c r="BT1588" s="28"/>
      <c r="BU1588" s="28"/>
      <c r="BV1588" s="28"/>
      <c r="BW1588" s="28"/>
    </row>
    <row r="1589" spans="68:75" ht="22.5" customHeight="1" x14ac:dyDescent="0.3">
      <c r="BP1589" s="28"/>
      <c r="BQ1589" s="28"/>
      <c r="BR1589" s="28"/>
      <c r="BS1589" s="28"/>
      <c r="BT1589" s="28"/>
      <c r="BU1589" s="28"/>
      <c r="BV1589" s="28"/>
      <c r="BW1589" s="28"/>
    </row>
    <row r="1590" spans="68:75" ht="22.5" customHeight="1" x14ac:dyDescent="0.3">
      <c r="BP1590" s="28"/>
      <c r="BQ1590" s="28"/>
      <c r="BR1590" s="28"/>
      <c r="BS1590" s="28"/>
      <c r="BT1590" s="28"/>
      <c r="BU1590" s="28"/>
      <c r="BV1590" s="28"/>
      <c r="BW1590" s="28"/>
    </row>
    <row r="1591" spans="68:75" ht="22.5" customHeight="1" x14ac:dyDescent="0.3">
      <c r="BP1591" s="28"/>
      <c r="BQ1591" s="28"/>
      <c r="BR1591" s="28"/>
      <c r="BS1591" s="28"/>
      <c r="BT1591" s="28"/>
      <c r="BU1591" s="28"/>
      <c r="BV1591" s="28"/>
      <c r="BW1591" s="28"/>
    </row>
    <row r="1592" spans="68:75" ht="22.5" customHeight="1" x14ac:dyDescent="0.3">
      <c r="BP1592" s="28"/>
      <c r="BQ1592" s="28"/>
      <c r="BR1592" s="28"/>
      <c r="BS1592" s="28"/>
      <c r="BT1592" s="28"/>
      <c r="BU1592" s="28"/>
      <c r="BV1592" s="28"/>
      <c r="BW1592" s="28"/>
    </row>
    <row r="1593" spans="68:75" ht="22.5" customHeight="1" x14ac:dyDescent="0.3">
      <c r="BP1593" s="28"/>
      <c r="BQ1593" s="28"/>
      <c r="BR1593" s="28"/>
      <c r="BS1593" s="28"/>
      <c r="BT1593" s="28"/>
      <c r="BU1593" s="28"/>
      <c r="BV1593" s="28"/>
      <c r="BW1593" s="28"/>
    </row>
    <row r="1594" spans="68:75" ht="22.5" customHeight="1" x14ac:dyDescent="0.3">
      <c r="BP1594" s="28"/>
      <c r="BQ1594" s="28"/>
      <c r="BR1594" s="28"/>
      <c r="BS1594" s="28"/>
      <c r="BT1594" s="28"/>
      <c r="BU1594" s="28"/>
      <c r="BV1594" s="28"/>
      <c r="BW1594" s="28"/>
    </row>
    <row r="1595" spans="68:75" ht="22.5" customHeight="1" x14ac:dyDescent="0.3">
      <c r="BP1595" s="28"/>
      <c r="BQ1595" s="28"/>
      <c r="BR1595" s="28"/>
      <c r="BS1595" s="28"/>
      <c r="BT1595" s="28"/>
      <c r="BU1595" s="28"/>
      <c r="BV1595" s="28"/>
      <c r="BW1595" s="28"/>
    </row>
    <row r="1596" spans="68:75" ht="22.5" customHeight="1" x14ac:dyDescent="0.3">
      <c r="BP1596" s="28"/>
      <c r="BQ1596" s="28"/>
      <c r="BR1596" s="28"/>
      <c r="BS1596" s="28"/>
      <c r="BT1596" s="28"/>
      <c r="BU1596" s="28"/>
      <c r="BV1596" s="28"/>
      <c r="BW1596" s="28"/>
    </row>
    <row r="1597" spans="68:75" ht="22.5" customHeight="1" x14ac:dyDescent="0.3">
      <c r="BP1597" s="28"/>
      <c r="BQ1597" s="28"/>
      <c r="BR1597" s="28"/>
      <c r="BS1597" s="28"/>
      <c r="BT1597" s="28"/>
      <c r="BU1597" s="28"/>
      <c r="BV1597" s="28"/>
      <c r="BW1597" s="28"/>
    </row>
    <row r="1598" spans="68:75" ht="22.5" customHeight="1" x14ac:dyDescent="0.3">
      <c r="BP1598" s="28"/>
      <c r="BQ1598" s="28"/>
      <c r="BR1598" s="28"/>
      <c r="BS1598" s="28"/>
      <c r="BT1598" s="28"/>
      <c r="BU1598" s="28"/>
      <c r="BV1598" s="28"/>
      <c r="BW1598" s="28"/>
    </row>
    <row r="1599" spans="68:75" ht="22.5" customHeight="1" x14ac:dyDescent="0.3">
      <c r="BP1599" s="28"/>
      <c r="BQ1599" s="28"/>
      <c r="BR1599" s="28"/>
      <c r="BS1599" s="28"/>
      <c r="BT1599" s="28"/>
      <c r="BU1599" s="28"/>
      <c r="BV1599" s="28"/>
      <c r="BW1599" s="28"/>
    </row>
    <row r="1600" spans="68:75" ht="22.5" customHeight="1" x14ac:dyDescent="0.3">
      <c r="BP1600" s="28"/>
      <c r="BQ1600" s="28"/>
      <c r="BR1600" s="28"/>
      <c r="BS1600" s="28"/>
      <c r="BT1600" s="28"/>
      <c r="BU1600" s="28"/>
      <c r="BV1600" s="28"/>
      <c r="BW1600" s="28"/>
    </row>
    <row r="1601" spans="68:75" ht="22.5" customHeight="1" x14ac:dyDescent="0.3">
      <c r="BP1601" s="28"/>
      <c r="BQ1601" s="28"/>
      <c r="BR1601" s="28"/>
      <c r="BS1601" s="28"/>
      <c r="BT1601" s="28"/>
      <c r="BU1601" s="28"/>
      <c r="BV1601" s="28"/>
      <c r="BW1601" s="28"/>
    </row>
    <row r="1602" spans="68:75" ht="22.5" customHeight="1" x14ac:dyDescent="0.3">
      <c r="BP1602" s="28"/>
      <c r="BQ1602" s="28"/>
      <c r="BR1602" s="28"/>
      <c r="BS1602" s="28"/>
      <c r="BT1602" s="28"/>
      <c r="BU1602" s="28"/>
      <c r="BV1602" s="28"/>
      <c r="BW1602" s="28"/>
    </row>
    <row r="1603" spans="68:75" ht="22.5" customHeight="1" x14ac:dyDescent="0.3">
      <c r="BP1603" s="28"/>
      <c r="BQ1603" s="28"/>
      <c r="BR1603" s="28"/>
      <c r="BS1603" s="28"/>
      <c r="BT1603" s="28"/>
      <c r="BU1603" s="28"/>
      <c r="BV1603" s="28"/>
      <c r="BW1603" s="28"/>
    </row>
    <row r="1604" spans="68:75" ht="22.5" customHeight="1" x14ac:dyDescent="0.3">
      <c r="BP1604" s="28"/>
      <c r="BQ1604" s="28"/>
      <c r="BR1604" s="28"/>
      <c r="BS1604" s="28"/>
      <c r="BT1604" s="28"/>
      <c r="BU1604" s="28"/>
      <c r="BV1604" s="28"/>
      <c r="BW1604" s="28"/>
    </row>
    <row r="1605" spans="68:75" ht="22.5" customHeight="1" x14ac:dyDescent="0.3">
      <c r="BP1605" s="28"/>
      <c r="BQ1605" s="28"/>
      <c r="BR1605" s="28"/>
      <c r="BS1605" s="28"/>
      <c r="BT1605" s="28"/>
      <c r="BU1605" s="28"/>
      <c r="BV1605" s="28"/>
      <c r="BW1605" s="28"/>
    </row>
    <row r="1606" spans="68:75" ht="22.5" customHeight="1" x14ac:dyDescent="0.3">
      <c r="BP1606" s="28"/>
      <c r="BQ1606" s="28"/>
      <c r="BR1606" s="28"/>
      <c r="BS1606" s="28"/>
      <c r="BT1606" s="28"/>
      <c r="BU1606" s="28"/>
      <c r="BV1606" s="28"/>
      <c r="BW1606" s="28"/>
    </row>
    <row r="1607" spans="68:75" ht="22.5" customHeight="1" x14ac:dyDescent="0.3">
      <c r="BP1607" s="28"/>
      <c r="BQ1607" s="28"/>
      <c r="BR1607" s="28"/>
      <c r="BS1607" s="28"/>
      <c r="BT1607" s="28"/>
      <c r="BU1607" s="28"/>
      <c r="BV1607" s="28"/>
      <c r="BW1607" s="28"/>
    </row>
    <row r="1608" spans="68:75" ht="22.5" customHeight="1" x14ac:dyDescent="0.3">
      <c r="BP1608" s="28"/>
      <c r="BQ1608" s="28"/>
      <c r="BR1608" s="28"/>
      <c r="BS1608" s="28"/>
      <c r="BT1608" s="28"/>
      <c r="BU1608" s="28"/>
      <c r="BV1608" s="28"/>
      <c r="BW1608" s="28"/>
    </row>
    <row r="1609" spans="68:75" ht="22.5" customHeight="1" x14ac:dyDescent="0.3">
      <c r="BP1609" s="28"/>
      <c r="BQ1609" s="28"/>
      <c r="BR1609" s="28"/>
      <c r="BS1609" s="28"/>
      <c r="BT1609" s="28"/>
      <c r="BU1609" s="28"/>
      <c r="BV1609" s="28"/>
      <c r="BW1609" s="28"/>
    </row>
    <row r="1610" spans="68:75" ht="22.5" customHeight="1" x14ac:dyDescent="0.3">
      <c r="BP1610" s="28"/>
      <c r="BQ1610" s="28"/>
      <c r="BR1610" s="28"/>
      <c r="BS1610" s="28"/>
      <c r="BT1610" s="28"/>
      <c r="BU1610" s="28"/>
      <c r="BV1610" s="28"/>
      <c r="BW1610" s="28"/>
    </row>
    <row r="1611" spans="68:75" ht="22.5" customHeight="1" x14ac:dyDescent="0.3">
      <c r="BP1611" s="28"/>
      <c r="BQ1611" s="28"/>
      <c r="BR1611" s="28"/>
      <c r="BS1611" s="28"/>
      <c r="BT1611" s="28"/>
      <c r="BU1611" s="28"/>
      <c r="BV1611" s="28"/>
      <c r="BW1611" s="28"/>
    </row>
    <row r="1612" spans="68:75" ht="22.5" customHeight="1" x14ac:dyDescent="0.3">
      <c r="BP1612" s="28"/>
      <c r="BQ1612" s="28"/>
      <c r="BR1612" s="28"/>
      <c r="BS1612" s="28"/>
      <c r="BT1612" s="28"/>
      <c r="BU1612" s="28"/>
      <c r="BV1612" s="28"/>
      <c r="BW1612" s="28"/>
    </row>
    <row r="1613" spans="68:75" ht="22.5" customHeight="1" x14ac:dyDescent="0.3">
      <c r="BP1613" s="28"/>
      <c r="BQ1613" s="28"/>
      <c r="BR1613" s="28"/>
      <c r="BS1613" s="28"/>
      <c r="BT1613" s="28"/>
      <c r="BU1613" s="28"/>
      <c r="BV1613" s="28"/>
      <c r="BW1613" s="28"/>
    </row>
    <row r="1614" spans="68:75" ht="22.5" customHeight="1" x14ac:dyDescent="0.3">
      <c r="BP1614" s="28"/>
      <c r="BQ1614" s="28"/>
      <c r="BR1614" s="28"/>
      <c r="BS1614" s="28"/>
      <c r="BT1614" s="28"/>
      <c r="BU1614" s="28"/>
      <c r="BV1614" s="28"/>
      <c r="BW1614" s="28"/>
    </row>
    <row r="1615" spans="68:75" ht="22.5" customHeight="1" x14ac:dyDescent="0.3">
      <c r="BP1615" s="28"/>
      <c r="BQ1615" s="28"/>
      <c r="BR1615" s="28"/>
      <c r="BS1615" s="28"/>
      <c r="BT1615" s="28"/>
      <c r="BU1615" s="28"/>
      <c r="BV1615" s="28"/>
      <c r="BW1615" s="28"/>
    </row>
    <row r="1616" spans="68:75" ht="22.5" customHeight="1" x14ac:dyDescent="0.3">
      <c r="BP1616" s="28"/>
      <c r="BQ1616" s="28"/>
      <c r="BR1616" s="28"/>
      <c r="BS1616" s="28"/>
      <c r="BT1616" s="28"/>
      <c r="BU1616" s="28"/>
      <c r="BV1616" s="28"/>
      <c r="BW1616" s="28"/>
    </row>
    <row r="1617" spans="68:75" ht="22.5" customHeight="1" x14ac:dyDescent="0.3">
      <c r="BP1617" s="28"/>
      <c r="BQ1617" s="28"/>
      <c r="BR1617" s="28"/>
      <c r="BS1617" s="28"/>
      <c r="BT1617" s="28"/>
      <c r="BU1617" s="28"/>
      <c r="BV1617" s="28"/>
      <c r="BW1617" s="28"/>
    </row>
    <row r="1618" spans="68:75" ht="22.5" customHeight="1" x14ac:dyDescent="0.3">
      <c r="BP1618" s="28"/>
      <c r="BQ1618" s="28"/>
      <c r="BR1618" s="28"/>
      <c r="BS1618" s="28"/>
      <c r="BT1618" s="28"/>
      <c r="BU1618" s="28"/>
      <c r="BV1618" s="28"/>
      <c r="BW1618" s="28"/>
    </row>
    <row r="1619" spans="68:75" ht="22.5" customHeight="1" x14ac:dyDescent="0.3">
      <c r="BP1619" s="28"/>
      <c r="BQ1619" s="28"/>
      <c r="BR1619" s="28"/>
      <c r="BS1619" s="28"/>
      <c r="BT1619" s="28"/>
      <c r="BU1619" s="28"/>
      <c r="BV1619" s="28"/>
      <c r="BW1619" s="28"/>
    </row>
    <row r="1620" spans="68:75" ht="22.5" customHeight="1" x14ac:dyDescent="0.3">
      <c r="BP1620" s="28"/>
      <c r="BQ1620" s="28"/>
      <c r="BR1620" s="28"/>
      <c r="BS1620" s="28"/>
      <c r="BT1620" s="28"/>
      <c r="BU1620" s="28"/>
      <c r="BV1620" s="28"/>
      <c r="BW1620" s="28"/>
    </row>
    <row r="1621" spans="68:75" ht="22.5" customHeight="1" x14ac:dyDescent="0.3">
      <c r="BP1621" s="28"/>
      <c r="BQ1621" s="28"/>
      <c r="BR1621" s="28"/>
      <c r="BS1621" s="28"/>
      <c r="BT1621" s="28"/>
      <c r="BU1621" s="28"/>
      <c r="BV1621" s="28"/>
      <c r="BW1621" s="28"/>
    </row>
    <row r="1622" spans="68:75" ht="22.5" customHeight="1" x14ac:dyDescent="0.3">
      <c r="BP1622" s="28"/>
      <c r="BQ1622" s="28"/>
      <c r="BR1622" s="28"/>
      <c r="BS1622" s="28"/>
      <c r="BT1622" s="28"/>
      <c r="BU1622" s="28"/>
      <c r="BV1622" s="28"/>
      <c r="BW1622" s="28"/>
    </row>
    <row r="1623" spans="68:75" ht="22.5" customHeight="1" x14ac:dyDescent="0.3">
      <c r="BP1623" s="28"/>
      <c r="BQ1623" s="28"/>
      <c r="BR1623" s="28"/>
      <c r="BS1623" s="28"/>
      <c r="BT1623" s="28"/>
      <c r="BU1623" s="28"/>
      <c r="BV1623" s="28"/>
      <c r="BW1623" s="28"/>
    </row>
    <row r="1624" spans="68:75" ht="22.5" customHeight="1" x14ac:dyDescent="0.3">
      <c r="BP1624" s="28"/>
      <c r="BQ1624" s="28"/>
      <c r="BR1624" s="28"/>
      <c r="BS1624" s="28"/>
      <c r="BT1624" s="28"/>
      <c r="BU1624" s="28"/>
      <c r="BV1624" s="28"/>
      <c r="BW1624" s="28"/>
    </row>
    <row r="1625" spans="68:75" ht="22.5" customHeight="1" x14ac:dyDescent="0.3">
      <c r="BP1625" s="28"/>
      <c r="BQ1625" s="28"/>
      <c r="BR1625" s="28"/>
      <c r="BS1625" s="28"/>
      <c r="BT1625" s="28"/>
      <c r="BU1625" s="28"/>
      <c r="BV1625" s="28"/>
      <c r="BW1625" s="28"/>
    </row>
    <row r="1626" spans="68:75" ht="22.5" customHeight="1" x14ac:dyDescent="0.3">
      <c r="BP1626" s="28"/>
      <c r="BQ1626" s="28"/>
      <c r="BR1626" s="28"/>
      <c r="BS1626" s="28"/>
      <c r="BT1626" s="28"/>
      <c r="BU1626" s="28"/>
      <c r="BV1626" s="28"/>
      <c r="BW1626" s="28"/>
    </row>
    <row r="1627" spans="68:75" ht="22.5" customHeight="1" x14ac:dyDescent="0.3">
      <c r="BP1627" s="28"/>
      <c r="BQ1627" s="28"/>
      <c r="BR1627" s="28"/>
      <c r="BS1627" s="28"/>
      <c r="BT1627" s="28"/>
      <c r="BU1627" s="28"/>
      <c r="BV1627" s="28"/>
      <c r="BW1627" s="28"/>
    </row>
    <row r="1628" spans="68:75" ht="22.5" customHeight="1" x14ac:dyDescent="0.3">
      <c r="BP1628" s="28"/>
      <c r="BQ1628" s="28"/>
      <c r="BR1628" s="28"/>
      <c r="BS1628" s="28"/>
      <c r="BT1628" s="28"/>
      <c r="BU1628" s="28"/>
      <c r="BV1628" s="28"/>
      <c r="BW1628" s="28"/>
    </row>
    <row r="1629" spans="68:75" ht="22.5" customHeight="1" x14ac:dyDescent="0.3">
      <c r="BP1629" s="28"/>
      <c r="BQ1629" s="28"/>
      <c r="BR1629" s="28"/>
      <c r="BS1629" s="28"/>
      <c r="BT1629" s="28"/>
      <c r="BU1629" s="28"/>
      <c r="BV1629" s="28"/>
      <c r="BW1629" s="28"/>
    </row>
    <row r="1630" spans="68:75" ht="22.5" customHeight="1" x14ac:dyDescent="0.3">
      <c r="BP1630" s="28"/>
      <c r="BQ1630" s="28"/>
      <c r="BR1630" s="28"/>
      <c r="BS1630" s="28"/>
      <c r="BT1630" s="28"/>
      <c r="BU1630" s="28"/>
      <c r="BV1630" s="28"/>
      <c r="BW1630" s="28"/>
    </row>
    <row r="1631" spans="68:75" ht="22.5" customHeight="1" x14ac:dyDescent="0.3">
      <c r="BP1631" s="28"/>
      <c r="BQ1631" s="28"/>
      <c r="BR1631" s="28"/>
      <c r="BS1631" s="28"/>
      <c r="BT1631" s="28"/>
      <c r="BU1631" s="28"/>
      <c r="BV1631" s="28"/>
      <c r="BW1631" s="28"/>
    </row>
    <row r="1632" spans="68:75" ht="22.5" customHeight="1" x14ac:dyDescent="0.3">
      <c r="BP1632" s="28"/>
      <c r="BQ1632" s="28"/>
      <c r="BR1632" s="28"/>
      <c r="BS1632" s="28"/>
      <c r="BT1632" s="28"/>
      <c r="BU1632" s="28"/>
      <c r="BV1632" s="28"/>
      <c r="BW1632" s="28"/>
    </row>
    <row r="1633" spans="68:75" ht="22.5" customHeight="1" x14ac:dyDescent="0.3">
      <c r="BP1633" s="28"/>
      <c r="BQ1633" s="28"/>
      <c r="BR1633" s="28"/>
      <c r="BS1633" s="28"/>
      <c r="BT1633" s="28"/>
      <c r="BU1633" s="28"/>
      <c r="BV1633" s="28"/>
      <c r="BW1633" s="28"/>
    </row>
    <row r="1634" spans="68:75" ht="22.5" customHeight="1" x14ac:dyDescent="0.3">
      <c r="BP1634" s="28"/>
      <c r="BQ1634" s="28"/>
      <c r="BR1634" s="28"/>
      <c r="BS1634" s="28"/>
      <c r="BT1634" s="28"/>
      <c r="BU1634" s="28"/>
      <c r="BV1634" s="28"/>
      <c r="BW1634" s="28"/>
    </row>
    <row r="1635" spans="68:75" ht="22.5" customHeight="1" x14ac:dyDescent="0.3">
      <c r="BP1635" s="28"/>
      <c r="BQ1635" s="28"/>
      <c r="BR1635" s="28"/>
      <c r="BS1635" s="28"/>
      <c r="BT1635" s="28"/>
      <c r="BU1635" s="28"/>
      <c r="BV1635" s="28"/>
      <c r="BW1635" s="28"/>
    </row>
    <row r="1636" spans="68:75" ht="22.5" customHeight="1" x14ac:dyDescent="0.3">
      <c r="BP1636" s="28"/>
      <c r="BQ1636" s="28"/>
      <c r="BR1636" s="28"/>
      <c r="BS1636" s="28"/>
      <c r="BT1636" s="28"/>
      <c r="BU1636" s="28"/>
      <c r="BV1636" s="28"/>
      <c r="BW1636" s="28"/>
    </row>
    <row r="1637" spans="68:75" ht="22.5" customHeight="1" x14ac:dyDescent="0.3">
      <c r="BP1637" s="28"/>
      <c r="BQ1637" s="28"/>
      <c r="BR1637" s="28"/>
      <c r="BS1637" s="28"/>
      <c r="BT1637" s="28"/>
      <c r="BU1637" s="28"/>
      <c r="BV1637" s="28"/>
      <c r="BW1637" s="28"/>
    </row>
    <row r="1638" spans="68:75" ht="22.5" customHeight="1" x14ac:dyDescent="0.3">
      <c r="BP1638" s="28"/>
      <c r="BQ1638" s="28"/>
      <c r="BR1638" s="28"/>
      <c r="BS1638" s="28"/>
      <c r="BT1638" s="28"/>
      <c r="BU1638" s="28"/>
      <c r="BV1638" s="28"/>
      <c r="BW1638" s="28"/>
    </row>
    <row r="1639" spans="68:75" ht="22.5" customHeight="1" x14ac:dyDescent="0.3">
      <c r="BP1639" s="28"/>
      <c r="BQ1639" s="28"/>
      <c r="BR1639" s="28"/>
      <c r="BS1639" s="28"/>
      <c r="BT1639" s="28"/>
      <c r="BU1639" s="28"/>
      <c r="BV1639" s="28"/>
      <c r="BW1639" s="28"/>
    </row>
    <row r="1640" spans="68:75" ht="22.5" customHeight="1" x14ac:dyDescent="0.3">
      <c r="BP1640" s="28"/>
      <c r="BQ1640" s="28"/>
      <c r="BR1640" s="28"/>
      <c r="BS1640" s="28"/>
      <c r="BT1640" s="28"/>
      <c r="BU1640" s="28"/>
      <c r="BV1640" s="28"/>
      <c r="BW1640" s="28"/>
    </row>
    <row r="1641" spans="68:75" ht="22.5" customHeight="1" x14ac:dyDescent="0.3">
      <c r="BP1641" s="28"/>
      <c r="BQ1641" s="28"/>
      <c r="BR1641" s="28"/>
      <c r="BS1641" s="28"/>
      <c r="BT1641" s="28"/>
      <c r="BU1641" s="28"/>
      <c r="BV1641" s="28"/>
      <c r="BW1641" s="28"/>
    </row>
    <row r="1642" spans="68:75" ht="22.5" customHeight="1" x14ac:dyDescent="0.3">
      <c r="BP1642" s="28"/>
      <c r="BQ1642" s="28"/>
      <c r="BR1642" s="28"/>
      <c r="BS1642" s="28"/>
      <c r="BT1642" s="28"/>
      <c r="BU1642" s="28"/>
      <c r="BV1642" s="28"/>
      <c r="BW1642" s="28"/>
    </row>
    <row r="1643" spans="68:75" ht="22.5" customHeight="1" x14ac:dyDescent="0.3">
      <c r="BP1643" s="28"/>
      <c r="BQ1643" s="28"/>
      <c r="BR1643" s="28"/>
      <c r="BS1643" s="28"/>
      <c r="BT1643" s="28"/>
      <c r="BU1643" s="28"/>
      <c r="BV1643" s="28"/>
      <c r="BW1643" s="28"/>
    </row>
    <row r="1644" spans="68:75" ht="22.5" customHeight="1" x14ac:dyDescent="0.3">
      <c r="BP1644" s="28"/>
      <c r="BQ1644" s="28"/>
      <c r="BR1644" s="28"/>
      <c r="BS1644" s="28"/>
      <c r="BT1644" s="28"/>
      <c r="BU1644" s="28"/>
      <c r="BV1644" s="28"/>
      <c r="BW1644" s="28"/>
    </row>
    <row r="1645" spans="68:75" ht="22.5" customHeight="1" x14ac:dyDescent="0.3">
      <c r="BP1645" s="28"/>
      <c r="BQ1645" s="28"/>
      <c r="BR1645" s="28"/>
      <c r="BS1645" s="28"/>
      <c r="BT1645" s="28"/>
      <c r="BU1645" s="28"/>
      <c r="BV1645" s="28"/>
      <c r="BW1645" s="28"/>
    </row>
    <row r="1646" spans="68:75" ht="22.5" customHeight="1" x14ac:dyDescent="0.3">
      <c r="BP1646" s="28"/>
      <c r="BQ1646" s="28"/>
      <c r="BR1646" s="28"/>
      <c r="BS1646" s="28"/>
      <c r="BT1646" s="28"/>
      <c r="BU1646" s="28"/>
      <c r="BV1646" s="28"/>
      <c r="BW1646" s="28"/>
    </row>
    <row r="1647" spans="68:75" ht="22.5" customHeight="1" x14ac:dyDescent="0.3">
      <c r="BP1647" s="28"/>
      <c r="BQ1647" s="28"/>
      <c r="BR1647" s="28"/>
      <c r="BS1647" s="28"/>
      <c r="BT1647" s="28"/>
      <c r="BU1647" s="28"/>
      <c r="BV1647" s="28"/>
      <c r="BW1647" s="28"/>
    </row>
    <row r="1648" spans="68:75" ht="22.5" customHeight="1" x14ac:dyDescent="0.3">
      <c r="BP1648" s="28"/>
      <c r="BQ1648" s="28"/>
      <c r="BR1648" s="28"/>
      <c r="BS1648" s="28"/>
      <c r="BT1648" s="28"/>
      <c r="BU1648" s="28"/>
      <c r="BV1648" s="28"/>
      <c r="BW1648" s="28"/>
    </row>
    <row r="1649" spans="68:75" ht="22.5" customHeight="1" x14ac:dyDescent="0.3">
      <c r="BP1649" s="28"/>
      <c r="BQ1649" s="28"/>
      <c r="BR1649" s="28"/>
      <c r="BS1649" s="28"/>
      <c r="BT1649" s="28"/>
      <c r="BU1649" s="28"/>
      <c r="BV1649" s="28"/>
      <c r="BW1649" s="28"/>
    </row>
    <row r="1650" spans="68:75" ht="22.5" customHeight="1" x14ac:dyDescent="0.3">
      <c r="BP1650" s="28"/>
      <c r="BQ1650" s="28"/>
      <c r="BR1650" s="28"/>
      <c r="BS1650" s="28"/>
      <c r="BT1650" s="28"/>
      <c r="BU1650" s="28"/>
      <c r="BV1650" s="28"/>
      <c r="BW1650" s="28"/>
    </row>
    <row r="1651" spans="68:75" ht="22.5" customHeight="1" x14ac:dyDescent="0.3">
      <c r="BP1651" s="28"/>
      <c r="BQ1651" s="28"/>
      <c r="BR1651" s="28"/>
      <c r="BS1651" s="28"/>
      <c r="BT1651" s="28"/>
      <c r="BU1651" s="28"/>
      <c r="BV1651" s="28"/>
      <c r="BW1651" s="28"/>
    </row>
    <row r="1652" spans="68:75" ht="22.5" customHeight="1" x14ac:dyDescent="0.3">
      <c r="BP1652" s="28"/>
      <c r="BQ1652" s="28"/>
      <c r="BR1652" s="28"/>
      <c r="BS1652" s="28"/>
      <c r="BT1652" s="28"/>
      <c r="BU1652" s="28"/>
      <c r="BV1652" s="28"/>
      <c r="BW1652" s="28"/>
    </row>
    <row r="1653" spans="68:75" ht="22.5" customHeight="1" x14ac:dyDescent="0.3">
      <c r="BP1653" s="28"/>
      <c r="BQ1653" s="28"/>
      <c r="BR1653" s="28"/>
      <c r="BS1653" s="28"/>
      <c r="BT1653" s="28"/>
      <c r="BU1653" s="28"/>
      <c r="BV1653" s="28"/>
      <c r="BW1653" s="28"/>
    </row>
    <row r="1654" spans="68:75" ht="22.5" customHeight="1" x14ac:dyDescent="0.3">
      <c r="BP1654" s="28"/>
      <c r="BQ1654" s="28"/>
      <c r="BR1654" s="28"/>
      <c r="BS1654" s="28"/>
      <c r="BT1654" s="28"/>
      <c r="BU1654" s="28"/>
      <c r="BV1654" s="28"/>
      <c r="BW1654" s="28"/>
    </row>
    <row r="1655" spans="68:75" ht="22.5" customHeight="1" x14ac:dyDescent="0.3">
      <c r="BP1655" s="28"/>
      <c r="BQ1655" s="28"/>
      <c r="BR1655" s="28"/>
      <c r="BS1655" s="28"/>
      <c r="BT1655" s="28"/>
      <c r="BU1655" s="28"/>
      <c r="BV1655" s="28"/>
      <c r="BW1655" s="28"/>
    </row>
    <row r="1656" spans="68:75" ht="22.5" customHeight="1" x14ac:dyDescent="0.3">
      <c r="BP1656" s="28"/>
      <c r="BQ1656" s="28"/>
      <c r="BR1656" s="28"/>
      <c r="BS1656" s="28"/>
      <c r="BT1656" s="28"/>
      <c r="BU1656" s="28"/>
      <c r="BV1656" s="28"/>
      <c r="BW1656" s="28"/>
    </row>
    <row r="1657" spans="68:75" ht="22.5" customHeight="1" x14ac:dyDescent="0.3">
      <c r="BP1657" s="28"/>
      <c r="BQ1657" s="28"/>
      <c r="BR1657" s="28"/>
      <c r="BS1657" s="28"/>
      <c r="BT1657" s="28"/>
      <c r="BU1657" s="28"/>
      <c r="BV1657" s="28"/>
      <c r="BW1657" s="28"/>
    </row>
    <row r="1658" spans="68:75" ht="22.5" customHeight="1" x14ac:dyDescent="0.3">
      <c r="BP1658" s="28"/>
      <c r="BQ1658" s="28"/>
      <c r="BR1658" s="28"/>
      <c r="BS1658" s="28"/>
      <c r="BT1658" s="28"/>
      <c r="BU1658" s="28"/>
      <c r="BV1658" s="28"/>
      <c r="BW1658" s="28"/>
    </row>
    <row r="1659" spans="68:75" ht="22.5" customHeight="1" x14ac:dyDescent="0.3">
      <c r="BP1659" s="28"/>
      <c r="BQ1659" s="28"/>
      <c r="BR1659" s="28"/>
      <c r="BS1659" s="28"/>
      <c r="BT1659" s="28"/>
      <c r="BU1659" s="28"/>
      <c r="BV1659" s="28"/>
      <c r="BW1659" s="28"/>
    </row>
    <row r="1660" spans="68:75" ht="22.5" customHeight="1" x14ac:dyDescent="0.3">
      <c r="BP1660" s="28"/>
      <c r="BQ1660" s="28"/>
      <c r="BR1660" s="28"/>
      <c r="BS1660" s="28"/>
      <c r="BT1660" s="28"/>
      <c r="BU1660" s="28"/>
      <c r="BV1660" s="28"/>
      <c r="BW1660" s="28"/>
    </row>
    <row r="1661" spans="68:75" ht="22.5" customHeight="1" x14ac:dyDescent="0.3">
      <c r="BP1661" s="28"/>
      <c r="BQ1661" s="28"/>
      <c r="BR1661" s="28"/>
      <c r="BS1661" s="28"/>
      <c r="BT1661" s="28"/>
      <c r="BU1661" s="28"/>
      <c r="BV1661" s="28"/>
      <c r="BW1661" s="28"/>
    </row>
    <row r="1662" spans="68:75" ht="22.5" customHeight="1" x14ac:dyDescent="0.3">
      <c r="BP1662" s="28"/>
      <c r="BQ1662" s="28"/>
      <c r="BR1662" s="28"/>
      <c r="BS1662" s="28"/>
      <c r="BT1662" s="28"/>
      <c r="BU1662" s="28"/>
      <c r="BV1662" s="28"/>
      <c r="BW1662" s="28"/>
    </row>
    <row r="1663" spans="68:75" ht="22.5" customHeight="1" x14ac:dyDescent="0.3">
      <c r="BP1663" s="28"/>
      <c r="BQ1663" s="28"/>
      <c r="BR1663" s="28"/>
      <c r="BS1663" s="28"/>
      <c r="BT1663" s="28"/>
      <c r="BU1663" s="28"/>
      <c r="BV1663" s="28"/>
      <c r="BW1663" s="28"/>
    </row>
    <row r="1664" spans="68:75" ht="22.5" customHeight="1" x14ac:dyDescent="0.3">
      <c r="BP1664" s="28"/>
      <c r="BQ1664" s="28"/>
      <c r="BR1664" s="28"/>
      <c r="BS1664" s="28"/>
      <c r="BT1664" s="28"/>
      <c r="BU1664" s="28"/>
      <c r="BV1664" s="28"/>
      <c r="BW1664" s="28"/>
    </row>
    <row r="1665" spans="68:75" ht="22.5" customHeight="1" x14ac:dyDescent="0.3">
      <c r="BP1665" s="28"/>
      <c r="BQ1665" s="28"/>
      <c r="BR1665" s="28"/>
      <c r="BS1665" s="28"/>
      <c r="BT1665" s="28"/>
      <c r="BU1665" s="28"/>
      <c r="BV1665" s="28"/>
      <c r="BW1665" s="28"/>
    </row>
    <row r="1666" spans="68:75" ht="22.5" customHeight="1" x14ac:dyDescent="0.3">
      <c r="BP1666" s="28"/>
      <c r="BQ1666" s="28"/>
      <c r="BR1666" s="28"/>
      <c r="BS1666" s="28"/>
      <c r="BT1666" s="28"/>
      <c r="BU1666" s="28"/>
      <c r="BV1666" s="28"/>
      <c r="BW1666" s="28"/>
    </row>
    <row r="1667" spans="68:75" ht="22.5" customHeight="1" x14ac:dyDescent="0.3">
      <c r="BP1667" s="28"/>
      <c r="BQ1667" s="28"/>
      <c r="BR1667" s="28"/>
      <c r="BS1667" s="28"/>
      <c r="BT1667" s="28"/>
      <c r="BU1667" s="28"/>
      <c r="BV1667" s="28"/>
      <c r="BW1667" s="28"/>
    </row>
    <row r="1668" spans="68:75" ht="22.5" customHeight="1" x14ac:dyDescent="0.3">
      <c r="BP1668" s="28"/>
      <c r="BQ1668" s="28"/>
      <c r="BR1668" s="28"/>
      <c r="BS1668" s="28"/>
      <c r="BT1668" s="28"/>
      <c r="BU1668" s="28"/>
      <c r="BV1668" s="28"/>
      <c r="BW1668" s="28"/>
    </row>
    <row r="1669" spans="68:75" ht="22.5" customHeight="1" x14ac:dyDescent="0.3">
      <c r="BP1669" s="28"/>
      <c r="BQ1669" s="28"/>
      <c r="BR1669" s="28"/>
      <c r="BS1669" s="28"/>
      <c r="BT1669" s="28"/>
      <c r="BU1669" s="28"/>
      <c r="BV1669" s="28"/>
      <c r="BW1669" s="28"/>
    </row>
    <row r="1670" spans="68:75" ht="22.5" customHeight="1" x14ac:dyDescent="0.3">
      <c r="BP1670" s="28"/>
      <c r="BQ1670" s="28"/>
      <c r="BR1670" s="28"/>
      <c r="BS1670" s="28"/>
      <c r="BT1670" s="28"/>
      <c r="BU1670" s="28"/>
      <c r="BV1670" s="28"/>
      <c r="BW1670" s="28"/>
    </row>
    <row r="1671" spans="68:75" ht="22.5" customHeight="1" x14ac:dyDescent="0.3">
      <c r="BP1671" s="28"/>
      <c r="BQ1671" s="28"/>
      <c r="BR1671" s="28"/>
      <c r="BS1671" s="28"/>
      <c r="BT1671" s="28"/>
      <c r="BU1671" s="28"/>
      <c r="BV1671" s="28"/>
      <c r="BW1671" s="28"/>
    </row>
    <row r="1672" spans="68:75" ht="22.5" customHeight="1" x14ac:dyDescent="0.3">
      <c r="BP1672" s="28"/>
      <c r="BQ1672" s="28"/>
      <c r="BR1672" s="28"/>
      <c r="BS1672" s="28"/>
      <c r="BT1672" s="28"/>
      <c r="BU1672" s="28"/>
      <c r="BV1672" s="28"/>
      <c r="BW1672" s="28"/>
    </row>
    <row r="1673" spans="68:75" ht="22.5" customHeight="1" x14ac:dyDescent="0.3">
      <c r="BP1673" s="28"/>
      <c r="BQ1673" s="28"/>
      <c r="BR1673" s="28"/>
      <c r="BS1673" s="28"/>
      <c r="BT1673" s="28"/>
      <c r="BU1673" s="28"/>
      <c r="BV1673" s="28"/>
      <c r="BW1673" s="28"/>
    </row>
    <row r="1674" spans="68:75" ht="22.5" customHeight="1" x14ac:dyDescent="0.3">
      <c r="BP1674" s="28"/>
      <c r="BQ1674" s="28"/>
      <c r="BR1674" s="28"/>
      <c r="BS1674" s="28"/>
      <c r="BT1674" s="28"/>
      <c r="BU1674" s="28"/>
      <c r="BV1674" s="28"/>
      <c r="BW1674" s="28"/>
    </row>
    <row r="1675" spans="68:75" ht="22.5" customHeight="1" x14ac:dyDescent="0.3">
      <c r="BP1675" s="28"/>
      <c r="BQ1675" s="28"/>
      <c r="BR1675" s="28"/>
      <c r="BS1675" s="28"/>
      <c r="BT1675" s="28"/>
      <c r="BU1675" s="28"/>
      <c r="BV1675" s="28"/>
      <c r="BW1675" s="28"/>
    </row>
    <row r="1676" spans="68:75" ht="22.5" customHeight="1" x14ac:dyDescent="0.3">
      <c r="BP1676" s="28"/>
      <c r="BQ1676" s="28"/>
      <c r="BR1676" s="28"/>
      <c r="BS1676" s="28"/>
      <c r="BT1676" s="28"/>
      <c r="BU1676" s="28"/>
      <c r="BV1676" s="28"/>
      <c r="BW1676" s="28"/>
    </row>
    <row r="1677" spans="68:75" ht="22.5" customHeight="1" x14ac:dyDescent="0.3">
      <c r="BP1677" s="28"/>
      <c r="BQ1677" s="28"/>
      <c r="BR1677" s="28"/>
      <c r="BS1677" s="28"/>
      <c r="BT1677" s="28"/>
      <c r="BU1677" s="28"/>
      <c r="BV1677" s="28"/>
      <c r="BW1677" s="28"/>
    </row>
    <row r="1678" spans="68:75" ht="22.5" customHeight="1" x14ac:dyDescent="0.3">
      <c r="BP1678" s="28"/>
      <c r="BQ1678" s="28"/>
      <c r="BR1678" s="28"/>
      <c r="BS1678" s="28"/>
      <c r="BT1678" s="28"/>
      <c r="BU1678" s="28"/>
      <c r="BV1678" s="28"/>
      <c r="BW1678" s="28"/>
    </row>
    <row r="1679" spans="68:75" ht="22.5" customHeight="1" x14ac:dyDescent="0.3">
      <c r="BP1679" s="28"/>
      <c r="BQ1679" s="28"/>
      <c r="BR1679" s="28"/>
      <c r="BS1679" s="28"/>
      <c r="BT1679" s="28"/>
      <c r="BU1679" s="28"/>
      <c r="BV1679" s="28"/>
      <c r="BW1679" s="28"/>
    </row>
    <row r="1680" spans="68:75" ht="22.5" customHeight="1" x14ac:dyDescent="0.3">
      <c r="BP1680" s="28"/>
      <c r="BQ1680" s="28"/>
      <c r="BR1680" s="28"/>
      <c r="BS1680" s="28"/>
      <c r="BT1680" s="28"/>
      <c r="BU1680" s="28"/>
      <c r="BV1680" s="28"/>
      <c r="BW1680" s="28"/>
    </row>
    <row r="1681" spans="68:75" ht="22.5" customHeight="1" x14ac:dyDescent="0.3">
      <c r="BP1681" s="28"/>
      <c r="BQ1681" s="28"/>
      <c r="BR1681" s="28"/>
      <c r="BS1681" s="28"/>
      <c r="BT1681" s="28"/>
      <c r="BU1681" s="28"/>
      <c r="BV1681" s="28"/>
      <c r="BW1681" s="28"/>
    </row>
    <row r="1682" spans="68:75" ht="22.5" customHeight="1" x14ac:dyDescent="0.3">
      <c r="BP1682" s="28"/>
      <c r="BQ1682" s="28"/>
      <c r="BR1682" s="28"/>
      <c r="BS1682" s="28"/>
      <c r="BT1682" s="28"/>
      <c r="BU1682" s="28"/>
      <c r="BV1682" s="28"/>
      <c r="BW1682" s="28"/>
    </row>
    <row r="1683" spans="68:75" ht="22.5" customHeight="1" x14ac:dyDescent="0.3">
      <c r="BP1683" s="28"/>
      <c r="BQ1683" s="28"/>
      <c r="BR1683" s="28"/>
      <c r="BS1683" s="28"/>
      <c r="BT1683" s="28"/>
      <c r="BU1683" s="28"/>
      <c r="BV1683" s="28"/>
      <c r="BW1683" s="28"/>
    </row>
    <row r="1684" spans="68:75" ht="22.5" customHeight="1" x14ac:dyDescent="0.3">
      <c r="BP1684" s="28"/>
      <c r="BQ1684" s="28"/>
      <c r="BR1684" s="28"/>
      <c r="BS1684" s="28"/>
      <c r="BT1684" s="28"/>
      <c r="BU1684" s="28"/>
      <c r="BV1684" s="28"/>
      <c r="BW1684" s="28"/>
    </row>
    <row r="1685" spans="68:75" ht="22.5" customHeight="1" x14ac:dyDescent="0.3">
      <c r="BP1685" s="28"/>
      <c r="BQ1685" s="28"/>
      <c r="BR1685" s="28"/>
      <c r="BS1685" s="28"/>
      <c r="BT1685" s="28"/>
      <c r="BU1685" s="28"/>
      <c r="BV1685" s="28"/>
      <c r="BW1685" s="28"/>
    </row>
    <row r="1686" spans="68:75" ht="22.5" customHeight="1" x14ac:dyDescent="0.3">
      <c r="BP1686" s="28"/>
      <c r="BQ1686" s="28"/>
      <c r="BR1686" s="28"/>
      <c r="BS1686" s="28"/>
      <c r="BT1686" s="28"/>
      <c r="BU1686" s="28"/>
      <c r="BV1686" s="28"/>
      <c r="BW1686" s="28"/>
    </row>
    <row r="1687" spans="68:75" ht="22.5" customHeight="1" x14ac:dyDescent="0.3">
      <c r="BP1687" s="28"/>
      <c r="BQ1687" s="28"/>
      <c r="BR1687" s="28"/>
      <c r="BS1687" s="28"/>
      <c r="BT1687" s="28"/>
      <c r="BU1687" s="28"/>
      <c r="BV1687" s="28"/>
      <c r="BW1687" s="28"/>
    </row>
    <row r="1688" spans="68:75" ht="22.5" customHeight="1" x14ac:dyDescent="0.3">
      <c r="BP1688" s="28"/>
      <c r="BQ1688" s="28"/>
      <c r="BR1688" s="28"/>
      <c r="BS1688" s="28"/>
      <c r="BT1688" s="28"/>
      <c r="BU1688" s="28"/>
      <c r="BV1688" s="28"/>
      <c r="BW1688" s="28"/>
    </row>
    <row r="1689" spans="68:75" ht="22.5" customHeight="1" x14ac:dyDescent="0.3">
      <c r="BP1689" s="28"/>
      <c r="BQ1689" s="28"/>
      <c r="BR1689" s="28"/>
      <c r="BS1689" s="28"/>
      <c r="BT1689" s="28"/>
      <c r="BU1689" s="28"/>
      <c r="BV1689" s="28"/>
      <c r="BW1689" s="28"/>
    </row>
    <row r="1690" spans="68:75" ht="22.5" customHeight="1" x14ac:dyDescent="0.3">
      <c r="BP1690" s="28"/>
      <c r="BQ1690" s="28"/>
      <c r="BR1690" s="28"/>
      <c r="BS1690" s="28"/>
      <c r="BT1690" s="28"/>
      <c r="BU1690" s="28"/>
      <c r="BV1690" s="28"/>
      <c r="BW1690" s="28"/>
    </row>
    <row r="1691" spans="68:75" ht="22.5" customHeight="1" x14ac:dyDescent="0.3">
      <c r="BP1691" s="28"/>
      <c r="BQ1691" s="28"/>
      <c r="BR1691" s="28"/>
      <c r="BS1691" s="28"/>
      <c r="BT1691" s="28"/>
      <c r="BU1691" s="28"/>
      <c r="BV1691" s="28"/>
      <c r="BW1691" s="28"/>
    </row>
    <row r="1692" spans="68:75" ht="22.5" customHeight="1" x14ac:dyDescent="0.3">
      <c r="BP1692" s="28"/>
      <c r="BQ1692" s="28"/>
      <c r="BR1692" s="28"/>
      <c r="BS1692" s="28"/>
      <c r="BT1692" s="28"/>
      <c r="BU1692" s="28"/>
      <c r="BV1692" s="28"/>
      <c r="BW1692" s="28"/>
    </row>
    <row r="1693" spans="68:75" ht="22.5" customHeight="1" x14ac:dyDescent="0.3">
      <c r="BP1693" s="28"/>
      <c r="BQ1693" s="28"/>
      <c r="BR1693" s="28"/>
      <c r="BS1693" s="28"/>
      <c r="BT1693" s="28"/>
      <c r="BU1693" s="28"/>
      <c r="BV1693" s="28"/>
      <c r="BW1693" s="28"/>
    </row>
    <row r="1694" spans="68:75" ht="22.5" customHeight="1" x14ac:dyDescent="0.3">
      <c r="BP1694" s="28"/>
      <c r="BQ1694" s="28"/>
      <c r="BR1694" s="28"/>
      <c r="BS1694" s="28"/>
      <c r="BT1694" s="28"/>
      <c r="BU1694" s="28"/>
      <c r="BV1694" s="28"/>
      <c r="BW1694" s="28"/>
    </row>
    <row r="1695" spans="68:75" ht="22.5" customHeight="1" x14ac:dyDescent="0.3">
      <c r="BP1695" s="28"/>
      <c r="BQ1695" s="28"/>
      <c r="BR1695" s="28"/>
      <c r="BS1695" s="28"/>
      <c r="BT1695" s="28"/>
      <c r="BU1695" s="28"/>
      <c r="BV1695" s="28"/>
      <c r="BW1695" s="28"/>
    </row>
    <row r="1696" spans="68:75" ht="22.5" customHeight="1" x14ac:dyDescent="0.3">
      <c r="BP1696" s="28"/>
      <c r="BQ1696" s="28"/>
      <c r="BR1696" s="28"/>
      <c r="BS1696" s="28"/>
      <c r="BT1696" s="28"/>
      <c r="BU1696" s="28"/>
      <c r="BV1696" s="28"/>
      <c r="BW1696" s="28"/>
    </row>
    <row r="1697" spans="68:75" ht="22.5" customHeight="1" x14ac:dyDescent="0.3">
      <c r="BP1697" s="28"/>
      <c r="BQ1697" s="28"/>
      <c r="BR1697" s="28"/>
      <c r="BS1697" s="28"/>
      <c r="BT1697" s="28"/>
      <c r="BU1697" s="28"/>
      <c r="BV1697" s="28"/>
      <c r="BW1697" s="28"/>
    </row>
    <row r="1698" spans="68:75" ht="22.5" customHeight="1" x14ac:dyDescent="0.3">
      <c r="BP1698" s="28"/>
      <c r="BQ1698" s="28"/>
      <c r="BR1698" s="28"/>
      <c r="BS1698" s="28"/>
      <c r="BT1698" s="28"/>
      <c r="BU1698" s="28"/>
      <c r="BV1698" s="28"/>
      <c r="BW1698" s="28"/>
    </row>
    <row r="1699" spans="68:75" ht="22.5" customHeight="1" x14ac:dyDescent="0.3">
      <c r="BP1699" s="28"/>
      <c r="BQ1699" s="28"/>
      <c r="BR1699" s="28"/>
      <c r="BS1699" s="28"/>
      <c r="BT1699" s="28"/>
      <c r="BU1699" s="28"/>
      <c r="BV1699" s="28"/>
      <c r="BW1699" s="28"/>
    </row>
    <row r="1700" spans="68:75" ht="22.5" customHeight="1" x14ac:dyDescent="0.3">
      <c r="BP1700" s="28"/>
      <c r="BQ1700" s="28"/>
      <c r="BR1700" s="28"/>
      <c r="BS1700" s="28"/>
      <c r="BT1700" s="28"/>
      <c r="BU1700" s="28"/>
      <c r="BV1700" s="28"/>
      <c r="BW1700" s="28"/>
    </row>
    <row r="1701" spans="68:75" ht="22.5" customHeight="1" x14ac:dyDescent="0.3">
      <c r="BP1701" s="28"/>
      <c r="BQ1701" s="28"/>
      <c r="BR1701" s="28"/>
      <c r="BS1701" s="28"/>
      <c r="BT1701" s="28"/>
      <c r="BU1701" s="28"/>
      <c r="BV1701" s="28"/>
      <c r="BW1701" s="28"/>
    </row>
    <row r="1702" spans="68:75" ht="22.5" customHeight="1" x14ac:dyDescent="0.3">
      <c r="BP1702" s="28"/>
      <c r="BQ1702" s="28"/>
      <c r="BR1702" s="28"/>
      <c r="BS1702" s="28"/>
      <c r="BT1702" s="28"/>
      <c r="BU1702" s="28"/>
      <c r="BV1702" s="28"/>
      <c r="BW1702" s="28"/>
    </row>
    <row r="1703" spans="68:75" ht="22.5" customHeight="1" x14ac:dyDescent="0.3">
      <c r="BP1703" s="28"/>
      <c r="BQ1703" s="28"/>
      <c r="BR1703" s="28"/>
      <c r="BS1703" s="28"/>
      <c r="BT1703" s="28"/>
      <c r="BU1703" s="28"/>
      <c r="BV1703" s="28"/>
      <c r="BW1703" s="28"/>
    </row>
    <row r="1704" spans="68:75" ht="22.5" customHeight="1" x14ac:dyDescent="0.3">
      <c r="BP1704" s="28"/>
      <c r="BQ1704" s="28"/>
      <c r="BR1704" s="28"/>
      <c r="BS1704" s="28"/>
      <c r="BT1704" s="28"/>
      <c r="BU1704" s="28"/>
      <c r="BV1704" s="28"/>
      <c r="BW1704" s="28"/>
    </row>
    <row r="1705" spans="68:75" ht="22.5" customHeight="1" x14ac:dyDescent="0.3">
      <c r="BP1705" s="28"/>
      <c r="BQ1705" s="28"/>
      <c r="BR1705" s="28"/>
      <c r="BS1705" s="28"/>
      <c r="BT1705" s="28"/>
      <c r="BU1705" s="28"/>
      <c r="BV1705" s="28"/>
      <c r="BW1705" s="28"/>
    </row>
    <row r="1706" spans="68:75" ht="22.5" customHeight="1" x14ac:dyDescent="0.3">
      <c r="BP1706" s="28"/>
      <c r="BQ1706" s="28"/>
      <c r="BR1706" s="28"/>
      <c r="BS1706" s="28"/>
      <c r="BT1706" s="28"/>
      <c r="BU1706" s="28"/>
      <c r="BV1706" s="28"/>
      <c r="BW1706" s="28"/>
    </row>
    <row r="1707" spans="68:75" ht="22.5" customHeight="1" x14ac:dyDescent="0.3">
      <c r="BP1707" s="28"/>
      <c r="BQ1707" s="28"/>
      <c r="BR1707" s="28"/>
      <c r="BS1707" s="28"/>
      <c r="BT1707" s="28"/>
      <c r="BU1707" s="28"/>
      <c r="BV1707" s="28"/>
      <c r="BW1707" s="28"/>
    </row>
    <row r="1708" spans="68:75" ht="22.5" customHeight="1" x14ac:dyDescent="0.3">
      <c r="BP1708" s="28"/>
      <c r="BQ1708" s="28"/>
      <c r="BR1708" s="28"/>
      <c r="BS1708" s="28"/>
      <c r="BT1708" s="28"/>
      <c r="BU1708" s="28"/>
      <c r="BV1708" s="28"/>
      <c r="BW1708" s="28"/>
    </row>
    <row r="1709" spans="68:75" ht="22.5" customHeight="1" x14ac:dyDescent="0.3">
      <c r="BP1709" s="28"/>
      <c r="BQ1709" s="28"/>
      <c r="BR1709" s="28"/>
      <c r="BS1709" s="28"/>
      <c r="BT1709" s="28"/>
      <c r="BU1709" s="28"/>
      <c r="BV1709" s="28"/>
      <c r="BW1709" s="28"/>
    </row>
    <row r="1710" spans="68:75" ht="22.5" customHeight="1" x14ac:dyDescent="0.3">
      <c r="BP1710" s="28"/>
      <c r="BQ1710" s="28"/>
      <c r="BR1710" s="28"/>
      <c r="BS1710" s="28"/>
      <c r="BT1710" s="28"/>
      <c r="BU1710" s="28"/>
      <c r="BV1710" s="28"/>
      <c r="BW1710" s="28"/>
    </row>
    <row r="1711" spans="68:75" ht="22.5" customHeight="1" x14ac:dyDescent="0.3">
      <c r="BP1711" s="28"/>
      <c r="BQ1711" s="28"/>
      <c r="BR1711" s="28"/>
      <c r="BS1711" s="28"/>
      <c r="BT1711" s="28"/>
      <c r="BU1711" s="28"/>
      <c r="BV1711" s="28"/>
      <c r="BW1711" s="28"/>
    </row>
    <row r="1712" spans="68:75" ht="22.5" customHeight="1" x14ac:dyDescent="0.3">
      <c r="BP1712" s="28"/>
      <c r="BQ1712" s="28"/>
      <c r="BR1712" s="28"/>
      <c r="BS1712" s="28"/>
      <c r="BT1712" s="28"/>
      <c r="BU1712" s="28"/>
      <c r="BV1712" s="28"/>
      <c r="BW1712" s="28"/>
    </row>
    <row r="1713" spans="68:75" ht="22.5" customHeight="1" x14ac:dyDescent="0.3">
      <c r="BP1713" s="28"/>
      <c r="BQ1713" s="28"/>
      <c r="BR1713" s="28"/>
      <c r="BS1713" s="28"/>
      <c r="BT1713" s="28"/>
      <c r="BU1713" s="28"/>
      <c r="BV1713" s="28"/>
      <c r="BW1713" s="28"/>
    </row>
    <row r="1714" spans="68:75" ht="22.5" customHeight="1" x14ac:dyDescent="0.3">
      <c r="BP1714" s="28"/>
      <c r="BQ1714" s="28"/>
      <c r="BR1714" s="28"/>
      <c r="BS1714" s="28"/>
      <c r="BT1714" s="28"/>
      <c r="BU1714" s="28"/>
      <c r="BV1714" s="28"/>
      <c r="BW1714" s="28"/>
    </row>
    <row r="1715" spans="68:75" ht="22.5" customHeight="1" x14ac:dyDescent="0.3">
      <c r="BP1715" s="28"/>
      <c r="BQ1715" s="28"/>
      <c r="BR1715" s="28"/>
      <c r="BS1715" s="28"/>
      <c r="BT1715" s="28"/>
      <c r="BU1715" s="28"/>
      <c r="BV1715" s="28"/>
      <c r="BW1715" s="28"/>
    </row>
    <row r="1716" spans="68:75" ht="22.5" customHeight="1" x14ac:dyDescent="0.3">
      <c r="BP1716" s="28"/>
      <c r="BQ1716" s="28"/>
      <c r="BR1716" s="28"/>
      <c r="BS1716" s="28"/>
      <c r="BT1716" s="28"/>
      <c r="BU1716" s="28"/>
      <c r="BV1716" s="28"/>
      <c r="BW1716" s="28"/>
    </row>
    <row r="1717" spans="68:75" ht="22.5" customHeight="1" x14ac:dyDescent="0.3">
      <c r="BP1717" s="28"/>
      <c r="BQ1717" s="28"/>
      <c r="BR1717" s="28"/>
      <c r="BS1717" s="28"/>
      <c r="BT1717" s="28"/>
      <c r="BU1717" s="28"/>
      <c r="BV1717" s="28"/>
      <c r="BW1717" s="28"/>
    </row>
    <row r="1718" spans="68:75" ht="22.5" customHeight="1" x14ac:dyDescent="0.3">
      <c r="BP1718" s="28"/>
      <c r="BQ1718" s="28"/>
      <c r="BR1718" s="28"/>
      <c r="BS1718" s="28"/>
      <c r="BT1718" s="28"/>
      <c r="BU1718" s="28"/>
      <c r="BV1718" s="28"/>
      <c r="BW1718" s="28"/>
    </row>
    <row r="1719" spans="68:75" ht="22.5" customHeight="1" x14ac:dyDescent="0.3">
      <c r="BP1719" s="28"/>
      <c r="BQ1719" s="28"/>
      <c r="BR1719" s="28"/>
      <c r="BS1719" s="28"/>
      <c r="BT1719" s="28"/>
      <c r="BU1719" s="28"/>
      <c r="BV1719" s="28"/>
      <c r="BW1719" s="28"/>
    </row>
    <row r="1720" spans="68:75" ht="22.5" customHeight="1" x14ac:dyDescent="0.3">
      <c r="BP1720" s="28"/>
      <c r="BQ1720" s="28"/>
      <c r="BR1720" s="28"/>
      <c r="BS1720" s="28"/>
      <c r="BT1720" s="28"/>
      <c r="BU1720" s="28"/>
      <c r="BV1720" s="28"/>
      <c r="BW1720" s="28"/>
    </row>
    <row r="1721" spans="68:75" ht="22.5" customHeight="1" x14ac:dyDescent="0.3">
      <c r="BP1721" s="28"/>
      <c r="BQ1721" s="28"/>
      <c r="BR1721" s="28"/>
      <c r="BS1721" s="28"/>
      <c r="BT1721" s="28"/>
      <c r="BU1721" s="28"/>
      <c r="BV1721" s="28"/>
      <c r="BW1721" s="28"/>
    </row>
    <row r="1722" spans="68:75" ht="22.5" customHeight="1" x14ac:dyDescent="0.3">
      <c r="BP1722" s="28"/>
      <c r="BQ1722" s="28"/>
      <c r="BR1722" s="28"/>
      <c r="BS1722" s="28"/>
      <c r="BT1722" s="28"/>
      <c r="BU1722" s="28"/>
      <c r="BV1722" s="28"/>
      <c r="BW1722" s="28"/>
    </row>
    <row r="1723" spans="68:75" ht="22.5" customHeight="1" x14ac:dyDescent="0.3">
      <c r="BP1723" s="28"/>
      <c r="BQ1723" s="28"/>
      <c r="BR1723" s="28"/>
      <c r="BS1723" s="28"/>
      <c r="BT1723" s="28"/>
      <c r="BU1723" s="28"/>
      <c r="BV1723" s="28"/>
      <c r="BW1723" s="28"/>
    </row>
    <row r="1724" spans="68:75" ht="22.5" customHeight="1" x14ac:dyDescent="0.3">
      <c r="BP1724" s="28"/>
      <c r="BQ1724" s="28"/>
      <c r="BR1724" s="28"/>
      <c r="BS1724" s="28"/>
      <c r="BT1724" s="28"/>
      <c r="BU1724" s="28"/>
      <c r="BV1724" s="28"/>
      <c r="BW1724" s="28"/>
    </row>
    <row r="1725" spans="68:75" ht="22.5" customHeight="1" x14ac:dyDescent="0.3">
      <c r="BP1725" s="28"/>
      <c r="BQ1725" s="28"/>
      <c r="BR1725" s="28"/>
      <c r="BS1725" s="28"/>
      <c r="BT1725" s="28"/>
      <c r="BU1725" s="28"/>
      <c r="BV1725" s="28"/>
      <c r="BW1725" s="28"/>
    </row>
    <row r="1726" spans="68:75" ht="22.5" customHeight="1" x14ac:dyDescent="0.3">
      <c r="BP1726" s="28"/>
      <c r="BQ1726" s="28"/>
      <c r="BR1726" s="28"/>
      <c r="BS1726" s="28"/>
      <c r="BT1726" s="28"/>
      <c r="BU1726" s="28"/>
      <c r="BV1726" s="28"/>
      <c r="BW1726" s="28"/>
    </row>
    <row r="1727" spans="68:75" ht="22.5" customHeight="1" x14ac:dyDescent="0.3">
      <c r="BP1727" s="28"/>
      <c r="BQ1727" s="28"/>
      <c r="BR1727" s="28"/>
      <c r="BS1727" s="28"/>
      <c r="BT1727" s="28"/>
      <c r="BU1727" s="28"/>
      <c r="BV1727" s="28"/>
      <c r="BW1727" s="28"/>
    </row>
    <row r="1728" spans="68:75" ht="22.5" customHeight="1" x14ac:dyDescent="0.3">
      <c r="BP1728" s="28"/>
      <c r="BQ1728" s="28"/>
      <c r="BR1728" s="28"/>
      <c r="BS1728" s="28"/>
      <c r="BT1728" s="28"/>
      <c r="BU1728" s="28"/>
      <c r="BV1728" s="28"/>
      <c r="BW1728" s="28"/>
    </row>
    <row r="1729" spans="68:75" ht="22.5" customHeight="1" x14ac:dyDescent="0.3">
      <c r="BP1729" s="28"/>
      <c r="BQ1729" s="28"/>
      <c r="BR1729" s="28"/>
      <c r="BS1729" s="28"/>
      <c r="BT1729" s="28"/>
      <c r="BU1729" s="28"/>
      <c r="BV1729" s="28"/>
      <c r="BW1729" s="28"/>
    </row>
    <row r="1730" spans="68:75" ht="22.5" customHeight="1" x14ac:dyDescent="0.3">
      <c r="BP1730" s="28"/>
      <c r="BQ1730" s="28"/>
      <c r="BR1730" s="28"/>
      <c r="BS1730" s="28"/>
      <c r="BT1730" s="28"/>
      <c r="BU1730" s="28"/>
      <c r="BV1730" s="28"/>
      <c r="BW1730" s="28"/>
    </row>
    <row r="1731" spans="68:75" ht="22.5" customHeight="1" x14ac:dyDescent="0.3">
      <c r="BP1731" s="28"/>
      <c r="BQ1731" s="28"/>
      <c r="BR1731" s="28"/>
      <c r="BS1731" s="28"/>
      <c r="BT1731" s="28"/>
      <c r="BU1731" s="28"/>
      <c r="BV1731" s="28"/>
      <c r="BW1731" s="28"/>
    </row>
    <row r="1732" spans="68:75" ht="22.5" customHeight="1" x14ac:dyDescent="0.3">
      <c r="BP1732" s="28"/>
      <c r="BQ1732" s="28"/>
      <c r="BR1732" s="28"/>
      <c r="BS1732" s="28"/>
      <c r="BT1732" s="28"/>
      <c r="BU1732" s="28"/>
      <c r="BV1732" s="28"/>
      <c r="BW1732" s="28"/>
    </row>
    <row r="1733" spans="68:75" ht="22.5" customHeight="1" x14ac:dyDescent="0.3">
      <c r="BP1733" s="28"/>
      <c r="BQ1733" s="28"/>
      <c r="BR1733" s="28"/>
      <c r="BS1733" s="28"/>
      <c r="BT1733" s="28"/>
      <c r="BU1733" s="28"/>
      <c r="BV1733" s="28"/>
      <c r="BW1733" s="28"/>
    </row>
    <row r="1734" spans="68:75" ht="22.5" customHeight="1" x14ac:dyDescent="0.3">
      <c r="BP1734" s="28"/>
      <c r="BQ1734" s="28"/>
      <c r="BR1734" s="28"/>
      <c r="BS1734" s="28"/>
      <c r="BT1734" s="28"/>
      <c r="BU1734" s="28"/>
      <c r="BV1734" s="28"/>
      <c r="BW1734" s="28"/>
    </row>
    <row r="1735" spans="68:75" ht="22.5" customHeight="1" x14ac:dyDescent="0.3">
      <c r="BP1735" s="28"/>
      <c r="BQ1735" s="28"/>
      <c r="BR1735" s="28"/>
      <c r="BS1735" s="28"/>
      <c r="BT1735" s="28"/>
      <c r="BU1735" s="28"/>
      <c r="BV1735" s="28"/>
      <c r="BW1735" s="28"/>
    </row>
    <row r="1736" spans="68:75" ht="22.5" customHeight="1" x14ac:dyDescent="0.3">
      <c r="BP1736" s="28"/>
      <c r="BQ1736" s="28"/>
      <c r="BR1736" s="28"/>
      <c r="BS1736" s="28"/>
      <c r="BT1736" s="28"/>
      <c r="BU1736" s="28"/>
      <c r="BV1736" s="28"/>
      <c r="BW1736" s="28"/>
    </row>
    <row r="1737" spans="68:75" ht="22.5" customHeight="1" x14ac:dyDescent="0.3">
      <c r="BP1737" s="28"/>
      <c r="BQ1737" s="28"/>
      <c r="BR1737" s="28"/>
      <c r="BS1737" s="28"/>
      <c r="BT1737" s="28"/>
      <c r="BU1737" s="28"/>
      <c r="BV1737" s="28"/>
      <c r="BW1737" s="28"/>
    </row>
    <row r="1738" spans="68:75" ht="22.5" customHeight="1" x14ac:dyDescent="0.3">
      <c r="BP1738" s="28"/>
      <c r="BQ1738" s="28"/>
      <c r="BR1738" s="28"/>
      <c r="BS1738" s="28"/>
      <c r="BT1738" s="28"/>
      <c r="BU1738" s="28"/>
      <c r="BV1738" s="28"/>
      <c r="BW1738" s="28"/>
    </row>
    <row r="1739" spans="68:75" ht="22.5" customHeight="1" x14ac:dyDescent="0.3">
      <c r="BP1739" s="28"/>
      <c r="BQ1739" s="28"/>
      <c r="BR1739" s="28"/>
      <c r="BS1739" s="28"/>
      <c r="BT1739" s="28"/>
      <c r="BU1739" s="28"/>
      <c r="BV1739" s="28"/>
      <c r="BW1739" s="28"/>
    </row>
    <row r="1740" spans="68:75" ht="22.5" customHeight="1" x14ac:dyDescent="0.3">
      <c r="BP1740" s="28"/>
      <c r="BQ1740" s="28"/>
      <c r="BR1740" s="28"/>
      <c r="BS1740" s="28"/>
      <c r="BT1740" s="28"/>
      <c r="BU1740" s="28"/>
      <c r="BV1740" s="28"/>
      <c r="BW1740" s="28"/>
    </row>
    <row r="1741" spans="68:75" ht="22.5" customHeight="1" x14ac:dyDescent="0.3">
      <c r="BP1741" s="28"/>
      <c r="BQ1741" s="28"/>
      <c r="BR1741" s="28"/>
      <c r="BS1741" s="28"/>
      <c r="BT1741" s="28"/>
      <c r="BU1741" s="28"/>
      <c r="BV1741" s="28"/>
      <c r="BW1741" s="28"/>
    </row>
    <row r="1742" spans="68:75" ht="22.5" customHeight="1" x14ac:dyDescent="0.3">
      <c r="BP1742" s="28"/>
      <c r="BQ1742" s="28"/>
      <c r="BR1742" s="28"/>
      <c r="BS1742" s="28"/>
      <c r="BT1742" s="28"/>
      <c r="BU1742" s="28"/>
      <c r="BV1742" s="28"/>
      <c r="BW1742" s="28"/>
    </row>
    <row r="1743" spans="68:75" ht="22.5" customHeight="1" x14ac:dyDescent="0.3">
      <c r="BP1743" s="28"/>
      <c r="BQ1743" s="28"/>
      <c r="BR1743" s="28"/>
      <c r="BS1743" s="28"/>
      <c r="BT1743" s="28"/>
      <c r="BU1743" s="28"/>
      <c r="BV1743" s="28"/>
      <c r="BW1743" s="28"/>
    </row>
    <row r="1744" spans="68:75" ht="22.5" customHeight="1" x14ac:dyDescent="0.3">
      <c r="BP1744" s="28"/>
      <c r="BQ1744" s="28"/>
      <c r="BR1744" s="28"/>
      <c r="BS1744" s="28"/>
      <c r="BT1744" s="28"/>
      <c r="BU1744" s="28"/>
      <c r="BV1744" s="28"/>
      <c r="BW1744" s="28"/>
    </row>
    <row r="1745" spans="68:75" ht="22.5" customHeight="1" x14ac:dyDescent="0.3">
      <c r="BP1745" s="28"/>
      <c r="BQ1745" s="28"/>
      <c r="BR1745" s="28"/>
      <c r="BS1745" s="28"/>
      <c r="BT1745" s="28"/>
      <c r="BU1745" s="28"/>
      <c r="BV1745" s="28"/>
      <c r="BW1745" s="28"/>
    </row>
    <row r="1746" spans="68:75" ht="22.5" customHeight="1" x14ac:dyDescent="0.3">
      <c r="BP1746" s="28"/>
      <c r="BQ1746" s="28"/>
      <c r="BR1746" s="28"/>
      <c r="BS1746" s="28"/>
      <c r="BT1746" s="28"/>
      <c r="BU1746" s="28"/>
      <c r="BV1746" s="28"/>
      <c r="BW1746" s="28"/>
    </row>
    <row r="1747" spans="68:75" ht="22.5" customHeight="1" x14ac:dyDescent="0.3">
      <c r="BP1747" s="28"/>
      <c r="BQ1747" s="28"/>
      <c r="BR1747" s="28"/>
      <c r="BS1747" s="28"/>
      <c r="BT1747" s="28"/>
      <c r="BU1747" s="28"/>
      <c r="BV1747" s="28"/>
      <c r="BW1747" s="28"/>
    </row>
    <row r="1748" spans="68:75" ht="22.5" customHeight="1" x14ac:dyDescent="0.3">
      <c r="BP1748" s="28"/>
      <c r="BQ1748" s="28"/>
      <c r="BR1748" s="28"/>
      <c r="BS1748" s="28"/>
      <c r="BT1748" s="28"/>
      <c r="BU1748" s="28"/>
      <c r="BV1748" s="28"/>
      <c r="BW1748" s="28"/>
    </row>
    <row r="1749" spans="68:75" ht="22.5" customHeight="1" x14ac:dyDescent="0.3">
      <c r="BP1749" s="28"/>
      <c r="BQ1749" s="28"/>
      <c r="BR1749" s="28"/>
      <c r="BS1749" s="28"/>
      <c r="BT1749" s="28"/>
      <c r="BU1749" s="28"/>
      <c r="BV1749" s="28"/>
      <c r="BW1749" s="28"/>
    </row>
    <row r="1750" spans="68:75" ht="22.5" customHeight="1" x14ac:dyDescent="0.3">
      <c r="BP1750" s="28"/>
      <c r="BQ1750" s="28"/>
      <c r="BR1750" s="28"/>
      <c r="BS1750" s="28"/>
      <c r="BT1750" s="28"/>
      <c r="BU1750" s="28"/>
      <c r="BV1750" s="28"/>
      <c r="BW1750" s="28"/>
    </row>
    <row r="1751" spans="68:75" ht="22.5" customHeight="1" x14ac:dyDescent="0.3">
      <c r="BP1751" s="28"/>
      <c r="BQ1751" s="28"/>
      <c r="BR1751" s="28"/>
      <c r="BS1751" s="28"/>
      <c r="BT1751" s="28"/>
      <c r="BU1751" s="28"/>
      <c r="BV1751" s="28"/>
      <c r="BW1751" s="28"/>
    </row>
    <row r="1752" spans="68:75" ht="22.5" customHeight="1" x14ac:dyDescent="0.3">
      <c r="BP1752" s="28"/>
      <c r="BQ1752" s="28"/>
      <c r="BR1752" s="28"/>
      <c r="BS1752" s="28"/>
      <c r="BT1752" s="28"/>
      <c r="BU1752" s="28"/>
      <c r="BV1752" s="28"/>
      <c r="BW1752" s="28"/>
    </row>
    <row r="1753" spans="68:75" ht="22.5" customHeight="1" x14ac:dyDescent="0.3">
      <c r="BP1753" s="28"/>
      <c r="BQ1753" s="28"/>
      <c r="BR1753" s="28"/>
      <c r="BS1753" s="28"/>
      <c r="BT1753" s="28"/>
      <c r="BU1753" s="28"/>
      <c r="BV1753" s="28"/>
      <c r="BW1753" s="28"/>
    </row>
    <row r="1754" spans="68:75" ht="22.5" customHeight="1" x14ac:dyDescent="0.3">
      <c r="BP1754" s="28"/>
      <c r="BQ1754" s="28"/>
      <c r="BR1754" s="28"/>
      <c r="BS1754" s="28"/>
      <c r="BT1754" s="28"/>
      <c r="BU1754" s="28"/>
      <c r="BV1754" s="28"/>
      <c r="BW1754" s="28"/>
    </row>
    <row r="1755" spans="68:75" ht="22.5" customHeight="1" x14ac:dyDescent="0.3">
      <c r="BP1755" s="28"/>
      <c r="BQ1755" s="28"/>
      <c r="BR1755" s="28"/>
      <c r="BS1755" s="28"/>
      <c r="BT1755" s="28"/>
      <c r="BU1755" s="28"/>
      <c r="BV1755" s="28"/>
      <c r="BW1755" s="28"/>
    </row>
    <row r="1756" spans="68:75" ht="22.5" customHeight="1" x14ac:dyDescent="0.3">
      <c r="BP1756" s="28"/>
      <c r="BQ1756" s="28"/>
      <c r="BR1756" s="28"/>
      <c r="BS1756" s="28"/>
      <c r="BT1756" s="28"/>
      <c r="BU1756" s="28"/>
      <c r="BV1756" s="28"/>
      <c r="BW1756" s="28"/>
    </row>
    <row r="1757" spans="68:75" ht="22.5" customHeight="1" x14ac:dyDescent="0.3">
      <c r="BP1757" s="28"/>
      <c r="BQ1757" s="28"/>
      <c r="BR1757" s="28"/>
      <c r="BS1757" s="28"/>
      <c r="BT1757" s="28"/>
      <c r="BU1757" s="28"/>
      <c r="BV1757" s="28"/>
      <c r="BW1757" s="28"/>
    </row>
    <row r="1758" spans="68:75" ht="22.5" customHeight="1" x14ac:dyDescent="0.3">
      <c r="BP1758" s="28"/>
      <c r="BQ1758" s="28"/>
      <c r="BR1758" s="28"/>
      <c r="BS1758" s="28"/>
      <c r="BT1758" s="28"/>
      <c r="BU1758" s="28"/>
      <c r="BV1758" s="28"/>
      <c r="BW1758" s="28"/>
    </row>
    <row r="1759" spans="68:75" ht="22.5" customHeight="1" x14ac:dyDescent="0.3">
      <c r="BP1759" s="28"/>
      <c r="BQ1759" s="28"/>
      <c r="BR1759" s="28"/>
      <c r="BS1759" s="28"/>
      <c r="BT1759" s="28"/>
      <c r="BU1759" s="28"/>
      <c r="BV1759" s="28"/>
      <c r="BW1759" s="28"/>
    </row>
    <row r="1760" spans="68:75" ht="22.5" customHeight="1" x14ac:dyDescent="0.3">
      <c r="BP1760" s="28"/>
      <c r="BQ1760" s="28"/>
      <c r="BR1760" s="28"/>
      <c r="BS1760" s="28"/>
      <c r="BT1760" s="28"/>
      <c r="BU1760" s="28"/>
      <c r="BV1760" s="28"/>
      <c r="BW1760" s="28"/>
    </row>
    <row r="1761" spans="68:75" ht="22.5" customHeight="1" x14ac:dyDescent="0.3">
      <c r="BP1761" s="28"/>
      <c r="BQ1761" s="28"/>
      <c r="BR1761" s="28"/>
      <c r="BS1761" s="28"/>
      <c r="BT1761" s="28"/>
      <c r="BU1761" s="28"/>
      <c r="BV1761" s="28"/>
      <c r="BW1761" s="28"/>
    </row>
    <row r="1762" spans="68:75" ht="22.5" customHeight="1" x14ac:dyDescent="0.3">
      <c r="BP1762" s="28"/>
      <c r="BQ1762" s="28"/>
      <c r="BR1762" s="28"/>
      <c r="BS1762" s="28"/>
      <c r="BT1762" s="28"/>
      <c r="BU1762" s="28"/>
      <c r="BV1762" s="28"/>
      <c r="BW1762" s="28"/>
    </row>
    <row r="1763" spans="68:75" ht="22.5" customHeight="1" x14ac:dyDescent="0.3">
      <c r="BP1763" s="28"/>
      <c r="BQ1763" s="28"/>
      <c r="BR1763" s="28"/>
      <c r="BS1763" s="28"/>
      <c r="BT1763" s="28"/>
      <c r="BU1763" s="28"/>
      <c r="BV1763" s="28"/>
      <c r="BW1763" s="28"/>
    </row>
    <row r="1764" spans="68:75" ht="22.5" customHeight="1" x14ac:dyDescent="0.3">
      <c r="BP1764" s="28"/>
      <c r="BQ1764" s="28"/>
      <c r="BR1764" s="28"/>
      <c r="BS1764" s="28"/>
      <c r="BT1764" s="28"/>
      <c r="BU1764" s="28"/>
      <c r="BV1764" s="28"/>
      <c r="BW1764" s="28"/>
    </row>
    <row r="1765" spans="68:75" ht="22.5" customHeight="1" x14ac:dyDescent="0.3">
      <c r="BP1765" s="28"/>
      <c r="BQ1765" s="28"/>
      <c r="BR1765" s="28"/>
      <c r="BS1765" s="28"/>
      <c r="BT1765" s="28"/>
      <c r="BU1765" s="28"/>
      <c r="BV1765" s="28"/>
      <c r="BW1765" s="28"/>
    </row>
    <row r="1766" spans="68:75" ht="22.5" customHeight="1" x14ac:dyDescent="0.3">
      <c r="BP1766" s="28"/>
      <c r="BQ1766" s="28"/>
      <c r="BR1766" s="28"/>
      <c r="BS1766" s="28"/>
      <c r="BT1766" s="28"/>
      <c r="BU1766" s="28"/>
      <c r="BV1766" s="28"/>
      <c r="BW1766" s="28"/>
    </row>
    <row r="1767" spans="68:75" ht="22.5" customHeight="1" x14ac:dyDescent="0.3">
      <c r="BP1767" s="28"/>
      <c r="BQ1767" s="28"/>
      <c r="BR1767" s="28"/>
      <c r="BS1767" s="28"/>
      <c r="BT1767" s="28"/>
      <c r="BU1767" s="28"/>
      <c r="BV1767" s="28"/>
      <c r="BW1767" s="28"/>
    </row>
    <row r="1768" spans="68:75" ht="22.5" customHeight="1" x14ac:dyDescent="0.3">
      <c r="BP1768" s="28"/>
      <c r="BQ1768" s="28"/>
      <c r="BR1768" s="28"/>
      <c r="BS1768" s="28"/>
      <c r="BT1768" s="28"/>
      <c r="BU1768" s="28"/>
      <c r="BV1768" s="28"/>
      <c r="BW1768" s="28"/>
    </row>
    <row r="1769" spans="68:75" ht="22.5" customHeight="1" x14ac:dyDescent="0.3">
      <c r="BP1769" s="28"/>
      <c r="BQ1769" s="28"/>
      <c r="BR1769" s="28"/>
      <c r="BS1769" s="28"/>
      <c r="BT1769" s="28"/>
      <c r="BU1769" s="28"/>
      <c r="BV1769" s="28"/>
      <c r="BW1769" s="28"/>
    </row>
    <row r="1770" spans="68:75" ht="22.5" customHeight="1" x14ac:dyDescent="0.3">
      <c r="BP1770" s="28"/>
      <c r="BQ1770" s="28"/>
      <c r="BR1770" s="28"/>
      <c r="BS1770" s="28"/>
      <c r="BT1770" s="28"/>
      <c r="BU1770" s="28"/>
      <c r="BV1770" s="28"/>
      <c r="BW1770" s="28"/>
    </row>
    <row r="1771" spans="68:75" ht="22.5" customHeight="1" x14ac:dyDescent="0.3">
      <c r="BP1771" s="28"/>
      <c r="BQ1771" s="28"/>
      <c r="BR1771" s="28"/>
      <c r="BS1771" s="28"/>
      <c r="BT1771" s="28"/>
      <c r="BU1771" s="28"/>
      <c r="BV1771" s="28"/>
      <c r="BW1771" s="28"/>
    </row>
    <row r="1772" spans="68:75" ht="22.5" customHeight="1" x14ac:dyDescent="0.3">
      <c r="BP1772" s="28"/>
      <c r="BQ1772" s="28"/>
      <c r="BR1772" s="28"/>
      <c r="BS1772" s="28"/>
      <c r="BT1772" s="28"/>
      <c r="BU1772" s="28"/>
      <c r="BV1772" s="28"/>
      <c r="BW1772" s="28"/>
    </row>
    <row r="1773" spans="68:75" ht="22.5" customHeight="1" x14ac:dyDescent="0.3">
      <c r="BP1773" s="28"/>
      <c r="BQ1773" s="28"/>
      <c r="BR1773" s="28"/>
      <c r="BS1773" s="28"/>
      <c r="BT1773" s="28"/>
      <c r="BU1773" s="28"/>
      <c r="BV1773" s="28"/>
      <c r="BW1773" s="28"/>
    </row>
    <row r="1774" spans="68:75" ht="22.5" customHeight="1" x14ac:dyDescent="0.3">
      <c r="BP1774" s="28"/>
      <c r="BQ1774" s="28"/>
      <c r="BR1774" s="28"/>
      <c r="BS1774" s="28"/>
      <c r="BT1774" s="28"/>
      <c r="BU1774" s="28"/>
      <c r="BV1774" s="28"/>
      <c r="BW1774" s="28"/>
    </row>
    <row r="1775" spans="68:75" ht="22.5" customHeight="1" x14ac:dyDescent="0.3">
      <c r="BP1775" s="28"/>
      <c r="BQ1775" s="28"/>
      <c r="BR1775" s="28"/>
      <c r="BS1775" s="28"/>
      <c r="BT1775" s="28"/>
      <c r="BU1775" s="28"/>
      <c r="BV1775" s="28"/>
      <c r="BW1775" s="28"/>
    </row>
    <row r="1776" spans="68:75" ht="22.5" customHeight="1" x14ac:dyDescent="0.3">
      <c r="BP1776" s="28"/>
      <c r="BQ1776" s="28"/>
      <c r="BR1776" s="28"/>
      <c r="BS1776" s="28"/>
      <c r="BT1776" s="28"/>
      <c r="BU1776" s="28"/>
      <c r="BV1776" s="28"/>
      <c r="BW1776" s="28"/>
    </row>
    <row r="1777" spans="68:75" ht="22.5" customHeight="1" x14ac:dyDescent="0.3">
      <c r="BP1777" s="28"/>
      <c r="BQ1777" s="28"/>
      <c r="BR1777" s="28"/>
      <c r="BS1777" s="28"/>
      <c r="BT1777" s="28"/>
      <c r="BU1777" s="28"/>
      <c r="BV1777" s="28"/>
      <c r="BW1777" s="28"/>
    </row>
    <row r="1778" spans="68:75" ht="22.5" customHeight="1" x14ac:dyDescent="0.3">
      <c r="BP1778" s="28"/>
      <c r="BQ1778" s="28"/>
      <c r="BR1778" s="28"/>
      <c r="BS1778" s="28"/>
      <c r="BT1778" s="28"/>
      <c r="BU1778" s="28"/>
      <c r="BV1778" s="28"/>
      <c r="BW1778" s="28"/>
    </row>
    <row r="1779" spans="68:75" ht="22.5" customHeight="1" x14ac:dyDescent="0.3">
      <c r="BP1779" s="28"/>
      <c r="BQ1779" s="28"/>
      <c r="BR1779" s="28"/>
      <c r="BS1779" s="28"/>
      <c r="BT1779" s="28"/>
      <c r="BU1779" s="28"/>
      <c r="BV1779" s="28"/>
      <c r="BW1779" s="28"/>
    </row>
    <row r="1780" spans="68:75" ht="22.5" customHeight="1" x14ac:dyDescent="0.3">
      <c r="BP1780" s="28"/>
      <c r="BQ1780" s="28"/>
      <c r="BR1780" s="28"/>
      <c r="BS1780" s="28"/>
      <c r="BT1780" s="28"/>
      <c r="BU1780" s="28"/>
      <c r="BV1780" s="28"/>
      <c r="BW1780" s="28"/>
    </row>
    <row r="1781" spans="68:75" ht="22.5" customHeight="1" x14ac:dyDescent="0.3">
      <c r="BP1781" s="28"/>
      <c r="BQ1781" s="28"/>
      <c r="BR1781" s="28"/>
      <c r="BS1781" s="28"/>
      <c r="BT1781" s="28"/>
      <c r="BU1781" s="28"/>
      <c r="BV1781" s="28"/>
      <c r="BW1781" s="28"/>
    </row>
    <row r="1782" spans="68:75" ht="22.5" customHeight="1" x14ac:dyDescent="0.3">
      <c r="BP1782" s="28"/>
      <c r="BQ1782" s="28"/>
      <c r="BR1782" s="28"/>
      <c r="BS1782" s="28"/>
      <c r="BT1782" s="28"/>
      <c r="BU1782" s="28"/>
      <c r="BV1782" s="28"/>
      <c r="BW1782" s="28"/>
    </row>
    <row r="1783" spans="68:75" ht="22.5" customHeight="1" x14ac:dyDescent="0.3">
      <c r="BP1783" s="28"/>
      <c r="BQ1783" s="28"/>
      <c r="BR1783" s="28"/>
      <c r="BS1783" s="28"/>
      <c r="BT1783" s="28"/>
      <c r="BU1783" s="28"/>
      <c r="BV1783" s="28"/>
      <c r="BW1783" s="28"/>
    </row>
    <row r="1784" spans="68:75" ht="22.5" customHeight="1" x14ac:dyDescent="0.3">
      <c r="BP1784" s="28"/>
      <c r="BQ1784" s="28"/>
      <c r="BR1784" s="28"/>
      <c r="BS1784" s="28"/>
      <c r="BT1784" s="28"/>
      <c r="BU1784" s="28"/>
      <c r="BV1784" s="28"/>
      <c r="BW1784" s="28"/>
    </row>
    <row r="1785" spans="68:75" ht="22.5" customHeight="1" x14ac:dyDescent="0.3">
      <c r="BP1785" s="28"/>
      <c r="BQ1785" s="28"/>
      <c r="BR1785" s="28"/>
      <c r="BS1785" s="28"/>
      <c r="BT1785" s="28"/>
      <c r="BU1785" s="28"/>
      <c r="BV1785" s="28"/>
      <c r="BW1785" s="28"/>
    </row>
    <row r="1786" spans="68:75" ht="22.5" customHeight="1" x14ac:dyDescent="0.3">
      <c r="BP1786" s="28"/>
      <c r="BQ1786" s="28"/>
      <c r="BR1786" s="28"/>
      <c r="BS1786" s="28"/>
      <c r="BT1786" s="28"/>
      <c r="BU1786" s="28"/>
      <c r="BV1786" s="28"/>
      <c r="BW1786" s="28"/>
    </row>
    <row r="1787" spans="68:75" ht="22.5" customHeight="1" x14ac:dyDescent="0.3">
      <c r="BP1787" s="28"/>
      <c r="BQ1787" s="28"/>
      <c r="BR1787" s="28"/>
      <c r="BS1787" s="28"/>
      <c r="BT1787" s="28"/>
      <c r="BU1787" s="28"/>
      <c r="BV1787" s="28"/>
      <c r="BW1787" s="28"/>
    </row>
    <row r="1788" spans="68:75" ht="22.5" customHeight="1" x14ac:dyDescent="0.3">
      <c r="BP1788" s="28"/>
      <c r="BQ1788" s="28"/>
      <c r="BR1788" s="28"/>
      <c r="BS1788" s="28"/>
      <c r="BT1788" s="28"/>
      <c r="BU1788" s="28"/>
      <c r="BV1788" s="28"/>
      <c r="BW1788" s="28"/>
    </row>
    <row r="1789" spans="68:75" ht="22.5" customHeight="1" x14ac:dyDescent="0.3">
      <c r="BP1789" s="28"/>
      <c r="BQ1789" s="28"/>
      <c r="BR1789" s="28"/>
      <c r="BS1789" s="28"/>
      <c r="BT1789" s="28"/>
      <c r="BU1789" s="28"/>
      <c r="BV1789" s="28"/>
      <c r="BW1789" s="28"/>
    </row>
    <row r="1790" spans="68:75" ht="22.5" customHeight="1" x14ac:dyDescent="0.3">
      <c r="BP1790" s="28"/>
      <c r="BQ1790" s="28"/>
      <c r="BR1790" s="28"/>
      <c r="BS1790" s="28"/>
      <c r="BT1790" s="28"/>
      <c r="BU1790" s="28"/>
      <c r="BV1790" s="28"/>
      <c r="BW1790" s="28"/>
    </row>
    <row r="1791" spans="68:75" ht="22.5" customHeight="1" x14ac:dyDescent="0.3">
      <c r="BP1791" s="28"/>
      <c r="BQ1791" s="28"/>
      <c r="BR1791" s="28"/>
      <c r="BS1791" s="28"/>
      <c r="BT1791" s="28"/>
      <c r="BU1791" s="28"/>
      <c r="BV1791" s="28"/>
      <c r="BW1791" s="28"/>
    </row>
    <row r="1792" spans="68:75" ht="22.5" customHeight="1" x14ac:dyDescent="0.3">
      <c r="BP1792" s="28"/>
      <c r="BQ1792" s="28"/>
      <c r="BR1792" s="28"/>
      <c r="BS1792" s="28"/>
      <c r="BT1792" s="28"/>
      <c r="BU1792" s="28"/>
      <c r="BV1792" s="28"/>
      <c r="BW1792" s="28"/>
    </row>
    <row r="1793" spans="68:75" ht="22.5" customHeight="1" x14ac:dyDescent="0.3">
      <c r="BP1793" s="28"/>
      <c r="BQ1793" s="28"/>
      <c r="BR1793" s="28"/>
      <c r="BS1793" s="28"/>
      <c r="BT1793" s="28"/>
      <c r="BU1793" s="28"/>
      <c r="BV1793" s="28"/>
      <c r="BW1793" s="28"/>
    </row>
    <row r="1794" spans="68:75" ht="22.5" customHeight="1" x14ac:dyDescent="0.3">
      <c r="BP1794" s="28"/>
      <c r="BQ1794" s="28"/>
      <c r="BR1794" s="28"/>
      <c r="BS1794" s="28"/>
      <c r="BT1794" s="28"/>
      <c r="BU1794" s="28"/>
      <c r="BV1794" s="28"/>
      <c r="BW1794" s="28"/>
    </row>
    <row r="1795" spans="68:75" ht="22.5" customHeight="1" x14ac:dyDescent="0.3">
      <c r="BP1795" s="28"/>
      <c r="BQ1795" s="28"/>
      <c r="BR1795" s="28"/>
      <c r="BS1795" s="28"/>
      <c r="BT1795" s="28"/>
      <c r="BU1795" s="28"/>
      <c r="BV1795" s="28"/>
      <c r="BW1795" s="28"/>
    </row>
    <row r="1796" spans="68:75" ht="22.5" customHeight="1" x14ac:dyDescent="0.3">
      <c r="BP1796" s="28"/>
      <c r="BQ1796" s="28"/>
      <c r="BR1796" s="28"/>
      <c r="BS1796" s="28"/>
      <c r="BT1796" s="28"/>
      <c r="BU1796" s="28"/>
      <c r="BV1796" s="28"/>
      <c r="BW1796" s="28"/>
    </row>
    <row r="1797" spans="68:75" ht="22.5" customHeight="1" x14ac:dyDescent="0.3">
      <c r="BP1797" s="28"/>
      <c r="BQ1797" s="28"/>
      <c r="BR1797" s="28"/>
      <c r="BS1797" s="28"/>
      <c r="BT1797" s="28"/>
      <c r="BU1797" s="28"/>
      <c r="BV1797" s="28"/>
      <c r="BW1797" s="28"/>
    </row>
    <row r="1798" spans="68:75" ht="22.5" customHeight="1" x14ac:dyDescent="0.3">
      <c r="BP1798" s="28"/>
      <c r="BQ1798" s="28"/>
      <c r="BR1798" s="28"/>
      <c r="BS1798" s="28"/>
      <c r="BT1798" s="28"/>
      <c r="BU1798" s="28"/>
      <c r="BV1798" s="28"/>
      <c r="BW1798" s="28"/>
    </row>
    <row r="1799" spans="68:75" ht="22.5" customHeight="1" x14ac:dyDescent="0.3">
      <c r="BP1799" s="28"/>
      <c r="BQ1799" s="28"/>
      <c r="BR1799" s="28"/>
      <c r="BS1799" s="28"/>
      <c r="BT1799" s="28"/>
      <c r="BU1799" s="28"/>
      <c r="BV1799" s="28"/>
      <c r="BW1799" s="28"/>
    </row>
    <row r="1800" spans="68:75" ht="22.5" customHeight="1" x14ac:dyDescent="0.3">
      <c r="BP1800" s="28"/>
      <c r="BQ1800" s="28"/>
      <c r="BR1800" s="28"/>
      <c r="BS1800" s="28"/>
      <c r="BT1800" s="28"/>
      <c r="BU1800" s="28"/>
      <c r="BV1800" s="28"/>
      <c r="BW1800" s="28"/>
    </row>
    <row r="1801" spans="68:75" ht="22.5" customHeight="1" x14ac:dyDescent="0.3">
      <c r="BP1801" s="28"/>
      <c r="BQ1801" s="28"/>
      <c r="BR1801" s="28"/>
      <c r="BS1801" s="28"/>
      <c r="BT1801" s="28"/>
      <c r="BU1801" s="28"/>
      <c r="BV1801" s="28"/>
      <c r="BW1801" s="28"/>
    </row>
    <row r="1802" spans="68:75" ht="22.5" customHeight="1" x14ac:dyDescent="0.3">
      <c r="BP1802" s="28"/>
      <c r="BQ1802" s="28"/>
      <c r="BR1802" s="28"/>
      <c r="BS1802" s="28"/>
      <c r="BT1802" s="28"/>
      <c r="BU1802" s="28"/>
      <c r="BV1802" s="28"/>
      <c r="BW1802" s="28"/>
    </row>
    <row r="1803" spans="68:75" ht="22.5" customHeight="1" x14ac:dyDescent="0.3">
      <c r="BP1803" s="28"/>
      <c r="BQ1803" s="28"/>
      <c r="BR1803" s="28"/>
      <c r="BS1803" s="28"/>
      <c r="BT1803" s="28"/>
      <c r="BU1803" s="28"/>
      <c r="BV1803" s="28"/>
      <c r="BW1803" s="28"/>
    </row>
    <row r="1804" spans="68:75" ht="22.5" customHeight="1" x14ac:dyDescent="0.3">
      <c r="BP1804" s="28"/>
      <c r="BQ1804" s="28"/>
      <c r="BR1804" s="28"/>
      <c r="BS1804" s="28"/>
      <c r="BT1804" s="28"/>
      <c r="BU1804" s="28"/>
      <c r="BV1804" s="28"/>
      <c r="BW1804" s="28"/>
    </row>
    <row r="1805" spans="68:75" ht="22.5" customHeight="1" x14ac:dyDescent="0.3">
      <c r="BP1805" s="28"/>
      <c r="BQ1805" s="28"/>
      <c r="BR1805" s="28"/>
      <c r="BS1805" s="28"/>
      <c r="BT1805" s="28"/>
      <c r="BU1805" s="28"/>
      <c r="BV1805" s="28"/>
      <c r="BW1805" s="28"/>
    </row>
    <row r="1806" spans="68:75" ht="22.5" customHeight="1" x14ac:dyDescent="0.3">
      <c r="BP1806" s="28"/>
      <c r="BQ1806" s="28"/>
      <c r="BR1806" s="28"/>
      <c r="BS1806" s="28"/>
      <c r="BT1806" s="28"/>
      <c r="BU1806" s="28"/>
      <c r="BV1806" s="28"/>
      <c r="BW1806" s="28"/>
    </row>
    <row r="1807" spans="68:75" ht="22.5" customHeight="1" x14ac:dyDescent="0.3">
      <c r="BP1807" s="28"/>
      <c r="BQ1807" s="28"/>
      <c r="BR1807" s="28"/>
      <c r="BS1807" s="28"/>
      <c r="BT1807" s="28"/>
      <c r="BU1807" s="28"/>
      <c r="BV1807" s="28"/>
      <c r="BW1807" s="28"/>
    </row>
    <row r="1808" spans="68:75" ht="22.5" customHeight="1" x14ac:dyDescent="0.3">
      <c r="BP1808" s="28"/>
      <c r="BQ1808" s="28"/>
      <c r="BR1808" s="28"/>
      <c r="BS1808" s="28"/>
      <c r="BT1808" s="28"/>
      <c r="BU1808" s="28"/>
      <c r="BV1808" s="28"/>
      <c r="BW1808" s="28"/>
    </row>
    <row r="1809" spans="68:75" ht="22.5" customHeight="1" x14ac:dyDescent="0.3">
      <c r="BP1809" s="28"/>
      <c r="BQ1809" s="28"/>
      <c r="BR1809" s="28"/>
      <c r="BS1809" s="28"/>
      <c r="BT1809" s="28"/>
      <c r="BU1809" s="28"/>
      <c r="BV1809" s="28"/>
      <c r="BW1809" s="28"/>
    </row>
    <row r="1810" spans="68:75" ht="22.5" customHeight="1" x14ac:dyDescent="0.3">
      <c r="BP1810" s="28"/>
      <c r="BQ1810" s="28"/>
      <c r="BR1810" s="28"/>
      <c r="BS1810" s="28"/>
      <c r="BT1810" s="28"/>
      <c r="BU1810" s="28"/>
      <c r="BV1810" s="28"/>
      <c r="BW1810" s="28"/>
    </row>
    <row r="1811" spans="68:75" ht="22.5" customHeight="1" x14ac:dyDescent="0.3">
      <c r="BP1811" s="28"/>
      <c r="BQ1811" s="28"/>
      <c r="BR1811" s="28"/>
      <c r="BS1811" s="28"/>
      <c r="BT1811" s="28"/>
      <c r="BU1811" s="28"/>
      <c r="BV1811" s="28"/>
      <c r="BW1811" s="28"/>
    </row>
    <row r="1812" spans="68:75" ht="22.5" customHeight="1" x14ac:dyDescent="0.3">
      <c r="BP1812" s="28"/>
      <c r="BQ1812" s="28"/>
      <c r="BR1812" s="28"/>
      <c r="BS1812" s="28"/>
      <c r="BT1812" s="28"/>
      <c r="BU1812" s="28"/>
      <c r="BV1812" s="28"/>
      <c r="BW1812" s="28"/>
    </row>
    <row r="1813" spans="68:75" ht="22.5" customHeight="1" x14ac:dyDescent="0.3">
      <c r="BP1813" s="28"/>
      <c r="BQ1813" s="28"/>
      <c r="BR1813" s="28"/>
      <c r="BS1813" s="28"/>
      <c r="BT1813" s="28"/>
      <c r="BU1813" s="28"/>
      <c r="BV1813" s="28"/>
      <c r="BW1813" s="28"/>
    </row>
    <row r="1814" spans="68:75" ht="22.5" customHeight="1" x14ac:dyDescent="0.3">
      <c r="BP1814" s="28"/>
      <c r="BQ1814" s="28"/>
      <c r="BR1814" s="28"/>
      <c r="BS1814" s="28"/>
      <c r="BT1814" s="28"/>
      <c r="BU1814" s="28"/>
      <c r="BV1814" s="28"/>
      <c r="BW1814" s="28"/>
    </row>
    <row r="1815" spans="68:75" ht="22.5" customHeight="1" x14ac:dyDescent="0.3">
      <c r="BP1815" s="28"/>
      <c r="BQ1815" s="28"/>
      <c r="BR1815" s="28"/>
      <c r="BS1815" s="28"/>
      <c r="BT1815" s="28"/>
      <c r="BU1815" s="28"/>
      <c r="BV1815" s="28"/>
      <c r="BW1815" s="28"/>
    </row>
    <row r="1816" spans="68:75" ht="22.5" customHeight="1" x14ac:dyDescent="0.3">
      <c r="BP1816" s="28"/>
      <c r="BQ1816" s="28"/>
      <c r="BR1816" s="28"/>
      <c r="BS1816" s="28"/>
      <c r="BT1816" s="28"/>
      <c r="BU1816" s="28"/>
      <c r="BV1816" s="28"/>
      <c r="BW1816" s="28"/>
    </row>
    <row r="1817" spans="68:75" ht="22.5" customHeight="1" x14ac:dyDescent="0.3">
      <c r="BP1817" s="28"/>
      <c r="BQ1817" s="28"/>
      <c r="BR1817" s="28"/>
      <c r="BS1817" s="28"/>
      <c r="BT1817" s="28"/>
      <c r="BU1817" s="28"/>
      <c r="BV1817" s="28"/>
      <c r="BW1817" s="28"/>
    </row>
    <row r="1818" spans="68:75" ht="22.5" customHeight="1" x14ac:dyDescent="0.3">
      <c r="BP1818" s="28"/>
      <c r="BQ1818" s="28"/>
      <c r="BR1818" s="28"/>
      <c r="BS1818" s="28"/>
      <c r="BT1818" s="28"/>
      <c r="BU1818" s="28"/>
      <c r="BV1818" s="28"/>
      <c r="BW1818" s="28"/>
    </row>
    <row r="1819" spans="68:75" ht="22.5" customHeight="1" x14ac:dyDescent="0.3">
      <c r="BP1819" s="28"/>
      <c r="BQ1819" s="28"/>
      <c r="BR1819" s="28"/>
      <c r="BS1819" s="28"/>
      <c r="BT1819" s="28"/>
      <c r="BU1819" s="28"/>
      <c r="BV1819" s="28"/>
      <c r="BW1819" s="28"/>
    </row>
    <row r="1820" spans="68:75" ht="22.5" customHeight="1" x14ac:dyDescent="0.3">
      <c r="BP1820" s="28"/>
      <c r="BQ1820" s="28"/>
      <c r="BR1820" s="28"/>
      <c r="BS1820" s="28"/>
      <c r="BT1820" s="28"/>
      <c r="BU1820" s="28"/>
      <c r="BV1820" s="28"/>
      <c r="BW1820" s="28"/>
    </row>
    <row r="1821" spans="68:75" ht="22.5" customHeight="1" x14ac:dyDescent="0.3">
      <c r="BP1821" s="28"/>
      <c r="BQ1821" s="28"/>
      <c r="BR1821" s="28"/>
      <c r="BS1821" s="28"/>
      <c r="BT1821" s="28"/>
      <c r="BU1821" s="28"/>
      <c r="BV1821" s="28"/>
      <c r="BW1821" s="28"/>
    </row>
    <row r="1822" spans="68:75" ht="22.5" customHeight="1" x14ac:dyDescent="0.3">
      <c r="BP1822" s="28"/>
      <c r="BQ1822" s="28"/>
      <c r="BR1822" s="28"/>
      <c r="BS1822" s="28"/>
      <c r="BT1822" s="28"/>
      <c r="BU1822" s="28"/>
      <c r="BV1822" s="28"/>
      <c r="BW1822" s="28"/>
    </row>
    <row r="1823" spans="68:75" ht="22.5" customHeight="1" x14ac:dyDescent="0.3">
      <c r="BP1823" s="28"/>
      <c r="BQ1823" s="28"/>
      <c r="BR1823" s="28"/>
      <c r="BS1823" s="28"/>
      <c r="BT1823" s="28"/>
      <c r="BU1823" s="28"/>
      <c r="BV1823" s="28"/>
      <c r="BW1823" s="28"/>
    </row>
    <row r="1824" spans="68:75" ht="22.5" customHeight="1" x14ac:dyDescent="0.3">
      <c r="BP1824" s="28"/>
      <c r="BQ1824" s="28"/>
      <c r="BR1824" s="28"/>
      <c r="BS1824" s="28"/>
      <c r="BT1824" s="28"/>
      <c r="BU1824" s="28"/>
      <c r="BV1824" s="28"/>
      <c r="BW1824" s="28"/>
    </row>
    <row r="1825" spans="68:75" ht="22.5" customHeight="1" x14ac:dyDescent="0.3">
      <c r="BP1825" s="28"/>
      <c r="BQ1825" s="28"/>
      <c r="BR1825" s="28"/>
      <c r="BS1825" s="28"/>
      <c r="BT1825" s="28"/>
      <c r="BU1825" s="28"/>
      <c r="BV1825" s="28"/>
      <c r="BW1825" s="28"/>
    </row>
    <row r="1826" spans="68:75" ht="22.5" customHeight="1" x14ac:dyDescent="0.3">
      <c r="BP1826" s="28"/>
      <c r="BQ1826" s="28"/>
      <c r="BR1826" s="28"/>
      <c r="BS1826" s="28"/>
      <c r="BT1826" s="28"/>
      <c r="BU1826" s="28"/>
      <c r="BV1826" s="28"/>
      <c r="BW1826" s="28"/>
    </row>
    <row r="1827" spans="68:75" ht="22.5" customHeight="1" x14ac:dyDescent="0.3">
      <c r="BP1827" s="28"/>
      <c r="BQ1827" s="28"/>
      <c r="BR1827" s="28"/>
      <c r="BS1827" s="28"/>
      <c r="BT1827" s="28"/>
      <c r="BU1827" s="28"/>
      <c r="BV1827" s="28"/>
      <c r="BW1827" s="28"/>
    </row>
    <row r="1828" spans="68:75" ht="22.5" customHeight="1" x14ac:dyDescent="0.3">
      <c r="BP1828" s="28"/>
      <c r="BQ1828" s="28"/>
      <c r="BR1828" s="28"/>
      <c r="BS1828" s="28"/>
      <c r="BT1828" s="28"/>
      <c r="BU1828" s="28"/>
      <c r="BV1828" s="28"/>
      <c r="BW1828" s="28"/>
    </row>
    <row r="1829" spans="68:75" ht="22.5" customHeight="1" x14ac:dyDescent="0.3">
      <c r="BP1829" s="28"/>
      <c r="BQ1829" s="28"/>
      <c r="BR1829" s="28"/>
      <c r="BS1829" s="28"/>
      <c r="BT1829" s="28"/>
      <c r="BU1829" s="28"/>
      <c r="BV1829" s="28"/>
      <c r="BW1829" s="28"/>
    </row>
    <row r="1830" spans="68:75" ht="22.5" customHeight="1" x14ac:dyDescent="0.3">
      <c r="BP1830" s="28"/>
      <c r="BQ1830" s="28"/>
      <c r="BR1830" s="28"/>
      <c r="BS1830" s="28"/>
      <c r="BT1830" s="28"/>
      <c r="BU1830" s="28"/>
      <c r="BV1830" s="28"/>
      <c r="BW1830" s="28"/>
    </row>
    <row r="1831" spans="68:75" ht="22.5" customHeight="1" x14ac:dyDescent="0.3">
      <c r="BP1831" s="28"/>
      <c r="BQ1831" s="28"/>
      <c r="BR1831" s="28"/>
      <c r="BS1831" s="28"/>
      <c r="BT1831" s="28"/>
      <c r="BU1831" s="28"/>
      <c r="BV1831" s="28"/>
      <c r="BW1831" s="28"/>
    </row>
    <row r="1832" spans="68:75" ht="22.5" customHeight="1" x14ac:dyDescent="0.3">
      <c r="BP1832" s="28"/>
      <c r="BQ1832" s="28"/>
      <c r="BR1832" s="28"/>
      <c r="BS1832" s="28"/>
      <c r="BT1832" s="28"/>
      <c r="BU1832" s="28"/>
      <c r="BV1832" s="28"/>
      <c r="BW1832" s="28"/>
    </row>
    <row r="1833" spans="68:75" ht="22.5" customHeight="1" x14ac:dyDescent="0.3">
      <c r="BP1833" s="28"/>
      <c r="BQ1833" s="28"/>
      <c r="BR1833" s="28"/>
      <c r="BS1833" s="28"/>
      <c r="BT1833" s="28"/>
      <c r="BU1833" s="28"/>
      <c r="BV1833" s="28"/>
      <c r="BW1833" s="28"/>
    </row>
    <row r="1834" spans="68:75" ht="22.5" customHeight="1" x14ac:dyDescent="0.3">
      <c r="BP1834" s="28"/>
      <c r="BQ1834" s="28"/>
      <c r="BR1834" s="28"/>
      <c r="BS1834" s="28"/>
      <c r="BT1834" s="28"/>
      <c r="BU1834" s="28"/>
      <c r="BV1834" s="28"/>
      <c r="BW1834" s="28"/>
    </row>
    <row r="1835" spans="68:75" ht="22.5" customHeight="1" x14ac:dyDescent="0.3">
      <c r="BP1835" s="28"/>
      <c r="BQ1835" s="28"/>
      <c r="BR1835" s="28"/>
      <c r="BS1835" s="28"/>
      <c r="BT1835" s="28"/>
      <c r="BU1835" s="28"/>
      <c r="BV1835" s="28"/>
      <c r="BW1835" s="28"/>
    </row>
    <row r="1836" spans="68:75" ht="22.5" customHeight="1" x14ac:dyDescent="0.3">
      <c r="BP1836" s="28"/>
      <c r="BQ1836" s="28"/>
      <c r="BR1836" s="28"/>
      <c r="BS1836" s="28"/>
      <c r="BT1836" s="28"/>
      <c r="BU1836" s="28"/>
      <c r="BV1836" s="28"/>
      <c r="BW1836" s="28"/>
    </row>
    <row r="1837" spans="68:75" ht="22.5" customHeight="1" x14ac:dyDescent="0.3">
      <c r="BP1837" s="28"/>
      <c r="BQ1837" s="28"/>
      <c r="BR1837" s="28"/>
      <c r="BS1837" s="28"/>
      <c r="BT1837" s="28"/>
      <c r="BU1837" s="28"/>
      <c r="BV1837" s="28"/>
      <c r="BW1837" s="28"/>
    </row>
    <row r="1838" spans="68:75" ht="22.5" customHeight="1" x14ac:dyDescent="0.3">
      <c r="BP1838" s="28"/>
      <c r="BQ1838" s="28"/>
      <c r="BR1838" s="28"/>
      <c r="BS1838" s="28"/>
      <c r="BT1838" s="28"/>
      <c r="BU1838" s="28"/>
      <c r="BV1838" s="28"/>
      <c r="BW1838" s="28"/>
    </row>
    <row r="1839" spans="68:75" ht="22.5" customHeight="1" x14ac:dyDescent="0.3">
      <c r="BP1839" s="28"/>
      <c r="BQ1839" s="28"/>
      <c r="BR1839" s="28"/>
      <c r="BS1839" s="28"/>
      <c r="BT1839" s="28"/>
      <c r="BU1839" s="28"/>
      <c r="BV1839" s="28"/>
      <c r="BW1839" s="28"/>
    </row>
    <row r="1840" spans="68:75" ht="22.5" customHeight="1" x14ac:dyDescent="0.3">
      <c r="BP1840" s="28"/>
      <c r="BQ1840" s="28"/>
      <c r="BR1840" s="28"/>
      <c r="BS1840" s="28"/>
      <c r="BT1840" s="28"/>
      <c r="BU1840" s="28"/>
      <c r="BV1840" s="28"/>
      <c r="BW1840" s="28"/>
    </row>
    <row r="1841" spans="68:75" ht="22.5" customHeight="1" x14ac:dyDescent="0.3">
      <c r="BP1841" s="28"/>
      <c r="BQ1841" s="28"/>
      <c r="BR1841" s="28"/>
      <c r="BS1841" s="28"/>
      <c r="BT1841" s="28"/>
      <c r="BU1841" s="28"/>
      <c r="BV1841" s="28"/>
      <c r="BW1841" s="28"/>
    </row>
    <row r="1842" spans="68:75" ht="22.5" customHeight="1" x14ac:dyDescent="0.3">
      <c r="BP1842" s="28"/>
      <c r="BQ1842" s="28"/>
      <c r="BR1842" s="28"/>
      <c r="BS1842" s="28"/>
      <c r="BT1842" s="28"/>
      <c r="BU1842" s="28"/>
      <c r="BV1842" s="28"/>
      <c r="BW1842" s="28"/>
    </row>
    <row r="1843" spans="68:75" ht="22.5" customHeight="1" x14ac:dyDescent="0.3">
      <c r="BP1843" s="28"/>
      <c r="BQ1843" s="28"/>
      <c r="BR1843" s="28"/>
      <c r="BS1843" s="28"/>
      <c r="BT1843" s="28"/>
      <c r="BU1843" s="28"/>
      <c r="BV1843" s="28"/>
      <c r="BW1843" s="28"/>
    </row>
    <row r="1844" spans="68:75" ht="22.5" customHeight="1" x14ac:dyDescent="0.3">
      <c r="BP1844" s="28"/>
      <c r="BQ1844" s="28"/>
      <c r="BR1844" s="28"/>
      <c r="BS1844" s="28"/>
      <c r="BT1844" s="28"/>
      <c r="BU1844" s="28"/>
      <c r="BV1844" s="28"/>
      <c r="BW1844" s="28"/>
    </row>
    <row r="1845" spans="68:75" ht="22.5" customHeight="1" x14ac:dyDescent="0.3">
      <c r="BP1845" s="28"/>
      <c r="BQ1845" s="28"/>
      <c r="BR1845" s="28"/>
      <c r="BS1845" s="28"/>
      <c r="BT1845" s="28"/>
      <c r="BU1845" s="28"/>
      <c r="BV1845" s="28"/>
      <c r="BW1845" s="28"/>
    </row>
    <row r="1846" spans="68:75" ht="22.5" customHeight="1" x14ac:dyDescent="0.3">
      <c r="BP1846" s="28"/>
      <c r="BQ1846" s="28"/>
      <c r="BR1846" s="28"/>
      <c r="BS1846" s="28"/>
      <c r="BT1846" s="28"/>
      <c r="BU1846" s="28"/>
      <c r="BV1846" s="28"/>
      <c r="BW1846" s="28"/>
    </row>
    <row r="1847" spans="68:75" ht="22.5" customHeight="1" x14ac:dyDescent="0.3">
      <c r="BP1847" s="28"/>
      <c r="BQ1847" s="28"/>
      <c r="BR1847" s="28"/>
      <c r="BS1847" s="28"/>
      <c r="BT1847" s="28"/>
      <c r="BU1847" s="28"/>
      <c r="BV1847" s="28"/>
      <c r="BW1847" s="28"/>
    </row>
    <row r="1848" spans="68:75" ht="22.5" customHeight="1" x14ac:dyDescent="0.3">
      <c r="BP1848" s="28"/>
      <c r="BQ1848" s="28"/>
      <c r="BR1848" s="28"/>
      <c r="BS1848" s="28"/>
      <c r="BT1848" s="28"/>
      <c r="BU1848" s="28"/>
      <c r="BV1848" s="28"/>
      <c r="BW1848" s="28"/>
    </row>
    <row r="1849" spans="68:75" ht="22.5" customHeight="1" x14ac:dyDescent="0.3">
      <c r="BP1849" s="28"/>
      <c r="BQ1849" s="28"/>
      <c r="BR1849" s="28"/>
      <c r="BS1849" s="28"/>
      <c r="BT1849" s="28"/>
      <c r="BU1849" s="28"/>
      <c r="BV1849" s="28"/>
      <c r="BW1849" s="28"/>
    </row>
    <row r="1850" spans="68:75" ht="22.5" customHeight="1" x14ac:dyDescent="0.3">
      <c r="BP1850" s="28"/>
      <c r="BQ1850" s="28"/>
      <c r="BR1850" s="28"/>
      <c r="BS1850" s="28"/>
      <c r="BT1850" s="28"/>
      <c r="BU1850" s="28"/>
      <c r="BV1850" s="28"/>
      <c r="BW1850" s="28"/>
    </row>
    <row r="1851" spans="68:75" ht="22.5" customHeight="1" x14ac:dyDescent="0.3">
      <c r="BP1851" s="28"/>
      <c r="BQ1851" s="28"/>
      <c r="BR1851" s="28"/>
      <c r="BS1851" s="28"/>
      <c r="BT1851" s="28"/>
      <c r="BU1851" s="28"/>
      <c r="BV1851" s="28"/>
      <c r="BW1851" s="28"/>
    </row>
    <row r="1852" spans="68:75" ht="22.5" customHeight="1" x14ac:dyDescent="0.3">
      <c r="BP1852" s="28"/>
      <c r="BQ1852" s="28"/>
      <c r="BR1852" s="28"/>
      <c r="BS1852" s="28"/>
      <c r="BT1852" s="28"/>
      <c r="BU1852" s="28"/>
      <c r="BV1852" s="28"/>
      <c r="BW1852" s="28"/>
    </row>
    <row r="1853" spans="68:75" ht="22.5" customHeight="1" x14ac:dyDescent="0.3">
      <c r="BP1853" s="28"/>
      <c r="BQ1853" s="28"/>
      <c r="BR1853" s="28"/>
      <c r="BS1853" s="28"/>
      <c r="BT1853" s="28"/>
      <c r="BU1853" s="28"/>
      <c r="BV1853" s="28"/>
      <c r="BW1853" s="28"/>
    </row>
    <row r="1854" spans="68:75" ht="22.5" customHeight="1" x14ac:dyDescent="0.3">
      <c r="BP1854" s="28"/>
      <c r="BQ1854" s="28"/>
      <c r="BR1854" s="28"/>
      <c r="BS1854" s="28"/>
      <c r="BT1854" s="28"/>
      <c r="BU1854" s="28"/>
      <c r="BV1854" s="28"/>
      <c r="BW1854" s="28"/>
    </row>
    <row r="1855" spans="68:75" ht="22.5" customHeight="1" x14ac:dyDescent="0.3">
      <c r="BP1855" s="28"/>
      <c r="BQ1855" s="28"/>
      <c r="BR1855" s="28"/>
      <c r="BS1855" s="28"/>
      <c r="BT1855" s="28"/>
      <c r="BU1855" s="28"/>
      <c r="BV1855" s="28"/>
      <c r="BW1855" s="28"/>
    </row>
    <row r="1856" spans="68:75" ht="22.5" customHeight="1" x14ac:dyDescent="0.3">
      <c r="BP1856" s="28"/>
      <c r="BQ1856" s="28"/>
      <c r="BR1856" s="28"/>
      <c r="BS1856" s="28"/>
      <c r="BT1856" s="28"/>
      <c r="BU1856" s="28"/>
      <c r="BV1856" s="28"/>
      <c r="BW1856" s="28"/>
    </row>
    <row r="1857" spans="68:75" ht="22.5" customHeight="1" x14ac:dyDescent="0.3">
      <c r="BP1857" s="28"/>
      <c r="BQ1857" s="28"/>
      <c r="BR1857" s="28"/>
      <c r="BS1857" s="28"/>
      <c r="BT1857" s="28"/>
      <c r="BU1857" s="28"/>
      <c r="BV1857" s="28"/>
      <c r="BW1857" s="28"/>
    </row>
    <row r="1858" spans="68:75" ht="22.5" customHeight="1" x14ac:dyDescent="0.3">
      <c r="BP1858" s="28"/>
      <c r="BQ1858" s="28"/>
      <c r="BR1858" s="28"/>
      <c r="BS1858" s="28"/>
      <c r="BT1858" s="28"/>
      <c r="BU1858" s="28"/>
      <c r="BV1858" s="28"/>
      <c r="BW1858" s="28"/>
    </row>
    <row r="1859" spans="68:75" ht="22.5" customHeight="1" x14ac:dyDescent="0.3">
      <c r="BP1859" s="28"/>
      <c r="BQ1859" s="28"/>
      <c r="BR1859" s="28"/>
      <c r="BS1859" s="28"/>
      <c r="BT1859" s="28"/>
      <c r="BU1859" s="28"/>
      <c r="BV1859" s="28"/>
      <c r="BW1859" s="28"/>
    </row>
    <row r="1860" spans="68:75" ht="22.5" customHeight="1" x14ac:dyDescent="0.3">
      <c r="BP1860" s="28"/>
      <c r="BQ1860" s="28"/>
      <c r="BR1860" s="28"/>
      <c r="BS1860" s="28"/>
      <c r="BT1860" s="28"/>
      <c r="BU1860" s="28"/>
      <c r="BV1860" s="28"/>
      <c r="BW1860" s="28"/>
    </row>
    <row r="1861" spans="68:75" ht="22.5" customHeight="1" x14ac:dyDescent="0.3">
      <c r="BP1861" s="28"/>
      <c r="BQ1861" s="28"/>
      <c r="BR1861" s="28"/>
      <c r="BS1861" s="28"/>
      <c r="BT1861" s="28"/>
      <c r="BU1861" s="28"/>
      <c r="BV1861" s="28"/>
      <c r="BW1861" s="28"/>
    </row>
    <row r="1862" spans="68:75" ht="22.5" customHeight="1" x14ac:dyDescent="0.3">
      <c r="BP1862" s="28"/>
      <c r="BQ1862" s="28"/>
      <c r="BR1862" s="28"/>
      <c r="BS1862" s="28"/>
      <c r="BT1862" s="28"/>
      <c r="BU1862" s="28"/>
      <c r="BV1862" s="28"/>
      <c r="BW1862" s="28"/>
    </row>
    <row r="1863" spans="68:75" ht="22.5" customHeight="1" x14ac:dyDescent="0.3">
      <c r="BP1863" s="28"/>
      <c r="BQ1863" s="28"/>
      <c r="BR1863" s="28"/>
      <c r="BS1863" s="28"/>
      <c r="BT1863" s="28"/>
      <c r="BU1863" s="28"/>
      <c r="BV1863" s="28"/>
      <c r="BW1863" s="28"/>
    </row>
    <row r="1864" spans="68:75" ht="22.5" customHeight="1" x14ac:dyDescent="0.3">
      <c r="BP1864" s="28"/>
      <c r="BQ1864" s="28"/>
      <c r="BR1864" s="28"/>
      <c r="BS1864" s="28"/>
      <c r="BT1864" s="28"/>
      <c r="BU1864" s="28"/>
      <c r="BV1864" s="28"/>
      <c r="BW1864" s="28"/>
    </row>
    <row r="1865" spans="68:75" ht="22.5" customHeight="1" x14ac:dyDescent="0.3">
      <c r="BP1865" s="28"/>
      <c r="BQ1865" s="28"/>
      <c r="BR1865" s="28"/>
      <c r="BS1865" s="28"/>
      <c r="BT1865" s="28"/>
      <c r="BU1865" s="28"/>
      <c r="BV1865" s="28"/>
      <c r="BW1865" s="28"/>
    </row>
    <row r="1866" spans="68:75" ht="22.5" customHeight="1" x14ac:dyDescent="0.3">
      <c r="BP1866" s="28"/>
      <c r="BQ1866" s="28"/>
      <c r="BR1866" s="28"/>
      <c r="BS1866" s="28"/>
      <c r="BT1866" s="28"/>
      <c r="BU1866" s="28"/>
      <c r="BV1866" s="28"/>
      <c r="BW1866" s="28"/>
    </row>
    <row r="1867" spans="68:75" ht="22.5" customHeight="1" x14ac:dyDescent="0.3">
      <c r="BP1867" s="28"/>
      <c r="BQ1867" s="28"/>
      <c r="BR1867" s="28"/>
      <c r="BS1867" s="28"/>
      <c r="BT1867" s="28"/>
      <c r="BU1867" s="28"/>
      <c r="BV1867" s="28"/>
      <c r="BW1867" s="28"/>
    </row>
    <row r="1868" spans="68:75" ht="22.5" customHeight="1" x14ac:dyDescent="0.3">
      <c r="BP1868" s="28"/>
      <c r="BQ1868" s="28"/>
      <c r="BR1868" s="28"/>
      <c r="BS1868" s="28"/>
      <c r="BT1868" s="28"/>
      <c r="BU1868" s="28"/>
      <c r="BV1868" s="28"/>
      <c r="BW1868" s="28"/>
    </row>
    <row r="1869" spans="68:75" ht="22.5" customHeight="1" x14ac:dyDescent="0.3">
      <c r="BP1869" s="28"/>
      <c r="BQ1869" s="28"/>
      <c r="BR1869" s="28"/>
      <c r="BS1869" s="28"/>
      <c r="BT1869" s="28"/>
      <c r="BU1869" s="28"/>
      <c r="BV1869" s="28"/>
      <c r="BW1869" s="28"/>
    </row>
    <row r="1870" spans="68:75" ht="22.5" customHeight="1" x14ac:dyDescent="0.3">
      <c r="BP1870" s="28"/>
      <c r="BQ1870" s="28"/>
      <c r="BR1870" s="28"/>
      <c r="BS1870" s="28"/>
      <c r="BT1870" s="28"/>
      <c r="BU1870" s="28"/>
      <c r="BV1870" s="28"/>
      <c r="BW1870" s="28"/>
    </row>
    <row r="1871" spans="68:75" ht="22.5" customHeight="1" x14ac:dyDescent="0.3">
      <c r="BP1871" s="28"/>
      <c r="BQ1871" s="28"/>
      <c r="BR1871" s="28"/>
      <c r="BS1871" s="28"/>
      <c r="BT1871" s="28"/>
      <c r="BU1871" s="28"/>
      <c r="BV1871" s="28"/>
      <c r="BW1871" s="28"/>
    </row>
    <row r="1872" spans="68:75" ht="22.5" customHeight="1" x14ac:dyDescent="0.3">
      <c r="BP1872" s="28"/>
      <c r="BQ1872" s="28"/>
      <c r="BR1872" s="28"/>
      <c r="BS1872" s="28"/>
      <c r="BT1872" s="28"/>
      <c r="BU1872" s="28"/>
      <c r="BV1872" s="28"/>
      <c r="BW1872" s="28"/>
    </row>
    <row r="1873" spans="68:75" ht="22.5" customHeight="1" x14ac:dyDescent="0.3">
      <c r="BP1873" s="28"/>
      <c r="BQ1873" s="28"/>
      <c r="BR1873" s="28"/>
      <c r="BS1873" s="28"/>
      <c r="BT1873" s="28"/>
      <c r="BU1873" s="28"/>
      <c r="BV1873" s="28"/>
      <c r="BW1873" s="28"/>
    </row>
    <row r="1874" spans="68:75" ht="22.5" customHeight="1" x14ac:dyDescent="0.3">
      <c r="BP1874" s="28"/>
      <c r="BQ1874" s="28"/>
      <c r="BR1874" s="28"/>
      <c r="BS1874" s="28"/>
      <c r="BT1874" s="28"/>
      <c r="BU1874" s="28"/>
      <c r="BV1874" s="28"/>
      <c r="BW1874" s="28"/>
    </row>
    <row r="1875" spans="68:75" ht="22.5" customHeight="1" x14ac:dyDescent="0.3">
      <c r="BP1875" s="28"/>
      <c r="BQ1875" s="28"/>
      <c r="BR1875" s="28"/>
      <c r="BS1875" s="28"/>
      <c r="BT1875" s="28"/>
      <c r="BU1875" s="28"/>
      <c r="BV1875" s="28"/>
      <c r="BW1875" s="28"/>
    </row>
    <row r="1876" spans="68:75" ht="22.5" customHeight="1" x14ac:dyDescent="0.3">
      <c r="BP1876" s="28"/>
      <c r="BQ1876" s="28"/>
      <c r="BR1876" s="28"/>
      <c r="BS1876" s="28"/>
      <c r="BT1876" s="28"/>
      <c r="BU1876" s="28"/>
      <c r="BV1876" s="28"/>
      <c r="BW1876" s="28"/>
    </row>
    <row r="1877" spans="68:75" ht="22.5" customHeight="1" x14ac:dyDescent="0.3">
      <c r="BP1877" s="28"/>
      <c r="BQ1877" s="28"/>
      <c r="BR1877" s="28"/>
      <c r="BS1877" s="28"/>
      <c r="BT1877" s="28"/>
      <c r="BU1877" s="28"/>
      <c r="BV1877" s="28"/>
      <c r="BW1877" s="28"/>
    </row>
    <row r="1878" spans="68:75" ht="22.5" customHeight="1" x14ac:dyDescent="0.3">
      <c r="BP1878" s="28"/>
      <c r="BQ1878" s="28"/>
      <c r="BR1878" s="28"/>
      <c r="BS1878" s="28"/>
      <c r="BT1878" s="28"/>
      <c r="BU1878" s="28"/>
      <c r="BV1878" s="28"/>
      <c r="BW1878" s="28"/>
    </row>
    <row r="1879" spans="68:75" ht="22.5" customHeight="1" x14ac:dyDescent="0.3">
      <c r="BP1879" s="28"/>
      <c r="BQ1879" s="28"/>
      <c r="BR1879" s="28"/>
      <c r="BS1879" s="28"/>
      <c r="BT1879" s="28"/>
      <c r="BU1879" s="28"/>
      <c r="BV1879" s="28"/>
      <c r="BW1879" s="28"/>
    </row>
    <row r="1880" spans="68:75" ht="22.5" customHeight="1" x14ac:dyDescent="0.3">
      <c r="BP1880" s="28"/>
      <c r="BQ1880" s="28"/>
      <c r="BR1880" s="28"/>
      <c r="BS1880" s="28"/>
      <c r="BT1880" s="28"/>
      <c r="BU1880" s="28"/>
      <c r="BV1880" s="28"/>
      <c r="BW1880" s="28"/>
    </row>
    <row r="1881" spans="68:75" ht="22.5" customHeight="1" x14ac:dyDescent="0.3">
      <c r="BP1881" s="28"/>
      <c r="BQ1881" s="28"/>
      <c r="BR1881" s="28"/>
      <c r="BS1881" s="28"/>
      <c r="BT1881" s="28"/>
      <c r="BU1881" s="28"/>
      <c r="BV1881" s="28"/>
      <c r="BW1881" s="28"/>
    </row>
    <row r="1882" spans="68:75" ht="22.5" customHeight="1" x14ac:dyDescent="0.3">
      <c r="BP1882" s="28"/>
      <c r="BQ1882" s="28"/>
      <c r="BR1882" s="28"/>
      <c r="BS1882" s="28"/>
      <c r="BT1882" s="28"/>
      <c r="BU1882" s="28"/>
      <c r="BV1882" s="28"/>
      <c r="BW1882" s="28"/>
    </row>
    <row r="1883" spans="68:75" ht="22.5" customHeight="1" x14ac:dyDescent="0.3">
      <c r="BP1883" s="28"/>
      <c r="BQ1883" s="28"/>
      <c r="BR1883" s="28"/>
      <c r="BS1883" s="28"/>
      <c r="BT1883" s="28"/>
      <c r="BU1883" s="28"/>
      <c r="BV1883" s="28"/>
      <c r="BW1883" s="28"/>
    </row>
    <row r="1884" spans="68:75" ht="22.5" customHeight="1" x14ac:dyDescent="0.3">
      <c r="BP1884" s="28"/>
      <c r="BQ1884" s="28"/>
      <c r="BR1884" s="28"/>
      <c r="BS1884" s="28"/>
      <c r="BT1884" s="28"/>
      <c r="BU1884" s="28"/>
      <c r="BV1884" s="28"/>
      <c r="BW1884" s="28"/>
    </row>
    <row r="1885" spans="68:75" ht="22.5" customHeight="1" x14ac:dyDescent="0.3">
      <c r="BP1885" s="28"/>
      <c r="BQ1885" s="28"/>
      <c r="BR1885" s="28"/>
      <c r="BS1885" s="28"/>
      <c r="BT1885" s="28"/>
      <c r="BU1885" s="28"/>
      <c r="BV1885" s="28"/>
      <c r="BW1885" s="28"/>
    </row>
    <row r="1886" spans="68:75" ht="22.5" customHeight="1" x14ac:dyDescent="0.3">
      <c r="BP1886" s="28"/>
      <c r="BQ1886" s="28"/>
      <c r="BR1886" s="28"/>
      <c r="BS1886" s="28"/>
      <c r="BT1886" s="28"/>
      <c r="BU1886" s="28"/>
      <c r="BV1886" s="28"/>
      <c r="BW1886" s="28"/>
    </row>
    <row r="1887" spans="68:75" ht="22.5" customHeight="1" x14ac:dyDescent="0.3">
      <c r="BP1887" s="28"/>
      <c r="BQ1887" s="28"/>
      <c r="BR1887" s="28"/>
      <c r="BS1887" s="28"/>
      <c r="BT1887" s="28"/>
      <c r="BU1887" s="28"/>
      <c r="BV1887" s="28"/>
      <c r="BW1887" s="28"/>
    </row>
    <row r="1888" spans="68:75" ht="22.5" customHeight="1" x14ac:dyDescent="0.3">
      <c r="BP1888" s="28"/>
      <c r="BQ1888" s="28"/>
      <c r="BR1888" s="28"/>
      <c r="BS1888" s="28"/>
      <c r="BT1888" s="28"/>
      <c r="BU1888" s="28"/>
      <c r="BV1888" s="28"/>
      <c r="BW1888" s="28"/>
    </row>
    <row r="1889" spans="68:75" ht="22.5" customHeight="1" x14ac:dyDescent="0.3">
      <c r="BP1889" s="28"/>
      <c r="BQ1889" s="28"/>
      <c r="BR1889" s="28"/>
      <c r="BS1889" s="28"/>
      <c r="BT1889" s="28"/>
      <c r="BU1889" s="28"/>
      <c r="BV1889" s="28"/>
      <c r="BW1889" s="28"/>
    </row>
    <row r="1890" spans="68:75" ht="22.5" customHeight="1" x14ac:dyDescent="0.3">
      <c r="BP1890" s="28"/>
      <c r="BQ1890" s="28"/>
      <c r="BR1890" s="28"/>
      <c r="BS1890" s="28"/>
      <c r="BT1890" s="28"/>
      <c r="BU1890" s="28"/>
      <c r="BV1890" s="28"/>
      <c r="BW1890" s="28"/>
    </row>
    <row r="1891" spans="68:75" ht="22.5" customHeight="1" x14ac:dyDescent="0.3">
      <c r="BP1891" s="28"/>
      <c r="BQ1891" s="28"/>
      <c r="BR1891" s="28"/>
      <c r="BS1891" s="28"/>
      <c r="BT1891" s="28"/>
      <c r="BU1891" s="28"/>
      <c r="BV1891" s="28"/>
      <c r="BW1891" s="28"/>
    </row>
    <row r="1892" spans="68:75" ht="22.5" customHeight="1" x14ac:dyDescent="0.3">
      <c r="BP1892" s="28"/>
      <c r="BQ1892" s="28"/>
      <c r="BR1892" s="28"/>
      <c r="BS1892" s="28"/>
      <c r="BT1892" s="28"/>
      <c r="BU1892" s="28"/>
      <c r="BV1892" s="28"/>
      <c r="BW1892" s="28"/>
    </row>
    <row r="1893" spans="68:75" ht="22.5" customHeight="1" x14ac:dyDescent="0.3">
      <c r="BP1893" s="28"/>
      <c r="BQ1893" s="28"/>
      <c r="BR1893" s="28"/>
      <c r="BS1893" s="28"/>
      <c r="BT1893" s="28"/>
      <c r="BU1893" s="28"/>
      <c r="BV1893" s="28"/>
      <c r="BW1893" s="28"/>
    </row>
    <row r="1894" spans="68:75" ht="22.5" customHeight="1" x14ac:dyDescent="0.3">
      <c r="BP1894" s="28"/>
      <c r="BQ1894" s="28"/>
      <c r="BR1894" s="28"/>
      <c r="BS1894" s="28"/>
      <c r="BT1894" s="28"/>
      <c r="BU1894" s="28"/>
      <c r="BV1894" s="28"/>
      <c r="BW1894" s="28"/>
    </row>
    <row r="1895" spans="68:75" ht="22.5" customHeight="1" x14ac:dyDescent="0.3">
      <c r="BP1895" s="28"/>
      <c r="BQ1895" s="28"/>
      <c r="BR1895" s="28"/>
      <c r="BS1895" s="28"/>
      <c r="BT1895" s="28"/>
      <c r="BU1895" s="28"/>
      <c r="BV1895" s="28"/>
      <c r="BW1895" s="28"/>
    </row>
    <row r="1896" spans="68:75" ht="22.5" customHeight="1" x14ac:dyDescent="0.3">
      <c r="BP1896" s="28"/>
      <c r="BQ1896" s="28"/>
      <c r="BR1896" s="28"/>
      <c r="BS1896" s="28"/>
      <c r="BT1896" s="28"/>
      <c r="BU1896" s="28"/>
      <c r="BV1896" s="28"/>
      <c r="BW1896" s="28"/>
    </row>
    <row r="1897" spans="68:75" ht="22.5" customHeight="1" x14ac:dyDescent="0.3">
      <c r="BP1897" s="28"/>
      <c r="BQ1897" s="28"/>
      <c r="BR1897" s="28"/>
      <c r="BS1897" s="28"/>
      <c r="BT1897" s="28"/>
      <c r="BU1897" s="28"/>
      <c r="BV1897" s="28"/>
      <c r="BW1897" s="28"/>
    </row>
    <row r="1898" spans="68:75" ht="22.5" customHeight="1" x14ac:dyDescent="0.3">
      <c r="BP1898" s="28"/>
      <c r="BQ1898" s="28"/>
      <c r="BR1898" s="28"/>
      <c r="BS1898" s="28"/>
      <c r="BT1898" s="28"/>
      <c r="BU1898" s="28"/>
      <c r="BV1898" s="28"/>
      <c r="BW1898" s="28"/>
    </row>
    <row r="1899" spans="68:75" ht="22.5" customHeight="1" x14ac:dyDescent="0.3">
      <c r="BP1899" s="28"/>
      <c r="BQ1899" s="28"/>
      <c r="BR1899" s="28"/>
      <c r="BS1899" s="28"/>
      <c r="BT1899" s="28"/>
      <c r="BU1899" s="28"/>
      <c r="BV1899" s="28"/>
      <c r="BW1899" s="28"/>
    </row>
    <row r="1900" spans="68:75" ht="22.5" customHeight="1" x14ac:dyDescent="0.3">
      <c r="BP1900" s="28"/>
      <c r="BQ1900" s="28"/>
      <c r="BR1900" s="28"/>
      <c r="BS1900" s="28"/>
      <c r="BT1900" s="28"/>
      <c r="BU1900" s="28"/>
      <c r="BV1900" s="28"/>
      <c r="BW1900" s="28"/>
    </row>
    <row r="1908" spans="69:69" ht="22.5" customHeight="1" x14ac:dyDescent="0.3">
      <c r="BQ1908" s="7"/>
    </row>
    <row r="1917" spans="69:69" ht="22.5" customHeight="1" x14ac:dyDescent="0.3">
      <c r="BQ1917" s="7"/>
    </row>
    <row r="1926" spans="69:69" ht="22.5" customHeight="1" x14ac:dyDescent="0.3">
      <c r="BQ1926" s="7"/>
    </row>
    <row r="1935" spans="69:69" ht="22.5" customHeight="1" x14ac:dyDescent="0.3">
      <c r="BQ1935" s="7"/>
    </row>
    <row r="1944" spans="69:69" ht="22.5" customHeight="1" x14ac:dyDescent="0.3">
      <c r="BQ1944" s="7"/>
    </row>
    <row r="1953" spans="69:69" ht="22.5" customHeight="1" x14ac:dyDescent="0.3">
      <c r="BQ1953" s="7"/>
    </row>
  </sheetData>
  <mergeCells count="2402">
    <mergeCell ref="O74:O75"/>
    <mergeCell ref="Q74:Q75"/>
    <mergeCell ref="R74:R75"/>
    <mergeCell ref="E80:E81"/>
    <mergeCell ref="F70:F71"/>
    <mergeCell ref="K70:K71"/>
    <mergeCell ref="R70:R71"/>
    <mergeCell ref="W70:W71"/>
    <mergeCell ref="CD413:CE413"/>
    <mergeCell ref="CZ413:DA413"/>
    <mergeCell ref="BY419:CA419"/>
    <mergeCell ref="CC419:CD420"/>
    <mergeCell ref="E1:O1"/>
    <mergeCell ref="Q1:AA1"/>
    <mergeCell ref="E2:E3"/>
    <mergeCell ref="K2:K3"/>
    <mergeCell ref="M2:M3"/>
    <mergeCell ref="N2:N3"/>
    <mergeCell ref="O2:O3"/>
    <mergeCell ref="Q2:Q3"/>
    <mergeCell ref="W2:W3"/>
    <mergeCell ref="Y2:Y3"/>
    <mergeCell ref="Z2:Z3"/>
    <mergeCell ref="AA2:AA3"/>
    <mergeCell ref="E4:E5"/>
    <mergeCell ref="K4:K5"/>
    <mergeCell ref="M4:M5"/>
    <mergeCell ref="N4:N5"/>
    <mergeCell ref="E56:K56"/>
    <mergeCell ref="E86:N86"/>
    <mergeCell ref="F87:F88"/>
    <mergeCell ref="I87:I88"/>
    <mergeCell ref="E70:E71"/>
    <mergeCell ref="M70:M71"/>
    <mergeCell ref="N70:N71"/>
    <mergeCell ref="O70:O71"/>
    <mergeCell ref="Q70:Q71"/>
    <mergeCell ref="Y70:Y71"/>
    <mergeCell ref="Z70:Z71"/>
    <mergeCell ref="AA70:AA71"/>
    <mergeCell ref="E72:E73"/>
    <mergeCell ref="M72:M73"/>
    <mergeCell ref="N72:N73"/>
    <mergeCell ref="O72:O73"/>
    <mergeCell ref="Q72:Q73"/>
    <mergeCell ref="Y72:Y73"/>
    <mergeCell ref="Z72:Z73"/>
    <mergeCell ref="AA72:AA73"/>
    <mergeCell ref="P89:R90"/>
    <mergeCell ref="F78:F79"/>
    <mergeCell ref="K78:K79"/>
    <mergeCell ref="M78:M79"/>
    <mergeCell ref="N78:N79"/>
    <mergeCell ref="O78:O79"/>
    <mergeCell ref="F80:F81"/>
    <mergeCell ref="K80:K81"/>
    <mergeCell ref="M80:M81"/>
    <mergeCell ref="N80:N81"/>
    <mergeCell ref="O80:O81"/>
    <mergeCell ref="E74:E75"/>
    <mergeCell ref="F74:F75"/>
    <mergeCell ref="K74:K75"/>
    <mergeCell ref="M74:M75"/>
    <mergeCell ref="N74:N75"/>
    <mergeCell ref="E48:E49"/>
    <mergeCell ref="M48:M49"/>
    <mergeCell ref="N48:N49"/>
    <mergeCell ref="O48:O49"/>
    <mergeCell ref="Q48:Q49"/>
    <mergeCell ref="Y48:Y49"/>
    <mergeCell ref="Z48:Z49"/>
    <mergeCell ref="AA48:AA49"/>
    <mergeCell ref="E54:E55"/>
    <mergeCell ref="M54:M55"/>
    <mergeCell ref="N54:N55"/>
    <mergeCell ref="O54:O55"/>
    <mergeCell ref="Q54:Q55"/>
    <mergeCell ref="Y54:Y55"/>
    <mergeCell ref="Z54:Z55"/>
    <mergeCell ref="AA54:AA55"/>
    <mergeCell ref="E50:E51"/>
    <mergeCell ref="M50:M51"/>
    <mergeCell ref="N50:N51"/>
    <mergeCell ref="O50:O51"/>
    <mergeCell ref="Q50:Q51"/>
    <mergeCell ref="Y50:Y51"/>
    <mergeCell ref="Z50:Z51"/>
    <mergeCell ref="AA50:AA51"/>
    <mergeCell ref="E52:E53"/>
    <mergeCell ref="M52:M53"/>
    <mergeCell ref="N52:N53"/>
    <mergeCell ref="O52:O53"/>
    <mergeCell ref="Q52:Q53"/>
    <mergeCell ref="Y52:Y53"/>
    <mergeCell ref="Z52:Z53"/>
    <mergeCell ref="AA52:AA53"/>
    <mergeCell ref="E44:E45"/>
    <mergeCell ref="K44:K45"/>
    <mergeCell ref="M44:M45"/>
    <mergeCell ref="N44:N45"/>
    <mergeCell ref="O44:O45"/>
    <mergeCell ref="Q44:Q45"/>
    <mergeCell ref="W44:W45"/>
    <mergeCell ref="Y44:Y45"/>
    <mergeCell ref="Z44:Z45"/>
    <mergeCell ref="AA44:AA45"/>
    <mergeCell ref="E46:E47"/>
    <mergeCell ref="K46:K47"/>
    <mergeCell ref="M46:M47"/>
    <mergeCell ref="N46:N47"/>
    <mergeCell ref="O46:O47"/>
    <mergeCell ref="Q46:Q47"/>
    <mergeCell ref="W46:W47"/>
    <mergeCell ref="Y46:Y47"/>
    <mergeCell ref="Z46:Z47"/>
    <mergeCell ref="AA46:AA47"/>
    <mergeCell ref="E40:E41"/>
    <mergeCell ref="K40:K41"/>
    <mergeCell ref="M40:M41"/>
    <mergeCell ref="N40:N41"/>
    <mergeCell ref="O40:O41"/>
    <mergeCell ref="Q40:Q41"/>
    <mergeCell ref="W40:W41"/>
    <mergeCell ref="Y40:Y41"/>
    <mergeCell ref="Z40:Z41"/>
    <mergeCell ref="AA40:AA41"/>
    <mergeCell ref="E42:E43"/>
    <mergeCell ref="K42:K43"/>
    <mergeCell ref="M42:M43"/>
    <mergeCell ref="N42:N43"/>
    <mergeCell ref="O42:O43"/>
    <mergeCell ref="Q42:Q43"/>
    <mergeCell ref="W42:W43"/>
    <mergeCell ref="Y42:Y43"/>
    <mergeCell ref="Z42:Z43"/>
    <mergeCell ref="AA42:AA43"/>
    <mergeCell ref="E24:E25"/>
    <mergeCell ref="K24:K25"/>
    <mergeCell ref="M24:M25"/>
    <mergeCell ref="N24:N25"/>
    <mergeCell ref="O24:O25"/>
    <mergeCell ref="Q24:Q25"/>
    <mergeCell ref="W24:W25"/>
    <mergeCell ref="Y24:Y25"/>
    <mergeCell ref="Z24:Z25"/>
    <mergeCell ref="AA24:AA25"/>
    <mergeCell ref="E32:E33"/>
    <mergeCell ref="F32:F33"/>
    <mergeCell ref="K32:K33"/>
    <mergeCell ref="M32:M33"/>
    <mergeCell ref="N32:N33"/>
    <mergeCell ref="O32:O33"/>
    <mergeCell ref="Q32:Q33"/>
    <mergeCell ref="R32:R33"/>
    <mergeCell ref="W32:W33"/>
    <mergeCell ref="Y32:Y33"/>
    <mergeCell ref="Z32:Z33"/>
    <mergeCell ref="AA32:AA33"/>
    <mergeCell ref="Z30:Z31"/>
    <mergeCell ref="AA30:AA31"/>
    <mergeCell ref="E20:E21"/>
    <mergeCell ref="K20:K21"/>
    <mergeCell ref="M20:M21"/>
    <mergeCell ref="N20:N21"/>
    <mergeCell ref="O20:O21"/>
    <mergeCell ref="Q20:Q21"/>
    <mergeCell ref="W20:W21"/>
    <mergeCell ref="Y20:Y21"/>
    <mergeCell ref="Z20:Z21"/>
    <mergeCell ref="AA20:AA21"/>
    <mergeCell ref="F20:F21"/>
    <mergeCell ref="R20:R21"/>
    <mergeCell ref="E26:E27"/>
    <mergeCell ref="K26:K27"/>
    <mergeCell ref="M26:M27"/>
    <mergeCell ref="N26:N27"/>
    <mergeCell ref="O26:O27"/>
    <mergeCell ref="Q26:Q27"/>
    <mergeCell ref="W26:W27"/>
    <mergeCell ref="Y26:Y27"/>
    <mergeCell ref="Z26:Z27"/>
    <mergeCell ref="AA26:AA27"/>
    <mergeCell ref="E22:E23"/>
    <mergeCell ref="K22:K23"/>
    <mergeCell ref="M22:M23"/>
    <mergeCell ref="N22:N23"/>
    <mergeCell ref="O22:O23"/>
    <mergeCell ref="Q22:Q23"/>
    <mergeCell ref="W22:W23"/>
    <mergeCell ref="Y22:Y23"/>
    <mergeCell ref="Z22:Z23"/>
    <mergeCell ref="AA22:AA23"/>
    <mergeCell ref="E16:E17"/>
    <mergeCell ref="K16:K17"/>
    <mergeCell ref="M16:M17"/>
    <mergeCell ref="N16:N17"/>
    <mergeCell ref="O16:O17"/>
    <mergeCell ref="Q16:Q17"/>
    <mergeCell ref="W16:W17"/>
    <mergeCell ref="Y16:Y17"/>
    <mergeCell ref="Z16:Z17"/>
    <mergeCell ref="AA16:AA17"/>
    <mergeCell ref="E18:E19"/>
    <mergeCell ref="K18:K19"/>
    <mergeCell ref="M18:M19"/>
    <mergeCell ref="N18:N19"/>
    <mergeCell ref="O18:O19"/>
    <mergeCell ref="Q18:Q19"/>
    <mergeCell ref="W18:W19"/>
    <mergeCell ref="Y18:Y19"/>
    <mergeCell ref="Z18:Z19"/>
    <mergeCell ref="AA18:AA19"/>
    <mergeCell ref="R18:R19"/>
    <mergeCell ref="E12:E13"/>
    <mergeCell ref="K12:K13"/>
    <mergeCell ref="M12:M13"/>
    <mergeCell ref="N12:N13"/>
    <mergeCell ref="O12:O13"/>
    <mergeCell ref="Q12:Q13"/>
    <mergeCell ref="W12:W13"/>
    <mergeCell ref="Y12:Y13"/>
    <mergeCell ref="Z12:Z13"/>
    <mergeCell ref="AA12:AA13"/>
    <mergeCell ref="F10:F11"/>
    <mergeCell ref="R10:R11"/>
    <mergeCell ref="E14:E15"/>
    <mergeCell ref="K14:K15"/>
    <mergeCell ref="M14:M15"/>
    <mergeCell ref="N14:N15"/>
    <mergeCell ref="O14:O15"/>
    <mergeCell ref="Q14:Q15"/>
    <mergeCell ref="W14:W15"/>
    <mergeCell ref="Y14:Y15"/>
    <mergeCell ref="Z14:Z15"/>
    <mergeCell ref="AA14:AA15"/>
    <mergeCell ref="E8:E9"/>
    <mergeCell ref="K8:K9"/>
    <mergeCell ref="M8:M9"/>
    <mergeCell ref="N8:N9"/>
    <mergeCell ref="O8:O9"/>
    <mergeCell ref="Q8:Q9"/>
    <mergeCell ref="W8:W9"/>
    <mergeCell ref="Y8:Y9"/>
    <mergeCell ref="Z8:Z9"/>
    <mergeCell ref="AA8:AA9"/>
    <mergeCell ref="E10:E11"/>
    <mergeCell ref="K10:K11"/>
    <mergeCell ref="M10:M11"/>
    <mergeCell ref="N10:N11"/>
    <mergeCell ref="O10:O11"/>
    <mergeCell ref="Q10:Q11"/>
    <mergeCell ref="W10:W11"/>
    <mergeCell ref="Y10:Y11"/>
    <mergeCell ref="Z10:Z11"/>
    <mergeCell ref="AA10:AA11"/>
    <mergeCell ref="AZ5:AZ6"/>
    <mergeCell ref="BA5:BA6"/>
    <mergeCell ref="BB5:BB6"/>
    <mergeCell ref="AQ5:AQ6"/>
    <mergeCell ref="AR5:AR6"/>
    <mergeCell ref="O4:O5"/>
    <mergeCell ref="Q4:Q5"/>
    <mergeCell ref="W4:W5"/>
    <mergeCell ref="Y4:Y5"/>
    <mergeCell ref="Z4:Z5"/>
    <mergeCell ref="AA4:AA5"/>
    <mergeCell ref="E6:E7"/>
    <mergeCell ref="K6:K7"/>
    <mergeCell ref="M6:M7"/>
    <mergeCell ref="N6:N7"/>
    <mergeCell ref="O6:O7"/>
    <mergeCell ref="Q6:Q7"/>
    <mergeCell ref="W6:W7"/>
    <mergeCell ref="Y6:Y7"/>
    <mergeCell ref="Z6:Z7"/>
    <mergeCell ref="AA6:AA7"/>
    <mergeCell ref="AE3:AG4"/>
    <mergeCell ref="AH3:AJ4"/>
    <mergeCell ref="AK3:AM4"/>
    <mergeCell ref="AN3:AP4"/>
    <mergeCell ref="AQ3:AS4"/>
    <mergeCell ref="AT3:AV4"/>
    <mergeCell ref="AC2:AD4"/>
    <mergeCell ref="AE2:AG2"/>
    <mergeCell ref="AH2:AJ2"/>
    <mergeCell ref="AK2:AM2"/>
    <mergeCell ref="AN2:AP2"/>
    <mergeCell ref="AQ2:AS2"/>
    <mergeCell ref="AT2:AV2"/>
    <mergeCell ref="AK5:AK6"/>
    <mergeCell ref="AL5:AL6"/>
    <mergeCell ref="AM5:AM6"/>
    <mergeCell ref="AN5:AN6"/>
    <mergeCell ref="AP5:AP6"/>
    <mergeCell ref="AW2:AY2"/>
    <mergeCell ref="AW3:AY4"/>
    <mergeCell ref="AW5:AW6"/>
    <mergeCell ref="AX5:AX6"/>
    <mergeCell ref="AY5:AY6"/>
    <mergeCell ref="AT7:AT8"/>
    <mergeCell ref="AU7:AU8"/>
    <mergeCell ref="AV7:AV8"/>
    <mergeCell ref="AK7:AK8"/>
    <mergeCell ref="AL7:AL8"/>
    <mergeCell ref="AM7:AM8"/>
    <mergeCell ref="AN7:AN8"/>
    <mergeCell ref="AS7:AS8"/>
    <mergeCell ref="AD7:AD8"/>
    <mergeCell ref="AE7:AE8"/>
    <mergeCell ref="AF7:AF8"/>
    <mergeCell ref="AW7:AW8"/>
    <mergeCell ref="AX7:AX8"/>
    <mergeCell ref="AY7:AY8"/>
    <mergeCell ref="AO7:AO8"/>
    <mergeCell ref="AP7:AP8"/>
    <mergeCell ref="AC5:AC6"/>
    <mergeCell ref="AD5:AD6"/>
    <mergeCell ref="AE5:AG6"/>
    <mergeCell ref="AH5:AH6"/>
    <mergeCell ref="AS5:AS6"/>
    <mergeCell ref="AT5:AT6"/>
    <mergeCell ref="AU5:AU6"/>
    <mergeCell ref="AV5:AV6"/>
    <mergeCell ref="AO5:AO6"/>
    <mergeCell ref="AI5:AI6"/>
    <mergeCell ref="AJ5:AJ6"/>
    <mergeCell ref="AC13:AC14"/>
    <mergeCell ref="AG7:AG8"/>
    <mergeCell ref="AH7:AJ8"/>
    <mergeCell ref="BB9:BB10"/>
    <mergeCell ref="AQ9:AQ10"/>
    <mergeCell ref="AR9:AR10"/>
    <mergeCell ref="AS9:AS10"/>
    <mergeCell ref="AT9:AT10"/>
    <mergeCell ref="AU9:AU10"/>
    <mergeCell ref="AV9:AV10"/>
    <mergeCell ref="AI9:AI10"/>
    <mergeCell ref="AJ9:AJ10"/>
    <mergeCell ref="AK9:AM10"/>
    <mergeCell ref="AN9:AN10"/>
    <mergeCell ref="AO9:AO10"/>
    <mergeCell ref="AP9:AP10"/>
    <mergeCell ref="AV11:AV12"/>
    <mergeCell ref="AZ11:AZ12"/>
    <mergeCell ref="AC9:AC10"/>
    <mergeCell ref="AD9:AD10"/>
    <mergeCell ref="AE9:AE10"/>
    <mergeCell ref="AF9:AF10"/>
    <mergeCell ref="AG9:AG10"/>
    <mergeCell ref="AH9:AH10"/>
    <mergeCell ref="BA11:BA12"/>
    <mergeCell ref="AW9:AW10"/>
    <mergeCell ref="AZ7:AZ8"/>
    <mergeCell ref="BA7:BA8"/>
    <mergeCell ref="BB7:BB8"/>
    <mergeCell ref="AQ7:AQ8"/>
    <mergeCell ref="AR7:AR8"/>
    <mergeCell ref="AC7:AC8"/>
    <mergeCell ref="AT15:AV16"/>
    <mergeCell ref="BA15:BA16"/>
    <mergeCell ref="AN13:AN14"/>
    <mergeCell ref="AW15:AW16"/>
    <mergeCell ref="AX15:AX16"/>
    <mergeCell ref="AY15:AY16"/>
    <mergeCell ref="AU13:AU14"/>
    <mergeCell ref="AK17:AK18"/>
    <mergeCell ref="AL17:AL18"/>
    <mergeCell ref="AM17:AM18"/>
    <mergeCell ref="AN17:AN18"/>
    <mergeCell ref="AO17:AO18"/>
    <mergeCell ref="AX9:AX10"/>
    <mergeCell ref="AY9:AY10"/>
    <mergeCell ref="AW11:AW12"/>
    <mergeCell ref="AX11:AX12"/>
    <mergeCell ref="AZ17:AZ18"/>
    <mergeCell ref="AZ15:AZ16"/>
    <mergeCell ref="AP17:AP18"/>
    <mergeCell ref="AQ17:AQ18"/>
    <mergeCell ref="AR17:AR18"/>
    <mergeCell ref="AZ9:AZ10"/>
    <mergeCell ref="BA9:BA10"/>
    <mergeCell ref="AN11:AP12"/>
    <mergeCell ref="AQ11:AQ12"/>
    <mergeCell ref="AL15:AL16"/>
    <mergeCell ref="AM15:AM16"/>
    <mergeCell ref="AN15:AN16"/>
    <mergeCell ref="AO15:AO16"/>
    <mergeCell ref="AP15:AP16"/>
    <mergeCell ref="AQ15:AQ16"/>
    <mergeCell ref="AW13:AW14"/>
    <mergeCell ref="AH11:AH12"/>
    <mergeCell ref="AI11:AI12"/>
    <mergeCell ref="AJ11:AJ12"/>
    <mergeCell ref="BB11:BB12"/>
    <mergeCell ref="AC11:AC12"/>
    <mergeCell ref="AD11:AD12"/>
    <mergeCell ref="AE11:AE12"/>
    <mergeCell ref="AF11:AF12"/>
    <mergeCell ref="AG11:AG12"/>
    <mergeCell ref="AZ13:AZ14"/>
    <mergeCell ref="BA13:BA14"/>
    <mergeCell ref="BB13:BB14"/>
    <mergeCell ref="AO13:AO14"/>
    <mergeCell ref="AP13:AP14"/>
    <mergeCell ref="AQ13:AS14"/>
    <mergeCell ref="AT13:AT14"/>
    <mergeCell ref="AK11:AK12"/>
    <mergeCell ref="AL11:AL12"/>
    <mergeCell ref="AM11:AM12"/>
    <mergeCell ref="AI13:AI14"/>
    <mergeCell ref="AJ13:AJ14"/>
    <mergeCell ref="AK13:AK14"/>
    <mergeCell ref="AL13:AL14"/>
    <mergeCell ref="AM13:AM14"/>
    <mergeCell ref="AX13:AX14"/>
    <mergeCell ref="AY13:AY14"/>
    <mergeCell ref="AR11:AR12"/>
    <mergeCell ref="AS11:AS12"/>
    <mergeCell ref="AT11:AT12"/>
    <mergeCell ref="AU11:AU12"/>
    <mergeCell ref="AY11:AY12"/>
    <mergeCell ref="AV13:AV14"/>
    <mergeCell ref="BB15:BB16"/>
    <mergeCell ref="AR15:AR16"/>
    <mergeCell ref="AS15:AS16"/>
    <mergeCell ref="AD13:AD14"/>
    <mergeCell ref="AE13:AE14"/>
    <mergeCell ref="AF13:AF14"/>
    <mergeCell ref="AG13:AG14"/>
    <mergeCell ref="AH13:AH14"/>
    <mergeCell ref="AE21:AG22"/>
    <mergeCell ref="AH21:AJ22"/>
    <mergeCell ref="AK21:AM22"/>
    <mergeCell ref="AN21:AP22"/>
    <mergeCell ref="AQ21:AS22"/>
    <mergeCell ref="AT21:AV22"/>
    <mergeCell ref="AN23:AN24"/>
    <mergeCell ref="AO23:AO24"/>
    <mergeCell ref="AW20:AY20"/>
    <mergeCell ref="AW21:AY22"/>
    <mergeCell ref="AC20:AD22"/>
    <mergeCell ref="AE20:AG20"/>
    <mergeCell ref="AH20:AJ20"/>
    <mergeCell ref="AK20:AM20"/>
    <mergeCell ref="AN20:AP20"/>
    <mergeCell ref="AC15:AC16"/>
    <mergeCell ref="AD15:AD16"/>
    <mergeCell ref="AE15:AE16"/>
    <mergeCell ref="AF15:AF16"/>
    <mergeCell ref="AG15:AG16"/>
    <mergeCell ref="AH15:AH16"/>
    <mergeCell ref="AI15:AI16"/>
    <mergeCell ref="AJ15:AJ16"/>
    <mergeCell ref="AK15:AK16"/>
    <mergeCell ref="AC17:AC18"/>
    <mergeCell ref="AD17:AD18"/>
    <mergeCell ref="AE17:AE18"/>
    <mergeCell ref="AF17:AF18"/>
    <mergeCell ref="AG17:AG18"/>
    <mergeCell ref="AH17:AH18"/>
    <mergeCell ref="AI17:AI18"/>
    <mergeCell ref="AJ17:AJ18"/>
    <mergeCell ref="AC25:AC26"/>
    <mergeCell ref="AD25:AD26"/>
    <mergeCell ref="AE25:AE26"/>
    <mergeCell ref="AF25:AF26"/>
    <mergeCell ref="AG25:AG26"/>
    <mergeCell ref="AZ23:AZ24"/>
    <mergeCell ref="BA23:BA24"/>
    <mergeCell ref="BB23:BB24"/>
    <mergeCell ref="BB25:BB26"/>
    <mergeCell ref="AT23:AT24"/>
    <mergeCell ref="AU23:AU24"/>
    <mergeCell ref="AV23:AV24"/>
    <mergeCell ref="AP23:AP24"/>
    <mergeCell ref="AQ23:AQ24"/>
    <mergeCell ref="AR23:AR24"/>
    <mergeCell ref="AS23:AS24"/>
    <mergeCell ref="AE23:AG24"/>
    <mergeCell ref="AH23:AH24"/>
    <mergeCell ref="AI23:AI24"/>
    <mergeCell ref="AJ23:AJ24"/>
    <mergeCell ref="AK23:AK24"/>
    <mergeCell ref="AL23:AL24"/>
    <mergeCell ref="AM23:AM24"/>
    <mergeCell ref="AW23:AW24"/>
    <mergeCell ref="AP31:AP32"/>
    <mergeCell ref="AZ31:AZ32"/>
    <mergeCell ref="BA31:BA32"/>
    <mergeCell ref="BB31:BB32"/>
    <mergeCell ref="AZ29:AZ30"/>
    <mergeCell ref="BA29:BA30"/>
    <mergeCell ref="BB29:BB30"/>
    <mergeCell ref="AJ31:AJ32"/>
    <mergeCell ref="AK31:AK32"/>
    <mergeCell ref="AL31:AL32"/>
    <mergeCell ref="AM31:AM32"/>
    <mergeCell ref="AN31:AN32"/>
    <mergeCell ref="AX23:AX24"/>
    <mergeCell ref="AY23:AY24"/>
    <mergeCell ref="AV25:AV26"/>
    <mergeCell ref="AZ25:AZ26"/>
    <mergeCell ref="AC23:AC24"/>
    <mergeCell ref="AD23:AD24"/>
    <mergeCell ref="BA25:BA26"/>
    <mergeCell ref="AP25:AP26"/>
    <mergeCell ref="AQ25:AQ26"/>
    <mergeCell ref="AR25:AR26"/>
    <mergeCell ref="AS25:AS26"/>
    <mergeCell ref="AT25:AT26"/>
    <mergeCell ref="AU25:AU26"/>
    <mergeCell ref="AH25:AJ26"/>
    <mergeCell ref="AK25:AK26"/>
    <mergeCell ref="AL25:AL26"/>
    <mergeCell ref="AM25:AM26"/>
    <mergeCell ref="AN25:AN26"/>
    <mergeCell ref="AO25:AO26"/>
    <mergeCell ref="AW25:AW26"/>
    <mergeCell ref="BA33:BA34"/>
    <mergeCell ref="AC31:AC32"/>
    <mergeCell ref="AD31:AD32"/>
    <mergeCell ref="AI29:AI30"/>
    <mergeCell ref="AJ29:AJ30"/>
    <mergeCell ref="AW27:AW28"/>
    <mergeCell ref="AX27:AX28"/>
    <mergeCell ref="AY27:AY28"/>
    <mergeCell ref="AV29:AV30"/>
    <mergeCell ref="AC29:AC30"/>
    <mergeCell ref="AD29:AD30"/>
    <mergeCell ref="AE29:AE30"/>
    <mergeCell ref="AW29:AW30"/>
    <mergeCell ref="AX29:AX30"/>
    <mergeCell ref="AY29:AY30"/>
    <mergeCell ref="AK29:AK30"/>
    <mergeCell ref="AL29:AL30"/>
    <mergeCell ref="AM29:AM30"/>
    <mergeCell ref="AN29:AP30"/>
    <mergeCell ref="AN27:AN28"/>
    <mergeCell ref="AO27:AO28"/>
    <mergeCell ref="AP27:AP28"/>
    <mergeCell ref="AQ27:AQ28"/>
    <mergeCell ref="AR27:AR28"/>
    <mergeCell ref="AS27:AS28"/>
    <mergeCell ref="AU27:AU28"/>
    <mergeCell ref="AV27:AV28"/>
    <mergeCell ref="AQ29:AQ30"/>
    <mergeCell ref="AR29:AR30"/>
    <mergeCell ref="AS29:AS30"/>
    <mergeCell ref="AT29:AT30"/>
    <mergeCell ref="AU29:AU30"/>
    <mergeCell ref="AS33:AS34"/>
    <mergeCell ref="CS29:CT30"/>
    <mergeCell ref="AC27:AC28"/>
    <mergeCell ref="AD27:AD28"/>
    <mergeCell ref="AE27:AE28"/>
    <mergeCell ref="AF27:AF28"/>
    <mergeCell ref="AG27:AG28"/>
    <mergeCell ref="AH27:AH28"/>
    <mergeCell ref="AI27:AI28"/>
    <mergeCell ref="AJ27:AJ28"/>
    <mergeCell ref="AK27:AM28"/>
    <mergeCell ref="AF29:AF30"/>
    <mergeCell ref="AG29:AG30"/>
    <mergeCell ref="AH29:AH30"/>
    <mergeCell ref="AW35:AY36"/>
    <mergeCell ref="AZ35:AZ36"/>
    <mergeCell ref="BA35:BA36"/>
    <mergeCell ref="AE31:AE32"/>
    <mergeCell ref="AF31:AF32"/>
    <mergeCell ref="AG31:AG32"/>
    <mergeCell ref="AH31:AH32"/>
    <mergeCell ref="AI31:AI32"/>
    <mergeCell ref="AO33:AO34"/>
    <mergeCell ref="AP33:AP34"/>
    <mergeCell ref="AQ33:AQ34"/>
    <mergeCell ref="AW31:AW32"/>
    <mergeCell ref="AX31:AX32"/>
    <mergeCell ref="AY31:AY32"/>
    <mergeCell ref="AR35:AR36"/>
    <mergeCell ref="AS35:AS36"/>
    <mergeCell ref="AL33:AL34"/>
    <mergeCell ref="AZ33:AZ34"/>
    <mergeCell ref="AS47:AS48"/>
    <mergeCell ref="AT47:AT48"/>
    <mergeCell ref="AR45:AR46"/>
    <mergeCell ref="AV45:AV46"/>
    <mergeCell ref="AT45:AT46"/>
    <mergeCell ref="AU45:AU46"/>
    <mergeCell ref="AK45:AM46"/>
    <mergeCell ref="AN45:AN46"/>
    <mergeCell ref="AO45:AO46"/>
    <mergeCell ref="AM41:AM42"/>
    <mergeCell ref="AN41:AN42"/>
    <mergeCell ref="AO41:AO42"/>
    <mergeCell ref="AN33:AN34"/>
    <mergeCell ref="AE38:AG38"/>
    <mergeCell ref="AH38:AJ38"/>
    <mergeCell ref="AK38:AM38"/>
    <mergeCell ref="AQ41:AQ42"/>
    <mergeCell ref="AR41:AR42"/>
    <mergeCell ref="AS41:AS42"/>
    <mergeCell ref="AT41:AT42"/>
    <mergeCell ref="AU41:AU42"/>
    <mergeCell ref="AM33:AM34"/>
    <mergeCell ref="AE33:AE34"/>
    <mergeCell ref="AL41:AL42"/>
    <mergeCell ref="AE39:AG40"/>
    <mergeCell ref="AH39:AJ40"/>
    <mergeCell ref="AK39:AM40"/>
    <mergeCell ref="AN39:AP40"/>
    <mergeCell ref="AQ39:AS40"/>
    <mergeCell ref="AT39:AV40"/>
    <mergeCell ref="AF33:AF34"/>
    <mergeCell ref="AG33:AG34"/>
    <mergeCell ref="AC49:AC50"/>
    <mergeCell ref="AD49:AD50"/>
    <mergeCell ref="AE49:AE50"/>
    <mergeCell ref="AF49:AF50"/>
    <mergeCell ref="AG49:AG50"/>
    <mergeCell ref="AH49:AH50"/>
    <mergeCell ref="AC38:AD40"/>
    <mergeCell ref="AN38:AP38"/>
    <mergeCell ref="AQ38:AS38"/>
    <mergeCell ref="AQ31:AS32"/>
    <mergeCell ref="AO31:AO32"/>
    <mergeCell ref="BA45:BA46"/>
    <mergeCell ref="BB45:BB46"/>
    <mergeCell ref="BB47:BB48"/>
    <mergeCell ref="AV47:AV48"/>
    <mergeCell ref="AK47:AK48"/>
    <mergeCell ref="AL47:AL48"/>
    <mergeCell ref="AP45:AP46"/>
    <mergeCell ref="AQ45:AQ46"/>
    <mergeCell ref="AS45:AS46"/>
    <mergeCell ref="AP43:AP44"/>
    <mergeCell ref="AV41:AV42"/>
    <mergeCell ref="AP41:AP42"/>
    <mergeCell ref="AQ43:AQ44"/>
    <mergeCell ref="AU43:AU44"/>
    <mergeCell ref="AV43:AV44"/>
    <mergeCell ref="AZ43:AZ44"/>
    <mergeCell ref="AZ41:AZ42"/>
    <mergeCell ref="BA43:BA44"/>
    <mergeCell ref="BB43:BB44"/>
    <mergeCell ref="AZ47:AZ48"/>
    <mergeCell ref="BA47:BA48"/>
    <mergeCell ref="AP51:AP52"/>
    <mergeCell ref="AR47:AR48"/>
    <mergeCell ref="AC47:AC48"/>
    <mergeCell ref="AD47:AD48"/>
    <mergeCell ref="AE47:AE48"/>
    <mergeCell ref="AF47:AF48"/>
    <mergeCell ref="AG47:AG48"/>
    <mergeCell ref="AH47:AH48"/>
    <mergeCell ref="AI47:AI48"/>
    <mergeCell ref="AJ47:AJ48"/>
    <mergeCell ref="AC45:AC46"/>
    <mergeCell ref="AD45:AD46"/>
    <mergeCell ref="AE45:AE46"/>
    <mergeCell ref="AF45:AF46"/>
    <mergeCell ref="AG45:AG46"/>
    <mergeCell ref="AZ45:AZ46"/>
    <mergeCell ref="AC43:AC44"/>
    <mergeCell ref="AD43:AD44"/>
    <mergeCell ref="AE43:AE44"/>
    <mergeCell ref="AF43:AF44"/>
    <mergeCell ref="AG43:AG44"/>
    <mergeCell ref="AH43:AJ44"/>
    <mergeCell ref="AH45:AH46"/>
    <mergeCell ref="AI45:AI46"/>
    <mergeCell ref="AJ45:AJ46"/>
    <mergeCell ref="AN49:AN50"/>
    <mergeCell ref="AK43:AK44"/>
    <mergeCell ref="AR43:AR44"/>
    <mergeCell ref="AS43:AS44"/>
    <mergeCell ref="AT43:AT44"/>
    <mergeCell ref="AL43:AL44"/>
    <mergeCell ref="AM43:AM44"/>
    <mergeCell ref="BD51:BD52"/>
    <mergeCell ref="BE51:BE52"/>
    <mergeCell ref="AH59:AJ60"/>
    <mergeCell ref="AK59:AK60"/>
    <mergeCell ref="AN55:AP56"/>
    <mergeCell ref="AQ55:AS56"/>
    <mergeCell ref="AT55:AV56"/>
    <mergeCell ref="AT54:AV54"/>
    <mergeCell ref="AZ51:AZ52"/>
    <mergeCell ref="BA51:BA52"/>
    <mergeCell ref="AT51:AV52"/>
    <mergeCell ref="AC51:AC52"/>
    <mergeCell ref="AD51:AD52"/>
    <mergeCell ref="AE51:AE52"/>
    <mergeCell ref="AF51:AF52"/>
    <mergeCell ref="AG51:AG52"/>
    <mergeCell ref="AW38:AY52"/>
    <mergeCell ref="AZ49:AZ50"/>
    <mergeCell ref="BA49:BA50"/>
    <mergeCell ref="AQ49:AS50"/>
    <mergeCell ref="AT49:AT50"/>
    <mergeCell ref="AU49:AU50"/>
    <mergeCell ref="AV49:AV50"/>
    <mergeCell ref="AK49:AK50"/>
    <mergeCell ref="BB49:BB50"/>
    <mergeCell ref="AU47:AU48"/>
    <mergeCell ref="AM47:AM48"/>
    <mergeCell ref="AN47:AP48"/>
    <mergeCell ref="AQ47:AQ48"/>
    <mergeCell ref="BB51:BB52"/>
    <mergeCell ref="AL49:AL50"/>
    <mergeCell ref="AM49:AM50"/>
    <mergeCell ref="AI61:AI62"/>
    <mergeCell ref="AJ61:AJ62"/>
    <mergeCell ref="AC54:AD56"/>
    <mergeCell ref="AE54:AG54"/>
    <mergeCell ref="AH54:AJ54"/>
    <mergeCell ref="AK54:AM54"/>
    <mergeCell ref="AN54:AP54"/>
    <mergeCell ref="AQ54:AS54"/>
    <mergeCell ref="AC57:AC58"/>
    <mergeCell ref="AN57:AN58"/>
    <mergeCell ref="AO57:AO58"/>
    <mergeCell ref="AP57:AP58"/>
    <mergeCell ref="AQ57:AQ58"/>
    <mergeCell ref="AR57:AR58"/>
    <mergeCell ref="AS57:AS58"/>
    <mergeCell ref="AQ61:AQ62"/>
    <mergeCell ref="AR61:AR62"/>
    <mergeCell ref="AD59:AD60"/>
    <mergeCell ref="AE59:AE60"/>
    <mergeCell ref="AF59:AF60"/>
    <mergeCell ref="AG59:AG60"/>
    <mergeCell ref="AL59:AL60"/>
    <mergeCell ref="AM59:AM60"/>
    <mergeCell ref="AJ57:AJ58"/>
    <mergeCell ref="AK57:AK58"/>
    <mergeCell ref="AL57:AL58"/>
    <mergeCell ref="AM57:AM58"/>
    <mergeCell ref="AN59:AN60"/>
    <mergeCell ref="AO59:AO60"/>
    <mergeCell ref="AE55:AG56"/>
    <mergeCell ref="AH55:AJ56"/>
    <mergeCell ref="AK55:AM56"/>
    <mergeCell ref="AV61:AV62"/>
    <mergeCell ref="AK61:AM62"/>
    <mergeCell ref="AN61:AN62"/>
    <mergeCell ref="AO61:AO62"/>
    <mergeCell ref="AP61:AP62"/>
    <mergeCell ref="BA57:BA58"/>
    <mergeCell ref="BB57:BB58"/>
    <mergeCell ref="AT57:AT58"/>
    <mergeCell ref="AZ61:AZ62"/>
    <mergeCell ref="BA61:BA62"/>
    <mergeCell ref="BB61:BB62"/>
    <mergeCell ref="AS59:AS60"/>
    <mergeCell ref="AP59:AP60"/>
    <mergeCell ref="AU57:AU58"/>
    <mergeCell ref="AV57:AV58"/>
    <mergeCell ref="AT59:AT60"/>
    <mergeCell ref="AU59:AU60"/>
    <mergeCell ref="AV59:AV60"/>
    <mergeCell ref="AQ59:AQ60"/>
    <mergeCell ref="AY59:AY60"/>
    <mergeCell ref="AZ57:AZ58"/>
    <mergeCell ref="AR59:AR60"/>
    <mergeCell ref="AZ59:AZ60"/>
    <mergeCell ref="BA59:BA60"/>
    <mergeCell ref="BB59:BB60"/>
    <mergeCell ref="AS61:AS62"/>
    <mergeCell ref="AT61:AT62"/>
    <mergeCell ref="AU61:AU62"/>
    <mergeCell ref="AY67:AY68"/>
    <mergeCell ref="AG65:AG66"/>
    <mergeCell ref="AH65:AH66"/>
    <mergeCell ref="AI65:AI66"/>
    <mergeCell ref="AJ65:AJ66"/>
    <mergeCell ref="BB67:BB68"/>
    <mergeCell ref="AJ67:AJ68"/>
    <mergeCell ref="AK67:AK68"/>
    <mergeCell ref="AL67:AL68"/>
    <mergeCell ref="AM67:AM68"/>
    <mergeCell ref="AH63:AH64"/>
    <mergeCell ref="AI63:AI64"/>
    <mergeCell ref="AJ63:AJ64"/>
    <mergeCell ref="AK63:AK64"/>
    <mergeCell ref="AL63:AL64"/>
    <mergeCell ref="AM63:AM64"/>
    <mergeCell ref="AQ63:AQ64"/>
    <mergeCell ref="AR63:AR64"/>
    <mergeCell ref="AS63:AS64"/>
    <mergeCell ref="AT63:AT64"/>
    <mergeCell ref="AU63:AU64"/>
    <mergeCell ref="AZ67:AZ68"/>
    <mergeCell ref="AZ63:AZ64"/>
    <mergeCell ref="AN67:AN68"/>
    <mergeCell ref="AO67:AO68"/>
    <mergeCell ref="AQ67:AQ68"/>
    <mergeCell ref="CD131:CE131"/>
    <mergeCell ref="CH131:CT131"/>
    <mergeCell ref="CZ131:DA131"/>
    <mergeCell ref="DD131:DP131"/>
    <mergeCell ref="BY137:CA137"/>
    <mergeCell ref="CE137:CI137"/>
    <mergeCell ref="BZ138:CC139"/>
    <mergeCell ref="CS138:CT139"/>
    <mergeCell ref="AD67:AD68"/>
    <mergeCell ref="AE67:AE68"/>
    <mergeCell ref="AF67:AF68"/>
    <mergeCell ref="AG67:AG68"/>
    <mergeCell ref="AH67:AH68"/>
    <mergeCell ref="AI67:AI68"/>
    <mergeCell ref="AR67:AR68"/>
    <mergeCell ref="AS67:AS68"/>
    <mergeCell ref="BA63:BA64"/>
    <mergeCell ref="BB63:BB64"/>
    <mergeCell ref="BB65:BB66"/>
    <mergeCell ref="BA67:BA68"/>
    <mergeCell ref="AV63:AV64"/>
    <mergeCell ref="AP65:AP66"/>
    <mergeCell ref="AF63:AF64"/>
    <mergeCell ref="AG63:AG64"/>
    <mergeCell ref="AN63:AP64"/>
    <mergeCell ref="AZ65:AZ66"/>
    <mergeCell ref="BA65:BA66"/>
    <mergeCell ref="AQ65:AS66"/>
    <mergeCell ref="AT65:AT66"/>
    <mergeCell ref="AU65:AU66"/>
    <mergeCell ref="AV65:AV66"/>
    <mergeCell ref="AX67:AX68"/>
    <mergeCell ref="CD540:CE540"/>
    <mergeCell ref="CH540:CT540"/>
    <mergeCell ref="CZ540:DA540"/>
    <mergeCell ref="DD540:DP540"/>
    <mergeCell ref="BY492:CA492"/>
    <mergeCell ref="CD404:CE404"/>
    <mergeCell ref="BZ338:CC339"/>
    <mergeCell ref="CS338:CT339"/>
    <mergeCell ref="CU338:CW339"/>
    <mergeCell ref="DL338:DN339"/>
    <mergeCell ref="BZ320:CC321"/>
    <mergeCell ref="CS320:CT321"/>
    <mergeCell ref="CU320:CW321"/>
    <mergeCell ref="DL320:DN321"/>
    <mergeCell ref="CS356:CT357"/>
    <mergeCell ref="CU356:CW357"/>
    <mergeCell ref="BY374:CA374"/>
    <mergeCell ref="CZ404:DA404"/>
    <mergeCell ref="BY410:CA410"/>
    <mergeCell ref="CS411:CT412"/>
    <mergeCell ref="CU411:CW412"/>
    <mergeCell ref="DL411:DN412"/>
    <mergeCell ref="DO411:DP412"/>
    <mergeCell ref="AW17:AY18"/>
    <mergeCell ref="AQ51:AQ52"/>
    <mergeCell ref="BA17:BA18"/>
    <mergeCell ref="BB17:BB18"/>
    <mergeCell ref="AC35:AC36"/>
    <mergeCell ref="AD35:AD36"/>
    <mergeCell ref="AE35:AE36"/>
    <mergeCell ref="AF35:AF36"/>
    <mergeCell ref="AG35:AG36"/>
    <mergeCell ref="AH35:AH36"/>
    <mergeCell ref="AI35:AI36"/>
    <mergeCell ref="AJ35:AJ36"/>
    <mergeCell ref="AK35:AK36"/>
    <mergeCell ref="AL35:AL36"/>
    <mergeCell ref="AM35:AM36"/>
    <mergeCell ref="AN35:AN36"/>
    <mergeCell ref="AO35:AO36"/>
    <mergeCell ref="AP35:AP36"/>
    <mergeCell ref="AQ35:AQ36"/>
    <mergeCell ref="BB35:BB36"/>
    <mergeCell ref="AT33:AV34"/>
    <mergeCell ref="AT31:AT32"/>
    <mergeCell ref="AU31:AU32"/>
    <mergeCell ref="AV31:AV32"/>
    <mergeCell ref="AC33:AC34"/>
    <mergeCell ref="AD33:AD34"/>
    <mergeCell ref="AZ27:AZ28"/>
    <mergeCell ref="BA27:BA28"/>
    <mergeCell ref="BB27:BB28"/>
    <mergeCell ref="AS51:AS52"/>
    <mergeCell ref="AN51:AN52"/>
    <mergeCell ref="AO51:AO52"/>
    <mergeCell ref="AI49:AI50"/>
    <mergeCell ref="AJ49:AJ50"/>
    <mergeCell ref="CD559:CE559"/>
    <mergeCell ref="CH559:CT559"/>
    <mergeCell ref="CZ559:DA559"/>
    <mergeCell ref="DD559:DP559"/>
    <mergeCell ref="BY565:CA565"/>
    <mergeCell ref="CE565:CI565"/>
    <mergeCell ref="AU17:AU18"/>
    <mergeCell ref="AV17:AV18"/>
    <mergeCell ref="AW33:AW34"/>
    <mergeCell ref="AX33:AX34"/>
    <mergeCell ref="AY33:AY34"/>
    <mergeCell ref="AT35:AT36"/>
    <mergeCell ref="AU35:AU36"/>
    <mergeCell ref="AV35:AV36"/>
    <mergeCell ref="CE19:CI19"/>
    <mergeCell ref="AZ20:BB22"/>
    <mergeCell ref="BC20:BC22"/>
    <mergeCell ref="BD20:BD22"/>
    <mergeCell ref="BE20:BE22"/>
    <mergeCell ref="BZ20:CC21"/>
    <mergeCell ref="BY28:CA28"/>
    <mergeCell ref="CE28:CI28"/>
    <mergeCell ref="BC29:BC30"/>
    <mergeCell ref="BD29:BD30"/>
    <mergeCell ref="BE29:BE30"/>
    <mergeCell ref="BZ29:CC30"/>
    <mergeCell ref="BC33:BC34"/>
    <mergeCell ref="AT17:AT18"/>
    <mergeCell ref="AT27:AT28"/>
    <mergeCell ref="AQ20:AS20"/>
    <mergeCell ref="BY1:CA1"/>
    <mergeCell ref="CE1:CI1"/>
    <mergeCell ref="F2:F3"/>
    <mergeCell ref="R2:R3"/>
    <mergeCell ref="AZ2:BB4"/>
    <mergeCell ref="BC2:BC4"/>
    <mergeCell ref="BD2:BD4"/>
    <mergeCell ref="BE2:BE4"/>
    <mergeCell ref="BZ2:CC3"/>
    <mergeCell ref="CS2:CT3"/>
    <mergeCell ref="CU2:CW3"/>
    <mergeCell ref="DL2:DN3"/>
    <mergeCell ref="DO2:DP3"/>
    <mergeCell ref="F4:F5"/>
    <mergeCell ref="R4:R5"/>
    <mergeCell ref="CD4:CE4"/>
    <mergeCell ref="CH4:CT4"/>
    <mergeCell ref="CZ4:DA4"/>
    <mergeCell ref="DD4:DP4"/>
    <mergeCell ref="BC5:BC6"/>
    <mergeCell ref="BD5:BD6"/>
    <mergeCell ref="BE5:BE6"/>
    <mergeCell ref="F6:F7"/>
    <mergeCell ref="R6:R7"/>
    <mergeCell ref="BC7:BC8"/>
    <mergeCell ref="BD7:BD8"/>
    <mergeCell ref="BE7:BE8"/>
    <mergeCell ref="F8:F9"/>
    <mergeCell ref="R8:R9"/>
    <mergeCell ref="BC9:BC10"/>
    <mergeCell ref="BD9:BD10"/>
    <mergeCell ref="BE9:BE10"/>
    <mergeCell ref="BY10:CA10"/>
    <mergeCell ref="CE10:CI10"/>
    <mergeCell ref="BC11:BC12"/>
    <mergeCell ref="BD11:BD12"/>
    <mergeCell ref="BE11:BE12"/>
    <mergeCell ref="BZ11:CC12"/>
    <mergeCell ref="CS11:CT12"/>
    <mergeCell ref="CU11:CW12"/>
    <mergeCell ref="DL11:DN12"/>
    <mergeCell ref="DO11:DP12"/>
    <mergeCell ref="F12:F13"/>
    <mergeCell ref="R12:R13"/>
    <mergeCell ref="BC13:BC14"/>
    <mergeCell ref="BD13:BD14"/>
    <mergeCell ref="BE13:BE14"/>
    <mergeCell ref="CD13:CE13"/>
    <mergeCell ref="CH13:CT13"/>
    <mergeCell ref="CZ13:DA13"/>
    <mergeCell ref="DD13:DP13"/>
    <mergeCell ref="F14:F15"/>
    <mergeCell ref="R14:R15"/>
    <mergeCell ref="BC15:BC16"/>
    <mergeCell ref="BD15:BD16"/>
    <mergeCell ref="BE15:BE16"/>
    <mergeCell ref="F16:F17"/>
    <mergeCell ref="R16:R17"/>
    <mergeCell ref="BC17:BC18"/>
    <mergeCell ref="BD17:BD18"/>
    <mergeCell ref="BE17:BE18"/>
    <mergeCell ref="F18:F19"/>
    <mergeCell ref="BY19:CA19"/>
    <mergeCell ref="AS17:AS18"/>
    <mergeCell ref="CS20:CT21"/>
    <mergeCell ref="CU20:CW21"/>
    <mergeCell ref="DL20:DN21"/>
    <mergeCell ref="DO20:DP21"/>
    <mergeCell ref="F22:F23"/>
    <mergeCell ref="R22:R23"/>
    <mergeCell ref="CD22:CE22"/>
    <mergeCell ref="CH22:CT22"/>
    <mergeCell ref="CZ22:DA22"/>
    <mergeCell ref="DD22:DP22"/>
    <mergeCell ref="BC23:BC24"/>
    <mergeCell ref="BD23:BD24"/>
    <mergeCell ref="BE23:BE24"/>
    <mergeCell ref="F24:F25"/>
    <mergeCell ref="R24:R25"/>
    <mergeCell ref="BC25:BC26"/>
    <mergeCell ref="BD25:BD26"/>
    <mergeCell ref="BE25:BE26"/>
    <mergeCell ref="F26:F27"/>
    <mergeCell ref="R26:R27"/>
    <mergeCell ref="BC27:BC28"/>
    <mergeCell ref="BD27:BD28"/>
    <mergeCell ref="BE27:BE28"/>
    <mergeCell ref="AT20:AV20"/>
    <mergeCell ref="AX25:AX26"/>
    <mergeCell ref="AY25:AY26"/>
    <mergeCell ref="CU38:CW39"/>
    <mergeCell ref="DL38:DN39"/>
    <mergeCell ref="DO38:DP39"/>
    <mergeCell ref="CD40:CE40"/>
    <mergeCell ref="CH40:CT40"/>
    <mergeCell ref="CZ40:DA40"/>
    <mergeCell ref="DD40:DP40"/>
    <mergeCell ref="BC41:BC42"/>
    <mergeCell ref="BD41:BD42"/>
    <mergeCell ref="BE41:BE42"/>
    <mergeCell ref="BY46:CA46"/>
    <mergeCell ref="CE46:CI46"/>
    <mergeCell ref="BB33:BB34"/>
    <mergeCell ref="CU29:CW30"/>
    <mergeCell ref="DL29:DN30"/>
    <mergeCell ref="DO29:DP30"/>
    <mergeCell ref="BC31:BC32"/>
    <mergeCell ref="BD31:BD32"/>
    <mergeCell ref="BE31:BE32"/>
    <mergeCell ref="CD31:CE31"/>
    <mergeCell ref="CH31:CT31"/>
    <mergeCell ref="CZ31:DA31"/>
    <mergeCell ref="DD31:DP31"/>
    <mergeCell ref="BD33:BD34"/>
    <mergeCell ref="BE33:BE34"/>
    <mergeCell ref="BC35:BC36"/>
    <mergeCell ref="BD35:BD36"/>
    <mergeCell ref="BE35:BE36"/>
    <mergeCell ref="BA41:BA42"/>
    <mergeCell ref="W36:W37"/>
    <mergeCell ref="Y36:Y37"/>
    <mergeCell ref="Z36:Z37"/>
    <mergeCell ref="AA36:AA37"/>
    <mergeCell ref="BC43:BC44"/>
    <mergeCell ref="BD43:BD44"/>
    <mergeCell ref="BE43:BE44"/>
    <mergeCell ref="BC45:BC46"/>
    <mergeCell ref="BD45:BD46"/>
    <mergeCell ref="BE45:BE46"/>
    <mergeCell ref="CS38:CT39"/>
    <mergeCell ref="AC41:AC42"/>
    <mergeCell ref="AD41:AD42"/>
    <mergeCell ref="AE41:AG42"/>
    <mergeCell ref="AH41:AH42"/>
    <mergeCell ref="AI41:AI42"/>
    <mergeCell ref="AJ41:AJ42"/>
    <mergeCell ref="AK41:AK42"/>
    <mergeCell ref="AN43:AN44"/>
    <mergeCell ref="AO43:AO44"/>
    <mergeCell ref="AH33:AH34"/>
    <mergeCell ref="AI33:AI34"/>
    <mergeCell ref="AJ33:AJ34"/>
    <mergeCell ref="AK33:AK34"/>
    <mergeCell ref="AT38:AV38"/>
    <mergeCell ref="AR33:AR34"/>
    <mergeCell ref="BD47:BD48"/>
    <mergeCell ref="BE47:BE48"/>
    <mergeCell ref="BZ47:CC48"/>
    <mergeCell ref="DL47:DN48"/>
    <mergeCell ref="DO47:DP48"/>
    <mergeCell ref="E28:K28"/>
    <mergeCell ref="E29:O29"/>
    <mergeCell ref="Q29:AA29"/>
    <mergeCell ref="BC49:BC50"/>
    <mergeCell ref="BD49:BD50"/>
    <mergeCell ref="BE49:BE50"/>
    <mergeCell ref="CD49:CE49"/>
    <mergeCell ref="CH49:CT49"/>
    <mergeCell ref="CZ49:DA49"/>
    <mergeCell ref="DD49:DP49"/>
    <mergeCell ref="E30:E31"/>
    <mergeCell ref="F30:F31"/>
    <mergeCell ref="K30:K31"/>
    <mergeCell ref="M30:M31"/>
    <mergeCell ref="N30:N31"/>
    <mergeCell ref="O30:O31"/>
    <mergeCell ref="Q30:Q31"/>
    <mergeCell ref="R30:R31"/>
    <mergeCell ref="W30:W31"/>
    <mergeCell ref="Y30:Y31"/>
    <mergeCell ref="BY37:CA37"/>
    <mergeCell ref="CE37:CI37"/>
    <mergeCell ref="AZ38:BB40"/>
    <mergeCell ref="BC38:BC40"/>
    <mergeCell ref="BD38:BD40"/>
    <mergeCell ref="BE38:BE40"/>
    <mergeCell ref="BZ38:CC39"/>
    <mergeCell ref="DD58:DP58"/>
    <mergeCell ref="F40:F41"/>
    <mergeCell ref="R40:R41"/>
    <mergeCell ref="AW54:AY54"/>
    <mergeCell ref="AZ54:BB56"/>
    <mergeCell ref="BC54:BC56"/>
    <mergeCell ref="BD54:BD56"/>
    <mergeCell ref="CS47:CT48"/>
    <mergeCell ref="CU47:CW48"/>
    <mergeCell ref="E34:E35"/>
    <mergeCell ref="F34:F35"/>
    <mergeCell ref="K34:K35"/>
    <mergeCell ref="M34:M35"/>
    <mergeCell ref="N34:N35"/>
    <mergeCell ref="O34:O35"/>
    <mergeCell ref="Q34:Q35"/>
    <mergeCell ref="R34:R35"/>
    <mergeCell ref="W34:W35"/>
    <mergeCell ref="Y34:Y35"/>
    <mergeCell ref="Z34:Z35"/>
    <mergeCell ref="AA34:AA35"/>
    <mergeCell ref="BY55:CA55"/>
    <mergeCell ref="CE55:CI55"/>
    <mergeCell ref="E36:E37"/>
    <mergeCell ref="F36:F37"/>
    <mergeCell ref="K36:K37"/>
    <mergeCell ref="M36:M37"/>
    <mergeCell ref="N36:N37"/>
    <mergeCell ref="O36:O37"/>
    <mergeCell ref="Q36:Q37"/>
    <mergeCell ref="R36:R37"/>
    <mergeCell ref="BC47:BC48"/>
    <mergeCell ref="CU56:CW57"/>
    <mergeCell ref="DL56:DN57"/>
    <mergeCell ref="DO56:DP57"/>
    <mergeCell ref="AW55:AY56"/>
    <mergeCell ref="E38:E39"/>
    <mergeCell ref="F38:F39"/>
    <mergeCell ref="K38:K39"/>
    <mergeCell ref="M38:M39"/>
    <mergeCell ref="N38:N39"/>
    <mergeCell ref="O38:O39"/>
    <mergeCell ref="Q38:Q39"/>
    <mergeCell ref="R38:R39"/>
    <mergeCell ref="W38:W39"/>
    <mergeCell ref="Y38:Y39"/>
    <mergeCell ref="Z38:Z39"/>
    <mergeCell ref="AA38:AA39"/>
    <mergeCell ref="BB41:BB42"/>
    <mergeCell ref="BE54:BE56"/>
    <mergeCell ref="BZ56:CC57"/>
    <mergeCell ref="AH57:AH58"/>
    <mergeCell ref="AI57:AI58"/>
    <mergeCell ref="AH51:AH52"/>
    <mergeCell ref="AI51:AI52"/>
    <mergeCell ref="AJ51:AJ52"/>
    <mergeCell ref="AK51:AK52"/>
    <mergeCell ref="AL51:AL52"/>
    <mergeCell ref="AM51:AM52"/>
    <mergeCell ref="AO49:AO50"/>
    <mergeCell ref="AP49:AP50"/>
    <mergeCell ref="AR51:AR52"/>
    <mergeCell ref="BC51:BC52"/>
    <mergeCell ref="CZ58:DA58"/>
    <mergeCell ref="BY64:CA64"/>
    <mergeCell ref="CE64:CI64"/>
    <mergeCell ref="AW63:AW64"/>
    <mergeCell ref="AX63:AX64"/>
    <mergeCell ref="AY63:AY64"/>
    <mergeCell ref="BC63:BC64"/>
    <mergeCell ref="BD63:BD64"/>
    <mergeCell ref="BE63:BE64"/>
    <mergeCell ref="BZ65:CC66"/>
    <mergeCell ref="AW57:AW58"/>
    <mergeCell ref="AX57:AX58"/>
    <mergeCell ref="AY57:AY58"/>
    <mergeCell ref="BC57:BC58"/>
    <mergeCell ref="BD57:BD58"/>
    <mergeCell ref="BE57:BE58"/>
    <mergeCell ref="AW59:AW60"/>
    <mergeCell ref="AX59:AX60"/>
    <mergeCell ref="CD58:CE58"/>
    <mergeCell ref="CH58:CT58"/>
    <mergeCell ref="BC59:BC60"/>
    <mergeCell ref="CS56:CT57"/>
    <mergeCell ref="BC67:BC68"/>
    <mergeCell ref="BD67:BD68"/>
    <mergeCell ref="BE67:BE68"/>
    <mergeCell ref="F50:F51"/>
    <mergeCell ref="K50:K51"/>
    <mergeCell ref="R50:R51"/>
    <mergeCell ref="W50:W51"/>
    <mergeCell ref="AC69:AC70"/>
    <mergeCell ref="BD59:BD60"/>
    <mergeCell ref="BE59:BE60"/>
    <mergeCell ref="F42:F43"/>
    <mergeCell ref="R42:R43"/>
    <mergeCell ref="AW61:AW62"/>
    <mergeCell ref="AX61:AX62"/>
    <mergeCell ref="AY61:AY62"/>
    <mergeCell ref="BC61:BC62"/>
    <mergeCell ref="BD61:BD62"/>
    <mergeCell ref="BE61:BE62"/>
    <mergeCell ref="F44:F45"/>
    <mergeCell ref="R44:R45"/>
    <mergeCell ref="AC63:AC64"/>
    <mergeCell ref="AD63:AD64"/>
    <mergeCell ref="AE63:AE64"/>
    <mergeCell ref="AP67:AP68"/>
    <mergeCell ref="AT67:AV68"/>
    <mergeCell ref="AC65:AC66"/>
    <mergeCell ref="AD65:AD66"/>
    <mergeCell ref="AE65:AE66"/>
    <mergeCell ref="AF65:AF66"/>
    <mergeCell ref="AC67:AC68"/>
    <mergeCell ref="AK69:AK70"/>
    <mergeCell ref="AL69:AL70"/>
    <mergeCell ref="AM69:AM70"/>
    <mergeCell ref="AN69:AN70"/>
    <mergeCell ref="AO69:AO70"/>
    <mergeCell ref="AP69:AP70"/>
    <mergeCell ref="AQ69:AQ70"/>
    <mergeCell ref="AR69:AR70"/>
    <mergeCell ref="AS69:AS70"/>
    <mergeCell ref="AT69:AT70"/>
    <mergeCell ref="AU69:AU70"/>
    <mergeCell ref="CS65:CT66"/>
    <mergeCell ref="CU65:CW66"/>
    <mergeCell ref="DL65:DN66"/>
    <mergeCell ref="DO65:DP66"/>
    <mergeCell ref="F46:F47"/>
    <mergeCell ref="R46:R47"/>
    <mergeCell ref="AW65:AW66"/>
    <mergeCell ref="AX65:AX66"/>
    <mergeCell ref="AY65:AY66"/>
    <mergeCell ref="BC65:BC66"/>
    <mergeCell ref="BD65:BD66"/>
    <mergeCell ref="BE65:BE66"/>
    <mergeCell ref="CD67:CE67"/>
    <mergeCell ref="CH67:CT67"/>
    <mergeCell ref="CZ67:DA67"/>
    <mergeCell ref="DD67:DP67"/>
    <mergeCell ref="F48:F49"/>
    <mergeCell ref="K48:K49"/>
    <mergeCell ref="R48:R49"/>
    <mergeCell ref="W48:W49"/>
    <mergeCell ref="AW67:AW68"/>
    <mergeCell ref="F54:F55"/>
    <mergeCell ref="K54:K55"/>
    <mergeCell ref="R54:R55"/>
    <mergeCell ref="W54:W55"/>
    <mergeCell ref="BZ74:CC75"/>
    <mergeCell ref="AV69:AV70"/>
    <mergeCell ref="AW69:AY70"/>
    <mergeCell ref="AZ69:AZ70"/>
    <mergeCell ref="BA69:BA70"/>
    <mergeCell ref="BB69:BB70"/>
    <mergeCell ref="BC69:BC70"/>
    <mergeCell ref="BD69:BD70"/>
    <mergeCell ref="BE69:BE70"/>
    <mergeCell ref="F52:F53"/>
    <mergeCell ref="K52:K53"/>
    <mergeCell ref="R52:R53"/>
    <mergeCell ref="W52:W53"/>
    <mergeCell ref="AD69:AD70"/>
    <mergeCell ref="AK65:AK66"/>
    <mergeCell ref="AL65:AL66"/>
    <mergeCell ref="AM65:AM66"/>
    <mergeCell ref="AN65:AN66"/>
    <mergeCell ref="AO65:AO66"/>
    <mergeCell ref="AD57:AD58"/>
    <mergeCell ref="AE57:AG58"/>
    <mergeCell ref="AC59:AC60"/>
    <mergeCell ref="AC61:AC62"/>
    <mergeCell ref="AD61:AD62"/>
    <mergeCell ref="AE61:AE62"/>
    <mergeCell ref="AF61:AF62"/>
    <mergeCell ref="AG61:AG62"/>
    <mergeCell ref="AH61:AH62"/>
    <mergeCell ref="E57:O57"/>
    <mergeCell ref="Q57:AA57"/>
    <mergeCell ref="Q76:Q77"/>
    <mergeCell ref="R76:R77"/>
    <mergeCell ref="W76:W77"/>
    <mergeCell ref="Y76:Y77"/>
    <mergeCell ref="Z76:Z77"/>
    <mergeCell ref="AA76:AA77"/>
    <mergeCell ref="CS74:CT75"/>
    <mergeCell ref="CU74:CW75"/>
    <mergeCell ref="DL74:DN75"/>
    <mergeCell ref="DO74:DP75"/>
    <mergeCell ref="CD76:CE76"/>
    <mergeCell ref="CH76:CT76"/>
    <mergeCell ref="CZ76:DA76"/>
    <mergeCell ref="DD76:DP76"/>
    <mergeCell ref="K62:K63"/>
    <mergeCell ref="M62:M63"/>
    <mergeCell ref="N62:N63"/>
    <mergeCell ref="O62:O63"/>
    <mergeCell ref="Q62:Q63"/>
    <mergeCell ref="R62:R63"/>
    <mergeCell ref="W62:W63"/>
    <mergeCell ref="Y62:Y63"/>
    <mergeCell ref="Z62:Z63"/>
    <mergeCell ref="AA62:AA63"/>
    <mergeCell ref="BY73:CA73"/>
    <mergeCell ref="CE73:CI73"/>
    <mergeCell ref="AE69:AE70"/>
    <mergeCell ref="AF69:AF70"/>
    <mergeCell ref="AG69:AG70"/>
    <mergeCell ref="AH69:AH70"/>
    <mergeCell ref="AI69:AI70"/>
    <mergeCell ref="AJ69:AJ70"/>
    <mergeCell ref="Z82:Z83"/>
    <mergeCell ref="AA82:AA83"/>
    <mergeCell ref="CD95:CE95"/>
    <mergeCell ref="CH95:CT95"/>
    <mergeCell ref="CZ95:DA95"/>
    <mergeCell ref="DD95:DP95"/>
    <mergeCell ref="F82:F83"/>
    <mergeCell ref="K82:K83"/>
    <mergeCell ref="M82:M83"/>
    <mergeCell ref="N82:N83"/>
    <mergeCell ref="O82:O83"/>
    <mergeCell ref="BY82:CA82"/>
    <mergeCell ref="CE82:CI82"/>
    <mergeCell ref="BZ83:CC84"/>
    <mergeCell ref="CS83:CT84"/>
    <mergeCell ref="CU83:CW84"/>
    <mergeCell ref="DL83:DN84"/>
    <mergeCell ref="DO83:DP84"/>
    <mergeCell ref="CD85:CE85"/>
    <mergeCell ref="CH85:CT85"/>
    <mergeCell ref="CZ85:DA85"/>
    <mergeCell ref="DD85:DP85"/>
    <mergeCell ref="K87:K88"/>
    <mergeCell ref="M87:M88"/>
    <mergeCell ref="N87:N88"/>
    <mergeCell ref="M95:M96"/>
    <mergeCell ref="N95:N96"/>
    <mergeCell ref="O95:O96"/>
    <mergeCell ref="P95:R96"/>
    <mergeCell ref="CD104:CE104"/>
    <mergeCell ref="CH104:CT104"/>
    <mergeCell ref="CZ104:DA104"/>
    <mergeCell ref="DD104:DP104"/>
    <mergeCell ref="E84:K84"/>
    <mergeCell ref="O87:O88"/>
    <mergeCell ref="P87:R88"/>
    <mergeCell ref="F89:F90"/>
    <mergeCell ref="I89:I90"/>
    <mergeCell ref="K89:K90"/>
    <mergeCell ref="M89:M90"/>
    <mergeCell ref="N89:N90"/>
    <mergeCell ref="O89:O90"/>
    <mergeCell ref="E78:E79"/>
    <mergeCell ref="Q78:Q79"/>
    <mergeCell ref="R78:R79"/>
    <mergeCell ref="W78:W79"/>
    <mergeCell ref="Y78:Y79"/>
    <mergeCell ref="Z78:Z79"/>
    <mergeCell ref="AA78:AA79"/>
    <mergeCell ref="BY92:CA92"/>
    <mergeCell ref="CE92:CI92"/>
    <mergeCell ref="BZ93:CC94"/>
    <mergeCell ref="CS93:CT94"/>
    <mergeCell ref="CU93:CW94"/>
    <mergeCell ref="DL93:DN94"/>
    <mergeCell ref="DO93:DP94"/>
    <mergeCell ref="E82:E83"/>
    <mergeCell ref="Q82:Q83"/>
    <mergeCell ref="R82:R83"/>
    <mergeCell ref="W82:W83"/>
    <mergeCell ref="Y82:Y83"/>
    <mergeCell ref="F97:F98"/>
    <mergeCell ref="I97:I98"/>
    <mergeCell ref="K97:K98"/>
    <mergeCell ref="M97:M98"/>
    <mergeCell ref="BY101:CA101"/>
    <mergeCell ref="CE101:CI101"/>
    <mergeCell ref="BZ102:CC103"/>
    <mergeCell ref="CS102:CT103"/>
    <mergeCell ref="CU102:CW103"/>
    <mergeCell ref="DL102:DN103"/>
    <mergeCell ref="DO102:DP103"/>
    <mergeCell ref="F91:F92"/>
    <mergeCell ref="I91:I92"/>
    <mergeCell ref="K91:K92"/>
    <mergeCell ref="M91:M92"/>
    <mergeCell ref="N91:N92"/>
    <mergeCell ref="O91:O92"/>
    <mergeCell ref="P91:R92"/>
    <mergeCell ref="F99:F100"/>
    <mergeCell ref="I99:I100"/>
    <mergeCell ref="K99:K100"/>
    <mergeCell ref="M99:M100"/>
    <mergeCell ref="N99:N100"/>
    <mergeCell ref="O99:O100"/>
    <mergeCell ref="P99:R100"/>
    <mergeCell ref="BZ111:CC112"/>
    <mergeCell ref="N97:N98"/>
    <mergeCell ref="O97:O98"/>
    <mergeCell ref="P97:R98"/>
    <mergeCell ref="F93:F94"/>
    <mergeCell ref="CS111:CT112"/>
    <mergeCell ref="CU111:CW112"/>
    <mergeCell ref="DL111:DN112"/>
    <mergeCell ref="DO111:DP112"/>
    <mergeCell ref="F101:F102"/>
    <mergeCell ref="I101:I102"/>
    <mergeCell ref="K101:K102"/>
    <mergeCell ref="M101:M102"/>
    <mergeCell ref="N101:N102"/>
    <mergeCell ref="O101:O102"/>
    <mergeCell ref="P101:R102"/>
    <mergeCell ref="I93:I94"/>
    <mergeCell ref="K93:K94"/>
    <mergeCell ref="M93:M94"/>
    <mergeCell ref="N93:N94"/>
    <mergeCell ref="O93:O94"/>
    <mergeCell ref="P93:R94"/>
    <mergeCell ref="F95:F96"/>
    <mergeCell ref="I95:I96"/>
    <mergeCell ref="K95:K96"/>
    <mergeCell ref="F103:F104"/>
    <mergeCell ref="I103:I104"/>
    <mergeCell ref="K103:K104"/>
    <mergeCell ref="M103:M104"/>
    <mergeCell ref="N103:N104"/>
    <mergeCell ref="O103:O104"/>
    <mergeCell ref="P103:R103"/>
    <mergeCell ref="P104:R104"/>
    <mergeCell ref="F105:F106"/>
    <mergeCell ref="I105:I106"/>
    <mergeCell ref="K105:K106"/>
    <mergeCell ref="M105:M106"/>
    <mergeCell ref="N105:N106"/>
    <mergeCell ref="O105:O106"/>
    <mergeCell ref="P105:R105"/>
    <mergeCell ref="P106:R106"/>
    <mergeCell ref="F107:F108"/>
    <mergeCell ref="I107:I108"/>
    <mergeCell ref="K107:K108"/>
    <mergeCell ref="M107:M108"/>
    <mergeCell ref="N107:N108"/>
    <mergeCell ref="O107:O108"/>
    <mergeCell ref="P107:R107"/>
    <mergeCell ref="P108:R108"/>
    <mergeCell ref="DO120:DP121"/>
    <mergeCell ref="F109:F110"/>
    <mergeCell ref="I109:I110"/>
    <mergeCell ref="K109:K110"/>
    <mergeCell ref="M109:M110"/>
    <mergeCell ref="N109:N110"/>
    <mergeCell ref="O109:O110"/>
    <mergeCell ref="P109:R109"/>
    <mergeCell ref="P110:R110"/>
    <mergeCell ref="CD122:CE122"/>
    <mergeCell ref="CH122:CT122"/>
    <mergeCell ref="CZ122:DA122"/>
    <mergeCell ref="DD122:DP122"/>
    <mergeCell ref="BY128:CA128"/>
    <mergeCell ref="CE128:CI128"/>
    <mergeCell ref="BZ129:CC130"/>
    <mergeCell ref="CS129:CT130"/>
    <mergeCell ref="CU129:CW130"/>
    <mergeCell ref="DL129:DN130"/>
    <mergeCell ref="DO129:DP130"/>
    <mergeCell ref="BY110:CA110"/>
    <mergeCell ref="CE110:CI110"/>
    <mergeCell ref="CD113:CE113"/>
    <mergeCell ref="CH113:CT113"/>
    <mergeCell ref="CZ113:DA113"/>
    <mergeCell ref="DD113:DP113"/>
    <mergeCell ref="BY119:CA119"/>
    <mergeCell ref="CE119:CI119"/>
    <mergeCell ref="BZ120:CC121"/>
    <mergeCell ref="CS120:CT121"/>
    <mergeCell ref="CU120:CW121"/>
    <mergeCell ref="DL120:DN121"/>
    <mergeCell ref="DO138:DP139"/>
    <mergeCell ref="CD140:CE140"/>
    <mergeCell ref="CH140:CT140"/>
    <mergeCell ref="CZ140:DA140"/>
    <mergeCell ref="DD140:DP140"/>
    <mergeCell ref="BY146:CA146"/>
    <mergeCell ref="CE146:CI146"/>
    <mergeCell ref="BZ147:CC148"/>
    <mergeCell ref="CS147:CT148"/>
    <mergeCell ref="CU147:CW148"/>
    <mergeCell ref="DL147:DN148"/>
    <mergeCell ref="DO147:DP148"/>
    <mergeCell ref="CD149:CE149"/>
    <mergeCell ref="CH149:CT149"/>
    <mergeCell ref="CZ149:DA149"/>
    <mergeCell ref="DD149:DP149"/>
    <mergeCell ref="BY155:CA155"/>
    <mergeCell ref="CE155:CI155"/>
    <mergeCell ref="CU138:CW139"/>
    <mergeCell ref="DL138:DN139"/>
    <mergeCell ref="DO156:DP157"/>
    <mergeCell ref="CD158:CE158"/>
    <mergeCell ref="CH158:CT158"/>
    <mergeCell ref="CZ158:DA158"/>
    <mergeCell ref="DD158:DP158"/>
    <mergeCell ref="BY164:CA164"/>
    <mergeCell ref="CE164:CI164"/>
    <mergeCell ref="BZ165:CC166"/>
    <mergeCell ref="CS165:CT166"/>
    <mergeCell ref="CU165:CW166"/>
    <mergeCell ref="DL165:DN166"/>
    <mergeCell ref="DO165:DP166"/>
    <mergeCell ref="CD167:CE167"/>
    <mergeCell ref="CH167:CT167"/>
    <mergeCell ref="CZ167:DA167"/>
    <mergeCell ref="DD167:DP167"/>
    <mergeCell ref="BY173:CA173"/>
    <mergeCell ref="CE173:CI173"/>
    <mergeCell ref="BZ156:CC157"/>
    <mergeCell ref="CS156:CT157"/>
    <mergeCell ref="CU156:CW157"/>
    <mergeCell ref="DL156:DN157"/>
    <mergeCell ref="DO174:DP175"/>
    <mergeCell ref="CD176:CE176"/>
    <mergeCell ref="CH176:CT176"/>
    <mergeCell ref="CZ176:DA176"/>
    <mergeCell ref="DD176:DP176"/>
    <mergeCell ref="BY183:CA183"/>
    <mergeCell ref="CE183:CI183"/>
    <mergeCell ref="BZ184:CC185"/>
    <mergeCell ref="CS184:CT185"/>
    <mergeCell ref="CU184:CW185"/>
    <mergeCell ref="DL184:DN185"/>
    <mergeCell ref="DO184:DP185"/>
    <mergeCell ref="CD186:CE186"/>
    <mergeCell ref="CH186:CT186"/>
    <mergeCell ref="CZ186:DA186"/>
    <mergeCell ref="DD186:DP186"/>
    <mergeCell ref="BY192:CA192"/>
    <mergeCell ref="CE192:CI192"/>
    <mergeCell ref="BZ174:CC175"/>
    <mergeCell ref="CS174:CT175"/>
    <mergeCell ref="CU174:CW175"/>
    <mergeCell ref="DL174:DN175"/>
    <mergeCell ref="DO193:DP194"/>
    <mergeCell ref="CD195:CE195"/>
    <mergeCell ref="CH195:CT195"/>
    <mergeCell ref="CZ195:DA195"/>
    <mergeCell ref="DD195:DP195"/>
    <mergeCell ref="BY201:CA201"/>
    <mergeCell ref="CE201:CI201"/>
    <mergeCell ref="BZ202:CC203"/>
    <mergeCell ref="CS202:CT203"/>
    <mergeCell ref="CU202:CW203"/>
    <mergeCell ref="DL202:DN203"/>
    <mergeCell ref="DO202:DP203"/>
    <mergeCell ref="CD204:CE204"/>
    <mergeCell ref="CH204:CT204"/>
    <mergeCell ref="CZ204:DA204"/>
    <mergeCell ref="DD204:DP204"/>
    <mergeCell ref="BY210:CA210"/>
    <mergeCell ref="CE210:CI210"/>
    <mergeCell ref="BZ193:CC194"/>
    <mergeCell ref="CS193:CT194"/>
    <mergeCell ref="CU193:CW194"/>
    <mergeCell ref="DL193:DN194"/>
    <mergeCell ref="DO211:DP212"/>
    <mergeCell ref="CD213:CE213"/>
    <mergeCell ref="CH213:CT213"/>
    <mergeCell ref="CZ213:DA213"/>
    <mergeCell ref="DD213:DP213"/>
    <mergeCell ref="BY219:CA219"/>
    <mergeCell ref="CE219:CI219"/>
    <mergeCell ref="BZ220:CC221"/>
    <mergeCell ref="CS220:CT221"/>
    <mergeCell ref="CU220:CW221"/>
    <mergeCell ref="DL220:DN221"/>
    <mergeCell ref="DO220:DP221"/>
    <mergeCell ref="CD222:CE222"/>
    <mergeCell ref="CH222:CT222"/>
    <mergeCell ref="CZ222:DA222"/>
    <mergeCell ref="DD222:DP222"/>
    <mergeCell ref="BY228:CA228"/>
    <mergeCell ref="CE228:CI228"/>
    <mergeCell ref="BZ211:CC212"/>
    <mergeCell ref="CS211:CT212"/>
    <mergeCell ref="CU211:CW212"/>
    <mergeCell ref="DL211:DN212"/>
    <mergeCell ref="DO229:DP230"/>
    <mergeCell ref="CD231:CE231"/>
    <mergeCell ref="CH231:CT231"/>
    <mergeCell ref="CZ231:DA231"/>
    <mergeCell ref="DD231:DP231"/>
    <mergeCell ref="BY237:CA237"/>
    <mergeCell ref="CE237:CI237"/>
    <mergeCell ref="BZ238:CC239"/>
    <mergeCell ref="CS238:CT239"/>
    <mergeCell ref="CU238:CW239"/>
    <mergeCell ref="DL238:DN239"/>
    <mergeCell ref="DO238:DP239"/>
    <mergeCell ref="CD240:CE240"/>
    <mergeCell ref="CH240:CT240"/>
    <mergeCell ref="CZ240:DA240"/>
    <mergeCell ref="DD240:DP240"/>
    <mergeCell ref="BY246:CA246"/>
    <mergeCell ref="CE246:CI246"/>
    <mergeCell ref="BZ229:CC230"/>
    <mergeCell ref="CS229:CT230"/>
    <mergeCell ref="CU229:CW230"/>
    <mergeCell ref="DL229:DN230"/>
    <mergeCell ref="DO247:DP248"/>
    <mergeCell ref="CD249:CE249"/>
    <mergeCell ref="CH249:CT249"/>
    <mergeCell ref="CZ249:DA249"/>
    <mergeCell ref="DD249:DP249"/>
    <mergeCell ref="BY255:CA255"/>
    <mergeCell ref="CE255:CI255"/>
    <mergeCell ref="BZ256:CC257"/>
    <mergeCell ref="CS256:CT257"/>
    <mergeCell ref="CU256:CW257"/>
    <mergeCell ref="DL256:DN257"/>
    <mergeCell ref="DO256:DP257"/>
    <mergeCell ref="CD258:CE258"/>
    <mergeCell ref="CH258:CT258"/>
    <mergeCell ref="CZ258:DA258"/>
    <mergeCell ref="DD258:DP258"/>
    <mergeCell ref="BY264:CA264"/>
    <mergeCell ref="CE264:CI264"/>
    <mergeCell ref="BZ247:CC248"/>
    <mergeCell ref="CS247:CT248"/>
    <mergeCell ref="CU247:CW248"/>
    <mergeCell ref="DL247:DN248"/>
    <mergeCell ref="DO265:DP266"/>
    <mergeCell ref="CD267:CE267"/>
    <mergeCell ref="CH267:CT267"/>
    <mergeCell ref="CZ267:DA267"/>
    <mergeCell ref="DD267:DP267"/>
    <mergeCell ref="BY274:CA274"/>
    <mergeCell ref="CE274:CI274"/>
    <mergeCell ref="BZ275:CC276"/>
    <mergeCell ref="CS275:CT276"/>
    <mergeCell ref="CU275:CW276"/>
    <mergeCell ref="DL275:DN276"/>
    <mergeCell ref="DO275:DP276"/>
    <mergeCell ref="CD277:CE277"/>
    <mergeCell ref="CH277:CT277"/>
    <mergeCell ref="CZ277:DA277"/>
    <mergeCell ref="DD277:DP277"/>
    <mergeCell ref="BY283:CA283"/>
    <mergeCell ref="CE283:CI283"/>
    <mergeCell ref="BZ265:CC266"/>
    <mergeCell ref="CS265:CT266"/>
    <mergeCell ref="CU265:CW266"/>
    <mergeCell ref="DL265:DN266"/>
    <mergeCell ref="DO284:DP285"/>
    <mergeCell ref="CD286:CE286"/>
    <mergeCell ref="CH286:CT286"/>
    <mergeCell ref="CZ286:DA286"/>
    <mergeCell ref="DD286:DP286"/>
    <mergeCell ref="BY292:CA292"/>
    <mergeCell ref="CE292:CI292"/>
    <mergeCell ref="BZ293:CC294"/>
    <mergeCell ref="CS293:CT294"/>
    <mergeCell ref="CU293:CW294"/>
    <mergeCell ref="DL293:DN294"/>
    <mergeCell ref="DO293:DP294"/>
    <mergeCell ref="CD295:CE295"/>
    <mergeCell ref="CH295:CT295"/>
    <mergeCell ref="CZ295:DA295"/>
    <mergeCell ref="DD295:DP295"/>
    <mergeCell ref="BY301:CA301"/>
    <mergeCell ref="CE301:CI301"/>
    <mergeCell ref="BZ284:CC285"/>
    <mergeCell ref="CS284:CT285"/>
    <mergeCell ref="CU284:CW285"/>
    <mergeCell ref="DL284:DN285"/>
    <mergeCell ref="DO302:DP303"/>
    <mergeCell ref="CD304:CE304"/>
    <mergeCell ref="CH304:CT304"/>
    <mergeCell ref="CZ304:DA304"/>
    <mergeCell ref="DD304:DP304"/>
    <mergeCell ref="BY310:CA310"/>
    <mergeCell ref="CE310:CI310"/>
    <mergeCell ref="BZ311:CC312"/>
    <mergeCell ref="CS311:CT312"/>
    <mergeCell ref="CU311:CW312"/>
    <mergeCell ref="DL311:DN312"/>
    <mergeCell ref="DO311:DP312"/>
    <mergeCell ref="CD313:CE313"/>
    <mergeCell ref="CH313:CT313"/>
    <mergeCell ref="CZ313:DA313"/>
    <mergeCell ref="DD313:DP313"/>
    <mergeCell ref="BY319:CA319"/>
    <mergeCell ref="CE319:CI319"/>
    <mergeCell ref="BZ302:CC303"/>
    <mergeCell ref="CS302:CT303"/>
    <mergeCell ref="CU302:CW303"/>
    <mergeCell ref="DL302:DN303"/>
    <mergeCell ref="DO320:DP321"/>
    <mergeCell ref="CD322:CE322"/>
    <mergeCell ref="CH322:CT322"/>
    <mergeCell ref="CZ322:DA322"/>
    <mergeCell ref="DD322:DP322"/>
    <mergeCell ref="BY328:CA328"/>
    <mergeCell ref="CE328:CI328"/>
    <mergeCell ref="BZ329:CC330"/>
    <mergeCell ref="CS329:CT330"/>
    <mergeCell ref="CU329:CW330"/>
    <mergeCell ref="DL329:DN330"/>
    <mergeCell ref="DO329:DP330"/>
    <mergeCell ref="CD331:CE331"/>
    <mergeCell ref="CH331:CT331"/>
    <mergeCell ref="CZ331:DA331"/>
    <mergeCell ref="DD331:DP331"/>
    <mergeCell ref="BY337:CA337"/>
    <mergeCell ref="CE337:CI337"/>
    <mergeCell ref="DO338:DP339"/>
    <mergeCell ref="CD340:CE340"/>
    <mergeCell ref="CH340:CT340"/>
    <mergeCell ref="CZ340:DA340"/>
    <mergeCell ref="DD340:DP340"/>
    <mergeCell ref="BY346:CA346"/>
    <mergeCell ref="CE346:CI346"/>
    <mergeCell ref="BZ347:CC348"/>
    <mergeCell ref="CS347:CT348"/>
    <mergeCell ref="CU347:CW348"/>
    <mergeCell ref="DL347:DN348"/>
    <mergeCell ref="DO347:DP348"/>
    <mergeCell ref="CD349:CE349"/>
    <mergeCell ref="CH349:CT349"/>
    <mergeCell ref="CZ349:DA349"/>
    <mergeCell ref="DD349:DP349"/>
    <mergeCell ref="BY355:CA355"/>
    <mergeCell ref="DL356:DN357"/>
    <mergeCell ref="DO356:DP357"/>
    <mergeCell ref="CD358:CE358"/>
    <mergeCell ref="CZ358:DA358"/>
    <mergeCell ref="BY365:CA365"/>
    <mergeCell ref="CS366:CT367"/>
    <mergeCell ref="CU366:CW367"/>
    <mergeCell ref="DL366:DN367"/>
    <mergeCell ref="DO366:DP367"/>
    <mergeCell ref="CD368:CE368"/>
    <mergeCell ref="CZ368:DA368"/>
    <mergeCell ref="CC355:CD356"/>
    <mergeCell ref="CE355:CJ355"/>
    <mergeCell ref="BZ356:CB356"/>
    <mergeCell ref="CF358:CI358"/>
    <mergeCell ref="DB358:DE358"/>
    <mergeCell ref="CA360:CB360"/>
    <mergeCell ref="CC360:CK360"/>
    <mergeCell ref="CA362:CB362"/>
    <mergeCell ref="CC362:CK362"/>
    <mergeCell ref="CC365:CD366"/>
    <mergeCell ref="CE365:CJ365"/>
    <mergeCell ref="BZ366:CB366"/>
    <mergeCell ref="CF368:CI368"/>
    <mergeCell ref="DB368:DE368"/>
    <mergeCell ref="DL393:DN394"/>
    <mergeCell ref="DO393:DP394"/>
    <mergeCell ref="CD395:CE395"/>
    <mergeCell ref="CZ395:DA395"/>
    <mergeCell ref="BY401:CA401"/>
    <mergeCell ref="CS402:CT403"/>
    <mergeCell ref="CU402:CW403"/>
    <mergeCell ref="DL402:DN403"/>
    <mergeCell ref="DO402:DP403"/>
    <mergeCell ref="CS375:CT376"/>
    <mergeCell ref="CU375:CW376"/>
    <mergeCell ref="DL375:DN376"/>
    <mergeCell ref="DO375:DP376"/>
    <mergeCell ref="CD377:CE377"/>
    <mergeCell ref="CZ377:DA377"/>
    <mergeCell ref="BY383:CA383"/>
    <mergeCell ref="CS384:CT385"/>
    <mergeCell ref="CU384:CW385"/>
    <mergeCell ref="DL384:DN385"/>
    <mergeCell ref="DO384:DP385"/>
    <mergeCell ref="CD386:CE386"/>
    <mergeCell ref="CZ386:DA386"/>
    <mergeCell ref="CA388:CB388"/>
    <mergeCell ref="CC388:CK388"/>
    <mergeCell ref="CA390:CB390"/>
    <mergeCell ref="CC390:CK390"/>
    <mergeCell ref="CC392:CD393"/>
    <mergeCell ref="CE392:CJ392"/>
    <mergeCell ref="BZ393:CB393"/>
    <mergeCell ref="CF395:CI395"/>
    <mergeCell ref="DB395:DE395"/>
    <mergeCell ref="CA397:CB397"/>
    <mergeCell ref="DO438:DP439"/>
    <mergeCell ref="CD440:CE440"/>
    <mergeCell ref="CF440:CI440"/>
    <mergeCell ref="CZ440:DA440"/>
    <mergeCell ref="DB440:DE440"/>
    <mergeCell ref="CE419:CJ419"/>
    <mergeCell ref="BZ420:CB420"/>
    <mergeCell ref="CS420:CT421"/>
    <mergeCell ref="CU420:CW421"/>
    <mergeCell ref="DL420:DN421"/>
    <mergeCell ref="DO420:DP421"/>
    <mergeCell ref="CD422:CE422"/>
    <mergeCell ref="CF422:CI422"/>
    <mergeCell ref="CZ422:DA422"/>
    <mergeCell ref="DB422:DE422"/>
    <mergeCell ref="CA424:CB424"/>
    <mergeCell ref="CC424:CK424"/>
    <mergeCell ref="CA426:CB426"/>
    <mergeCell ref="CC426:CK426"/>
    <mergeCell ref="BY428:CA428"/>
    <mergeCell ref="CC428:CD429"/>
    <mergeCell ref="CE428:CJ428"/>
    <mergeCell ref="BZ429:CB429"/>
    <mergeCell ref="CS429:CT430"/>
    <mergeCell ref="CU429:CW430"/>
    <mergeCell ref="DL429:DN430"/>
    <mergeCell ref="DO429:DP430"/>
    <mergeCell ref="CC456:CD457"/>
    <mergeCell ref="CE456:CJ456"/>
    <mergeCell ref="CD431:CE431"/>
    <mergeCell ref="CF431:CI431"/>
    <mergeCell ref="CZ431:DA431"/>
    <mergeCell ref="DB431:DE431"/>
    <mergeCell ref="CA433:CB433"/>
    <mergeCell ref="CC433:CK433"/>
    <mergeCell ref="CA435:CB435"/>
    <mergeCell ref="CC435:CK435"/>
    <mergeCell ref="BY437:CA437"/>
    <mergeCell ref="CC437:CD438"/>
    <mergeCell ref="CE437:CJ437"/>
    <mergeCell ref="BZ438:CB438"/>
    <mergeCell ref="CS438:CT439"/>
    <mergeCell ref="CU438:CW439"/>
    <mergeCell ref="DL438:DN439"/>
    <mergeCell ref="CS484:CT485"/>
    <mergeCell ref="CU484:CW485"/>
    <mergeCell ref="DL484:DN485"/>
    <mergeCell ref="DO484:DP485"/>
    <mergeCell ref="CD486:CE486"/>
    <mergeCell ref="CZ486:DA486"/>
    <mergeCell ref="BZ484:CC485"/>
    <mergeCell ref="CH486:CT486"/>
    <mergeCell ref="DD486:DP486"/>
    <mergeCell ref="BY465:CA465"/>
    <mergeCell ref="CS466:CT467"/>
    <mergeCell ref="CU466:CW467"/>
    <mergeCell ref="DL466:DN467"/>
    <mergeCell ref="DO466:DP467"/>
    <mergeCell ref="CD468:CE468"/>
    <mergeCell ref="CZ468:DA468"/>
    <mergeCell ref="BY474:CA474"/>
    <mergeCell ref="CS475:CT476"/>
    <mergeCell ref="CU475:CW476"/>
    <mergeCell ref="DL475:DN476"/>
    <mergeCell ref="DO475:DP476"/>
    <mergeCell ref="CH477:CT477"/>
    <mergeCell ref="DD477:DP477"/>
    <mergeCell ref="CE483:CI483"/>
    <mergeCell ref="CD477:CE477"/>
    <mergeCell ref="CZ477:DA477"/>
    <mergeCell ref="BY483:CA483"/>
    <mergeCell ref="CS493:CT494"/>
    <mergeCell ref="CU493:CW494"/>
    <mergeCell ref="DL493:DN494"/>
    <mergeCell ref="DO493:DP494"/>
    <mergeCell ref="CD495:CE495"/>
    <mergeCell ref="CZ495:DA495"/>
    <mergeCell ref="BY501:CA501"/>
    <mergeCell ref="CS502:CT503"/>
    <mergeCell ref="CU502:CW503"/>
    <mergeCell ref="DL502:DN503"/>
    <mergeCell ref="DO502:DP503"/>
    <mergeCell ref="CE492:CI492"/>
    <mergeCell ref="BZ493:CC494"/>
    <mergeCell ref="CH495:CT495"/>
    <mergeCell ref="DD495:DP495"/>
    <mergeCell ref="CE501:CI501"/>
    <mergeCell ref="BZ502:CC503"/>
    <mergeCell ref="BY519:CA519"/>
    <mergeCell ref="CS520:CT521"/>
    <mergeCell ref="CU520:CW521"/>
    <mergeCell ref="DL520:DN521"/>
    <mergeCell ref="DO520:DP521"/>
    <mergeCell ref="CD522:CE522"/>
    <mergeCell ref="CZ522:DA522"/>
    <mergeCell ref="CE519:CI519"/>
    <mergeCell ref="BZ520:CC521"/>
    <mergeCell ref="CH522:CT522"/>
    <mergeCell ref="DD522:DP522"/>
    <mergeCell ref="CD504:CE504"/>
    <mergeCell ref="CZ504:DA504"/>
    <mergeCell ref="BY510:CA510"/>
    <mergeCell ref="CS511:CT512"/>
    <mergeCell ref="CU511:CW512"/>
    <mergeCell ref="DL511:DN512"/>
    <mergeCell ref="DO511:DP512"/>
    <mergeCell ref="CD513:CE513"/>
    <mergeCell ref="CZ513:DA513"/>
    <mergeCell ref="CH504:CT504"/>
    <mergeCell ref="DD504:DP504"/>
    <mergeCell ref="CE510:CI510"/>
    <mergeCell ref="BZ511:CC512"/>
    <mergeCell ref="CH513:CT513"/>
    <mergeCell ref="DD513:DP513"/>
    <mergeCell ref="BY528:CA528"/>
    <mergeCell ref="CE528:CI528"/>
    <mergeCell ref="BZ529:CC530"/>
    <mergeCell ref="CS529:CT530"/>
    <mergeCell ref="CU529:CW530"/>
    <mergeCell ref="DL529:DN530"/>
    <mergeCell ref="DO529:DP530"/>
    <mergeCell ref="CD531:CE531"/>
    <mergeCell ref="CH531:CT531"/>
    <mergeCell ref="CZ531:DA531"/>
    <mergeCell ref="DD531:DP531"/>
    <mergeCell ref="BY537:CA537"/>
    <mergeCell ref="CE537:CI537"/>
    <mergeCell ref="BZ538:CC539"/>
    <mergeCell ref="CS538:CT539"/>
    <mergeCell ref="CU538:CW539"/>
    <mergeCell ref="DL538:DN539"/>
    <mergeCell ref="DO538:DP539"/>
    <mergeCell ref="BY547:CA547"/>
    <mergeCell ref="CE547:CI547"/>
    <mergeCell ref="BZ548:CC549"/>
    <mergeCell ref="CS548:CT549"/>
    <mergeCell ref="CU548:CW549"/>
    <mergeCell ref="DL548:DN549"/>
    <mergeCell ref="DO548:DP549"/>
    <mergeCell ref="CD550:CE550"/>
    <mergeCell ref="CH550:CT550"/>
    <mergeCell ref="CZ550:DA550"/>
    <mergeCell ref="DD550:DP550"/>
    <mergeCell ref="BY556:CA556"/>
    <mergeCell ref="CE556:CI556"/>
    <mergeCell ref="BZ557:CC558"/>
    <mergeCell ref="CS557:CT558"/>
    <mergeCell ref="CU557:CW558"/>
    <mergeCell ref="DL557:DN558"/>
    <mergeCell ref="DO557:DP558"/>
    <mergeCell ref="DO566:DP567"/>
    <mergeCell ref="CD568:CE568"/>
    <mergeCell ref="CH568:CT568"/>
    <mergeCell ref="CZ568:DA568"/>
    <mergeCell ref="DD568:DP568"/>
    <mergeCell ref="BY574:CA574"/>
    <mergeCell ref="CE574:CI574"/>
    <mergeCell ref="BZ575:CC576"/>
    <mergeCell ref="CS575:CT576"/>
    <mergeCell ref="CU575:CW576"/>
    <mergeCell ref="DL575:DN576"/>
    <mergeCell ref="DO575:DP576"/>
    <mergeCell ref="CD577:CE577"/>
    <mergeCell ref="CH577:CT577"/>
    <mergeCell ref="CZ577:DA577"/>
    <mergeCell ref="DD577:DP577"/>
    <mergeCell ref="BY583:CA583"/>
    <mergeCell ref="CE583:CI583"/>
    <mergeCell ref="BZ566:CC567"/>
    <mergeCell ref="CS566:CT567"/>
    <mergeCell ref="CU566:CW567"/>
    <mergeCell ref="DL566:DN567"/>
    <mergeCell ref="DO584:DP585"/>
    <mergeCell ref="CD586:CE586"/>
    <mergeCell ref="CH586:CT586"/>
    <mergeCell ref="CZ586:DA586"/>
    <mergeCell ref="DD586:DP586"/>
    <mergeCell ref="BY592:CA592"/>
    <mergeCell ref="CE592:CI592"/>
    <mergeCell ref="BZ593:CC594"/>
    <mergeCell ref="CS593:CT594"/>
    <mergeCell ref="CU593:CW594"/>
    <mergeCell ref="DL593:DN594"/>
    <mergeCell ref="DO593:DP594"/>
    <mergeCell ref="CD595:CE595"/>
    <mergeCell ref="CH595:CT595"/>
    <mergeCell ref="CZ595:DA595"/>
    <mergeCell ref="DD595:DP595"/>
    <mergeCell ref="BY601:CA601"/>
    <mergeCell ref="CE601:CI601"/>
    <mergeCell ref="BZ584:CC585"/>
    <mergeCell ref="CS584:CT585"/>
    <mergeCell ref="CU584:CW585"/>
    <mergeCell ref="DL584:DN585"/>
    <mergeCell ref="DO602:DP603"/>
    <mergeCell ref="CD604:CE604"/>
    <mergeCell ref="CH604:CT604"/>
    <mergeCell ref="CZ604:DA604"/>
    <mergeCell ref="DD604:DP604"/>
    <mergeCell ref="BY610:CA610"/>
    <mergeCell ref="CE610:CI610"/>
    <mergeCell ref="BZ611:CC612"/>
    <mergeCell ref="CS611:CT612"/>
    <mergeCell ref="CU611:CW612"/>
    <mergeCell ref="DL611:DN612"/>
    <mergeCell ref="DO611:DP612"/>
    <mergeCell ref="CD613:CE613"/>
    <mergeCell ref="CH613:CT613"/>
    <mergeCell ref="CZ613:DA613"/>
    <mergeCell ref="DD613:DP613"/>
    <mergeCell ref="BY619:CA619"/>
    <mergeCell ref="CE619:CI619"/>
    <mergeCell ref="BZ602:CC603"/>
    <mergeCell ref="CS602:CT603"/>
    <mergeCell ref="CU602:CW603"/>
    <mergeCell ref="DL602:DN603"/>
    <mergeCell ref="DO620:DP621"/>
    <mergeCell ref="CD622:CE622"/>
    <mergeCell ref="CH622:CT622"/>
    <mergeCell ref="CZ622:DA622"/>
    <mergeCell ref="DD622:DP622"/>
    <mergeCell ref="BY628:CA628"/>
    <mergeCell ref="CE628:CI628"/>
    <mergeCell ref="BZ629:CC630"/>
    <mergeCell ref="CS629:CT630"/>
    <mergeCell ref="CU629:CW630"/>
    <mergeCell ref="DL629:DN630"/>
    <mergeCell ref="DO629:DP630"/>
    <mergeCell ref="CD631:CE631"/>
    <mergeCell ref="CH631:CT631"/>
    <mergeCell ref="CZ631:DA631"/>
    <mergeCell ref="DD631:DP631"/>
    <mergeCell ref="BY638:CA638"/>
    <mergeCell ref="CE638:CI638"/>
    <mergeCell ref="BZ620:CC621"/>
    <mergeCell ref="CS620:CT621"/>
    <mergeCell ref="CU620:CW621"/>
    <mergeCell ref="DL620:DN621"/>
    <mergeCell ref="DO639:DP640"/>
    <mergeCell ref="CD641:CE641"/>
    <mergeCell ref="CH641:CT641"/>
    <mergeCell ref="CZ641:DA641"/>
    <mergeCell ref="DD641:DP641"/>
    <mergeCell ref="BY647:CA647"/>
    <mergeCell ref="CE647:CI647"/>
    <mergeCell ref="BZ648:CC649"/>
    <mergeCell ref="CS648:CT649"/>
    <mergeCell ref="CU648:CW649"/>
    <mergeCell ref="DL648:DN649"/>
    <mergeCell ref="DO648:DP649"/>
    <mergeCell ref="CD650:CE650"/>
    <mergeCell ref="CH650:CT650"/>
    <mergeCell ref="CZ650:DA650"/>
    <mergeCell ref="DD650:DP650"/>
    <mergeCell ref="BY656:CA656"/>
    <mergeCell ref="CE656:CI656"/>
    <mergeCell ref="BZ639:CC640"/>
    <mergeCell ref="CS639:CT640"/>
    <mergeCell ref="CU639:CW640"/>
    <mergeCell ref="DL639:DN640"/>
    <mergeCell ref="DO657:DP658"/>
    <mergeCell ref="CD659:CE659"/>
    <mergeCell ref="CH659:CT659"/>
    <mergeCell ref="CZ659:DA659"/>
    <mergeCell ref="DD659:DP659"/>
    <mergeCell ref="BY665:CA665"/>
    <mergeCell ref="CE665:CI665"/>
    <mergeCell ref="BZ666:CC667"/>
    <mergeCell ref="CS666:CT667"/>
    <mergeCell ref="CU666:CW667"/>
    <mergeCell ref="DL666:DN667"/>
    <mergeCell ref="DO666:DP667"/>
    <mergeCell ref="CD668:CE668"/>
    <mergeCell ref="CH668:CT668"/>
    <mergeCell ref="CZ668:DA668"/>
    <mergeCell ref="DD668:DP668"/>
    <mergeCell ref="BY674:CA674"/>
    <mergeCell ref="CE674:CI674"/>
    <mergeCell ref="BZ657:CC658"/>
    <mergeCell ref="CS657:CT658"/>
    <mergeCell ref="CU657:CW658"/>
    <mergeCell ref="DL657:DN658"/>
    <mergeCell ref="DO675:DP676"/>
    <mergeCell ref="CD677:CE677"/>
    <mergeCell ref="CH677:CT677"/>
    <mergeCell ref="CZ677:DA677"/>
    <mergeCell ref="DD677:DP677"/>
    <mergeCell ref="BY683:CA683"/>
    <mergeCell ref="CE683:CI683"/>
    <mergeCell ref="BZ684:CC685"/>
    <mergeCell ref="CS684:CT685"/>
    <mergeCell ref="CU684:CW685"/>
    <mergeCell ref="DL684:DN685"/>
    <mergeCell ref="DO684:DP685"/>
    <mergeCell ref="CD686:CE686"/>
    <mergeCell ref="CH686:CT686"/>
    <mergeCell ref="CZ686:DA686"/>
    <mergeCell ref="DD686:DP686"/>
    <mergeCell ref="BY692:CA692"/>
    <mergeCell ref="CE692:CI692"/>
    <mergeCell ref="BZ675:CC676"/>
    <mergeCell ref="CS675:CT676"/>
    <mergeCell ref="CU675:CW676"/>
    <mergeCell ref="DL675:DN676"/>
    <mergeCell ref="DO693:DP694"/>
    <mergeCell ref="CD695:CE695"/>
    <mergeCell ref="CH695:CT695"/>
    <mergeCell ref="CZ695:DA695"/>
    <mergeCell ref="DD695:DP695"/>
    <mergeCell ref="BY701:CA701"/>
    <mergeCell ref="CE701:CI701"/>
    <mergeCell ref="BZ702:CC703"/>
    <mergeCell ref="CS702:CT703"/>
    <mergeCell ref="CU702:CW703"/>
    <mergeCell ref="DL702:DN703"/>
    <mergeCell ref="DO702:DP703"/>
    <mergeCell ref="CD704:CE704"/>
    <mergeCell ref="CH704:CT704"/>
    <mergeCell ref="CZ704:DA704"/>
    <mergeCell ref="DD704:DP704"/>
    <mergeCell ref="BY710:CA710"/>
    <mergeCell ref="CE710:CI710"/>
    <mergeCell ref="BZ693:CC694"/>
    <mergeCell ref="CS693:CT694"/>
    <mergeCell ref="CU693:CW694"/>
    <mergeCell ref="DL693:DN694"/>
    <mergeCell ref="DO711:DP712"/>
    <mergeCell ref="CD713:CE713"/>
    <mergeCell ref="CH713:CT713"/>
    <mergeCell ref="CZ713:DA713"/>
    <mergeCell ref="DD713:DP713"/>
    <mergeCell ref="BY719:CA719"/>
    <mergeCell ref="CE719:CI719"/>
    <mergeCell ref="BZ720:CC721"/>
    <mergeCell ref="CS720:CT721"/>
    <mergeCell ref="CU720:CW721"/>
    <mergeCell ref="DL720:DN721"/>
    <mergeCell ref="DO720:DP721"/>
    <mergeCell ref="CD722:CE722"/>
    <mergeCell ref="CH722:CT722"/>
    <mergeCell ref="CZ722:DA722"/>
    <mergeCell ref="DD722:DP722"/>
    <mergeCell ref="BY729:CA729"/>
    <mergeCell ref="CE729:CI729"/>
    <mergeCell ref="BZ711:CC712"/>
    <mergeCell ref="CS711:CT712"/>
    <mergeCell ref="CU711:CW712"/>
    <mergeCell ref="DL711:DN712"/>
    <mergeCell ref="DO730:DP731"/>
    <mergeCell ref="CD732:CE732"/>
    <mergeCell ref="CH732:CT732"/>
    <mergeCell ref="CZ732:DA732"/>
    <mergeCell ref="DD732:DP732"/>
    <mergeCell ref="BY738:CA738"/>
    <mergeCell ref="CE738:CI738"/>
    <mergeCell ref="BZ739:CC740"/>
    <mergeCell ref="CS739:CT740"/>
    <mergeCell ref="CU739:CW740"/>
    <mergeCell ref="DL739:DN740"/>
    <mergeCell ref="DO739:DP740"/>
    <mergeCell ref="CD741:CE741"/>
    <mergeCell ref="CH741:CT741"/>
    <mergeCell ref="CZ741:DA741"/>
    <mergeCell ref="DD741:DP741"/>
    <mergeCell ref="BY747:CA747"/>
    <mergeCell ref="CE747:CI747"/>
    <mergeCell ref="BZ730:CC731"/>
    <mergeCell ref="CS730:CT731"/>
    <mergeCell ref="CU730:CW731"/>
    <mergeCell ref="DL730:DN731"/>
    <mergeCell ref="CU766:CW767"/>
    <mergeCell ref="DL766:DN767"/>
    <mergeCell ref="DO748:DP749"/>
    <mergeCell ref="CD750:CE750"/>
    <mergeCell ref="CH750:CT750"/>
    <mergeCell ref="CZ750:DA750"/>
    <mergeCell ref="DD750:DP750"/>
    <mergeCell ref="BY756:CA756"/>
    <mergeCell ref="CE756:CI756"/>
    <mergeCell ref="BZ757:CC758"/>
    <mergeCell ref="CS757:CT758"/>
    <mergeCell ref="CU757:CW758"/>
    <mergeCell ref="DL757:DN758"/>
    <mergeCell ref="DO757:DP758"/>
    <mergeCell ref="CD759:CE759"/>
    <mergeCell ref="CH759:CT759"/>
    <mergeCell ref="CZ759:DA759"/>
    <mergeCell ref="DD759:DP759"/>
    <mergeCell ref="BY765:CA765"/>
    <mergeCell ref="CE765:CI765"/>
    <mergeCell ref="BZ748:CC749"/>
    <mergeCell ref="CS748:CT749"/>
    <mergeCell ref="CU748:CW749"/>
    <mergeCell ref="DL748:DN749"/>
    <mergeCell ref="CE792:CI792"/>
    <mergeCell ref="BZ793:CC794"/>
    <mergeCell ref="CS793:CT794"/>
    <mergeCell ref="CU793:CW794"/>
    <mergeCell ref="DL793:DN794"/>
    <mergeCell ref="DO793:DP794"/>
    <mergeCell ref="CD795:CE795"/>
    <mergeCell ref="CH795:CT795"/>
    <mergeCell ref="CZ795:DA795"/>
    <mergeCell ref="DD795:DP795"/>
    <mergeCell ref="BZ784:CC785"/>
    <mergeCell ref="CS784:CT785"/>
    <mergeCell ref="DO766:DP767"/>
    <mergeCell ref="CD768:CE768"/>
    <mergeCell ref="CH768:CT768"/>
    <mergeCell ref="CZ768:DA768"/>
    <mergeCell ref="DD768:DP768"/>
    <mergeCell ref="BY774:CA774"/>
    <mergeCell ref="CE774:CI774"/>
    <mergeCell ref="BZ775:CC776"/>
    <mergeCell ref="CS775:CT776"/>
    <mergeCell ref="CU775:CW776"/>
    <mergeCell ref="DL775:DN776"/>
    <mergeCell ref="DO775:DP776"/>
    <mergeCell ref="CD777:CE777"/>
    <mergeCell ref="CH777:CT777"/>
    <mergeCell ref="CZ777:DA777"/>
    <mergeCell ref="DD777:DP777"/>
    <mergeCell ref="BY783:CA783"/>
    <mergeCell ref="CE783:CI783"/>
    <mergeCell ref="BZ766:CC767"/>
    <mergeCell ref="CS766:CT767"/>
    <mergeCell ref="E62:E63"/>
    <mergeCell ref="F62:F63"/>
    <mergeCell ref="CD813:CE813"/>
    <mergeCell ref="CH813:CT813"/>
    <mergeCell ref="CZ813:DA813"/>
    <mergeCell ref="DD813:DP813"/>
    <mergeCell ref="BY801:CA801"/>
    <mergeCell ref="CE801:CI801"/>
    <mergeCell ref="BZ802:CC803"/>
    <mergeCell ref="CS802:CT803"/>
    <mergeCell ref="CU802:CW803"/>
    <mergeCell ref="DL802:DN803"/>
    <mergeCell ref="DO802:DP803"/>
    <mergeCell ref="CD804:CE804"/>
    <mergeCell ref="CH804:CT804"/>
    <mergeCell ref="CZ804:DA804"/>
    <mergeCell ref="DD804:DP804"/>
    <mergeCell ref="BY810:CA810"/>
    <mergeCell ref="CE810:CI810"/>
    <mergeCell ref="BZ811:CC812"/>
    <mergeCell ref="CS811:CT812"/>
    <mergeCell ref="CU811:CW812"/>
    <mergeCell ref="DL811:DN812"/>
    <mergeCell ref="DO811:DP812"/>
    <mergeCell ref="CU784:CW785"/>
    <mergeCell ref="DL784:DN785"/>
    <mergeCell ref="DO784:DP785"/>
    <mergeCell ref="CD786:CE786"/>
    <mergeCell ref="CH786:CT786"/>
    <mergeCell ref="CZ786:DA786"/>
    <mergeCell ref="DD786:DP786"/>
    <mergeCell ref="BY792:CA792"/>
    <mergeCell ref="E58:E59"/>
    <mergeCell ref="F58:F59"/>
    <mergeCell ref="K58:K59"/>
    <mergeCell ref="M58:M59"/>
    <mergeCell ref="N58:N59"/>
    <mergeCell ref="O58:O59"/>
    <mergeCell ref="Q58:Q59"/>
    <mergeCell ref="R58:R59"/>
    <mergeCell ref="W58:W59"/>
    <mergeCell ref="Y58:Y59"/>
    <mergeCell ref="Z58:Z59"/>
    <mergeCell ref="AA58:AA59"/>
    <mergeCell ref="E60:E61"/>
    <mergeCell ref="F60:F61"/>
    <mergeCell ref="K60:K61"/>
    <mergeCell ref="M60:M61"/>
    <mergeCell ref="N60:N61"/>
    <mergeCell ref="O60:O61"/>
    <mergeCell ref="Q60:Q61"/>
    <mergeCell ref="R60:R61"/>
    <mergeCell ref="W60:W61"/>
    <mergeCell ref="Y60:Y61"/>
    <mergeCell ref="Z60:Z61"/>
    <mergeCell ref="AA60:AA61"/>
    <mergeCell ref="E64:E65"/>
    <mergeCell ref="F64:F65"/>
    <mergeCell ref="K64:K65"/>
    <mergeCell ref="M64:M65"/>
    <mergeCell ref="N64:N65"/>
    <mergeCell ref="O64:O65"/>
    <mergeCell ref="Q64:Q65"/>
    <mergeCell ref="R64:R65"/>
    <mergeCell ref="W64:W65"/>
    <mergeCell ref="Y64:Y65"/>
    <mergeCell ref="Z64:Z65"/>
    <mergeCell ref="AA64:AA65"/>
    <mergeCell ref="E66:E67"/>
    <mergeCell ref="F66:F67"/>
    <mergeCell ref="K66:K67"/>
    <mergeCell ref="M66:M67"/>
    <mergeCell ref="N66:N67"/>
    <mergeCell ref="O66:O67"/>
    <mergeCell ref="Q66:Q67"/>
    <mergeCell ref="R66:R67"/>
    <mergeCell ref="W66:W67"/>
    <mergeCell ref="Y66:Y67"/>
    <mergeCell ref="Z66:Z67"/>
    <mergeCell ref="AA66:AA67"/>
    <mergeCell ref="E68:E69"/>
    <mergeCell ref="F68:F69"/>
    <mergeCell ref="K68:K69"/>
    <mergeCell ref="M68:M69"/>
    <mergeCell ref="N68:N69"/>
    <mergeCell ref="O68:O69"/>
    <mergeCell ref="Q68:Q69"/>
    <mergeCell ref="R68:R69"/>
    <mergeCell ref="W68:W69"/>
    <mergeCell ref="Y68:Y69"/>
    <mergeCell ref="Z68:Z69"/>
    <mergeCell ref="AA68:AA69"/>
    <mergeCell ref="Q80:Q81"/>
    <mergeCell ref="R80:R81"/>
    <mergeCell ref="W80:W81"/>
    <mergeCell ref="Y80:Y81"/>
    <mergeCell ref="Z80:Z81"/>
    <mergeCell ref="AA80:AA81"/>
    <mergeCell ref="W74:W75"/>
    <mergeCell ref="Y74:Y75"/>
    <mergeCell ref="Z74:Z75"/>
    <mergeCell ref="AA74:AA75"/>
    <mergeCell ref="F72:F73"/>
    <mergeCell ref="K72:K73"/>
    <mergeCell ref="R72:R73"/>
    <mergeCell ref="W72:W73"/>
    <mergeCell ref="E76:E77"/>
    <mergeCell ref="F76:F77"/>
    <mergeCell ref="K76:K77"/>
    <mergeCell ref="M76:M77"/>
    <mergeCell ref="N76:N77"/>
    <mergeCell ref="O76:O77"/>
    <mergeCell ref="CA370:CB370"/>
    <mergeCell ref="CC370:CK370"/>
    <mergeCell ref="CA372:CB372"/>
    <mergeCell ref="CC372:CK372"/>
    <mergeCell ref="CC374:CD375"/>
    <mergeCell ref="CE374:CJ374"/>
    <mergeCell ref="BZ375:CB375"/>
    <mergeCell ref="CF377:CI377"/>
    <mergeCell ref="DB377:DE377"/>
    <mergeCell ref="CA379:CB379"/>
    <mergeCell ref="CC379:CK379"/>
    <mergeCell ref="CA381:CB381"/>
    <mergeCell ref="CC381:CK381"/>
    <mergeCell ref="CC383:CD384"/>
    <mergeCell ref="CE383:CJ383"/>
    <mergeCell ref="BZ384:CB384"/>
    <mergeCell ref="CF386:CI386"/>
    <mergeCell ref="DB386:DE386"/>
    <mergeCell ref="CE474:CI474"/>
    <mergeCell ref="BZ475:CC476"/>
    <mergeCell ref="CA406:CB406"/>
    <mergeCell ref="CC406:CK406"/>
    <mergeCell ref="CA408:CB408"/>
    <mergeCell ref="CC408:CK408"/>
    <mergeCell ref="CC410:CD411"/>
    <mergeCell ref="CE410:CJ410"/>
    <mergeCell ref="BZ411:CB411"/>
    <mergeCell ref="CF413:CI413"/>
    <mergeCell ref="DB413:DE413"/>
    <mergeCell ref="CA415:CB415"/>
    <mergeCell ref="CC415:CK415"/>
    <mergeCell ref="CA417:CB417"/>
    <mergeCell ref="CC417:CK417"/>
    <mergeCell ref="CA453:CB453"/>
    <mergeCell ref="CC453:CK453"/>
    <mergeCell ref="CU457:CW458"/>
    <mergeCell ref="CD459:CE459"/>
    <mergeCell ref="CF459:CI459"/>
    <mergeCell ref="CZ459:DA459"/>
    <mergeCell ref="DB459:DE459"/>
    <mergeCell ref="CA461:CB461"/>
    <mergeCell ref="CC461:CK461"/>
    <mergeCell ref="CA463:CB463"/>
    <mergeCell ref="CC463:CK463"/>
    <mergeCell ref="CA442:CB442"/>
    <mergeCell ref="CC442:CK442"/>
    <mergeCell ref="CA444:CB444"/>
    <mergeCell ref="CC444:CK444"/>
    <mergeCell ref="BY446:CA446"/>
    <mergeCell ref="CC446:CD447"/>
    <mergeCell ref="BZ457:CB457"/>
    <mergeCell ref="CS457:CT458"/>
    <mergeCell ref="CC397:CK397"/>
    <mergeCell ref="CA399:CB399"/>
    <mergeCell ref="CC399:CK399"/>
    <mergeCell ref="CC401:CD402"/>
    <mergeCell ref="CE401:CJ401"/>
    <mergeCell ref="BZ402:CB402"/>
    <mergeCell ref="CF404:CI404"/>
    <mergeCell ref="DB404:DE404"/>
    <mergeCell ref="BY392:CA392"/>
    <mergeCell ref="CS393:CT394"/>
    <mergeCell ref="CU393:CW394"/>
    <mergeCell ref="CE465:CI465"/>
    <mergeCell ref="BZ466:CC467"/>
    <mergeCell ref="CH468:CT468"/>
    <mergeCell ref="DD468:DP468"/>
    <mergeCell ref="DL457:DN458"/>
    <mergeCell ref="DO457:DP458"/>
    <mergeCell ref="CE446:CJ446"/>
    <mergeCell ref="BZ447:CB447"/>
    <mergeCell ref="CS447:CT448"/>
    <mergeCell ref="CU447:CW448"/>
    <mergeCell ref="DL447:DN448"/>
    <mergeCell ref="DO447:DP448"/>
    <mergeCell ref="CD449:CE449"/>
    <mergeCell ref="CF449:CI449"/>
    <mergeCell ref="CZ449:DA449"/>
    <mergeCell ref="DB449:DE449"/>
    <mergeCell ref="CA451:CB451"/>
    <mergeCell ref="CC451:CK451"/>
    <mergeCell ref="BY456:CA456"/>
  </mergeCells>
  <conditionalFormatting sqref="AH5:AH6 AJ5:AJ6 AK5:AK8 AM5:AM8 AN5:AN10 AP5:AP10 AQ5:AQ12 AS5:AS12 AH23:AH24 AJ23:AJ24 AK23:AK26 AM23:AM26 AN23:AN28 AP23:AP28 AQ23:AQ30 AS23:AS30 AH41:AH42 AJ41:AK42 AK41:AK44 AM41:AN44 AN41:AN46 AP41:AQ46 AQ41:AQ48 AS41:AT48 AH57:AH58 AJ57:AJ58 AK57:AK60 AM57:AM60 AN57:AN62 AP57:AP62 AQ57:AQ64 AS57:AS64 AV5:AY14 AV23:AY32 AV57:AY66 AT5:AT14 AW15:AY16 AT23:AT32 AW33:AY34 AT41:AT50 AV41:AV50 AT57:AT66 AW67:AY68">
    <cfRule type="expression" dxfId="22" priority="24">
      <formula>AH5=0</formula>
    </cfRule>
  </conditionalFormatting>
  <conditionalFormatting sqref="AH6:AH12 AJ6:AJ12 AK8:AK12 AM8:AM12 AN10:AN12 AP10:AP12 AQ12 AS12 AH19:AH22 AJ19:AJ22 AK21:AK22 AM21:AM22 AH24:AH30 AJ24:AJ30 AK26:AK30 AM26:AM30 AN28:AN30 AP28:AP30 AQ30 AS30 AH38:AH52 AJ38:AJ52 AK39:AK41 AM39:AM41 AN41 AP41 AK43:AK48 AM43:AM48 AN45:AN48 AP45:AP48 AQ48 AS48 AK50:AK52 AM50:AM52 AN52 AP52 AH54:AH56 AJ54:AJ56 AK55:AK56 AM55:AM56 AH58:AH64 AJ58:AJ64 AK60:AK64 AM60:AM64 AN62:AN64 AP62:AP64 AQ64 AS64">
    <cfRule type="cellIs" dxfId="21" priority="11" operator="equal">
      <formula>0</formula>
    </cfRule>
  </conditionalFormatting>
  <conditionalFormatting sqref="AJ9:AJ16 AG9:AH18 AK11:AK16 AM11:AM16 AJ27:AJ34 AG27:AH36 AK29:AK34 AM29:AM34 AG45:AH52 AJ45:AJ52 AK47:AK52 AM47:AM52 AN49:AN52 AP49:AP52 AJ61:AJ68 AG61:AH70 AK63:AK68 AM63:AM68 AG7:AG8 AE7:AE18 AN13:AN16 AP13:AP16 AQ15:AQ16 AS15:AS18 AJ17:AK18 AM17:AN18 AP17:AQ18 AT17:AT18 AV17:AV18 AG25:AG26 AE25:AE36 AN31:AN34 AP31:AP34 AQ33:AQ34 AS33:AS36 AJ35:AK36 AM35:AN36 AP35:AQ36 AT35:AT36 AV35:AV36 AE43:AE52 AG43:AG52 AQ51:AQ52 AS51:AS52 AG59:AG60 AE59:AE71 AN65:AN68 AP65:AP68 AQ67:AQ68 AS67:AS70 AJ69:AK70 AM69:AN70 AP69:AQ70 AT69:AT70 AV69:AV70">
    <cfRule type="expression" dxfId="20" priority="23">
      <formula>AE7=0</formula>
    </cfRule>
  </conditionalFormatting>
  <conditionalFormatting sqref="AW4 AY4 AW6 AY6 AW8 AY8 AW10 AY10 AW12 AY12 AW17 AY17 AW19 AY19 AW21:AW22 AY21:AY22 AW24 AY24 AW26 AY26 AW28 AY28 AW30 AY30 AW35 AY35 AW55:AW56 AY55:AY56 AW58 AY58 AW60 AY60 AW62 AY62 AW64 AY64 AW69 AY69">
    <cfRule type="cellIs" dxfId="19" priority="10" operator="equal">
      <formula>0</formula>
    </cfRule>
  </conditionalFormatting>
  <conditionalFormatting sqref="AZ5:BD18 AZ23:BD36 AZ41:BD52 AZ57:BD70">
    <cfRule type="cellIs" dxfId="18" priority="22"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3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pageSetUpPr fitToPage="1"/>
  </sheetPr>
  <dimension ref="B1:DO809"/>
  <sheetViews>
    <sheetView topLeftCell="A55" zoomScale="55" zoomScaleNormal="55" workbookViewId="0">
      <selection activeCell="O82" sqref="O82:O83"/>
    </sheetView>
  </sheetViews>
  <sheetFormatPr defaultColWidth="9.109375" defaultRowHeight="22.5" customHeight="1" x14ac:dyDescent="0.3"/>
  <cols>
    <col min="1" max="1" width="2.88671875" customWidth="1"/>
    <col min="2" max="2" width="5.109375" hidden="1" customWidth="1"/>
    <col min="3" max="3" width="22.88671875" hidden="1" customWidth="1"/>
    <col min="4" max="4" width="2.109375" customWidth="1"/>
    <col min="5" max="8" width="7.88671875" customWidth="1"/>
    <col min="9" max="9" width="7.88671875" style="253" customWidth="1"/>
    <col min="10" max="10" width="28.5546875" customWidth="1"/>
    <col min="11" max="11" width="2.88671875" customWidth="1"/>
    <col min="12" max="12" width="28.5546875" customWidth="1"/>
    <col min="13" max="13" width="8.5546875" customWidth="1"/>
    <col min="14" max="14" width="2.88671875" customWidth="1"/>
    <col min="15" max="15" width="8.5546875" customWidth="1"/>
    <col min="16" max="16" width="1.5546875" customWidth="1"/>
    <col min="17" max="20" width="7.88671875" customWidth="1"/>
    <col min="21" max="21" width="7.88671875" style="253" customWidth="1"/>
    <col min="22" max="22" width="28.5546875" customWidth="1"/>
    <col min="23" max="23" width="2.88671875" customWidth="1"/>
    <col min="24" max="24" width="28.5546875" customWidth="1"/>
    <col min="25" max="25" width="8.5546875" customWidth="1"/>
    <col min="26" max="26" width="2.88671875" customWidth="1"/>
    <col min="27" max="27" width="8.5546875" customWidth="1"/>
    <col min="28" max="28" width="2.109375" customWidth="1"/>
    <col min="29" max="29" width="4.33203125" customWidth="1"/>
    <col min="30" max="30" width="25.6640625" style="12" customWidth="1"/>
    <col min="31" max="31" width="9.33203125" customWidth="1"/>
    <col min="32" max="32" width="2.109375" customWidth="1"/>
    <col min="33" max="34" width="9.33203125" customWidth="1"/>
    <col min="35" max="35" width="2.109375" customWidth="1"/>
    <col min="36" max="37" width="9.33203125" customWidth="1"/>
    <col min="38" max="38" width="2.109375" customWidth="1"/>
    <col min="39" max="40" width="9.33203125" customWidth="1"/>
    <col min="41" max="41" width="2.109375" customWidth="1"/>
    <col min="42" max="43" width="9.33203125" customWidth="1"/>
    <col min="44" max="44" width="2.109375" customWidth="1"/>
    <col min="45" max="46" width="9.33203125" customWidth="1"/>
    <col min="47" max="47" width="2.109375" customWidth="1"/>
    <col min="48" max="48" width="9.33203125" customWidth="1"/>
    <col min="49" max="49" width="5" customWidth="1"/>
    <col min="50" max="50" width="2.109375" customWidth="1"/>
    <col min="51" max="52" width="5" customWidth="1"/>
    <col min="53" max="54" width="12.109375" customWidth="1"/>
    <col min="55" max="55" width="1.44140625" style="17" customWidth="1"/>
    <col min="56" max="64" width="7.109375" style="17" hidden="1" customWidth="1"/>
    <col min="65" max="65" width="4.109375" customWidth="1"/>
    <col min="66" max="73" width="9.109375" hidden="1" customWidth="1"/>
    <col min="74" max="74" width="4.109375" style="19" customWidth="1"/>
    <col min="75" max="119" width="5" customWidth="1"/>
  </cols>
  <sheetData>
    <row r="1" spans="2:119" ht="22.5" customHeight="1" thickTop="1" thickBot="1" x14ac:dyDescent="0.4">
      <c r="D1" s="18"/>
      <c r="E1" s="1077" t="s">
        <v>76</v>
      </c>
      <c r="F1" s="1077"/>
      <c r="G1" s="1077"/>
      <c r="H1" s="1077"/>
      <c r="I1" s="1077"/>
      <c r="J1" s="1077"/>
      <c r="K1" s="1077"/>
      <c r="L1" s="1077"/>
      <c r="M1" s="1077"/>
      <c r="N1" s="1077"/>
      <c r="O1" s="1077"/>
      <c r="P1" s="266"/>
      <c r="Q1" s="1078" t="s">
        <v>77</v>
      </c>
      <c r="R1" s="1078"/>
      <c r="S1" s="1078"/>
      <c r="T1" s="1078"/>
      <c r="U1" s="1078"/>
      <c r="V1" s="1078"/>
      <c r="W1" s="1078"/>
      <c r="X1" s="1078"/>
      <c r="Y1" s="1078"/>
      <c r="Z1" s="1078"/>
      <c r="AA1" s="1078"/>
      <c r="BW1" s="1012">
        <f>BO2</f>
        <v>0.375</v>
      </c>
      <c r="BX1" s="1013"/>
      <c r="BY1" s="267"/>
      <c r="BZ1" s="267"/>
      <c r="CA1" s="267"/>
      <c r="CB1" s="267"/>
      <c r="CC1" s="267"/>
      <c r="CD1" s="267"/>
      <c r="CE1" s="267"/>
      <c r="CF1" s="267"/>
      <c r="CG1" s="267"/>
      <c r="CH1" s="267"/>
      <c r="CI1" s="267"/>
      <c r="CJ1" s="267"/>
      <c r="CK1" s="267"/>
      <c r="CL1" s="267"/>
      <c r="CM1" s="267"/>
      <c r="CN1" s="267"/>
      <c r="CO1" s="267"/>
      <c r="CP1" s="267"/>
      <c r="CQ1" s="267"/>
      <c r="CR1" s="267"/>
      <c r="CS1" s="267"/>
      <c r="CT1" s="267"/>
      <c r="CU1" s="267"/>
      <c r="CV1" s="267"/>
      <c r="CW1" s="267"/>
      <c r="CX1" s="267"/>
      <c r="CY1" s="267"/>
      <c r="CZ1" s="267"/>
      <c r="DA1" s="267"/>
      <c r="DB1" s="267"/>
      <c r="DC1" s="267"/>
      <c r="DD1" s="267"/>
      <c r="DE1" s="267"/>
      <c r="DF1" s="267"/>
      <c r="DG1" s="267"/>
      <c r="DH1" s="267"/>
      <c r="DI1" s="267"/>
      <c r="DJ1" s="267"/>
      <c r="DK1" s="268"/>
      <c r="DL1" s="466" t="s">
        <v>78</v>
      </c>
      <c r="DM1" s="467"/>
      <c r="DN1" s="466" t="str">
        <f>BR3</f>
        <v>D</v>
      </c>
      <c r="DO1" s="468"/>
    </row>
    <row r="2" spans="2:119" ht="22.5" customHeight="1" thickTop="1" thickBot="1" x14ac:dyDescent="0.4">
      <c r="B2">
        <v>1</v>
      </c>
      <c r="C2" t="s">
        <v>142</v>
      </c>
      <c r="E2" s="1074" t="s">
        <v>44</v>
      </c>
      <c r="F2" s="259">
        <v>0.375</v>
      </c>
      <c r="G2" s="260">
        <v>1</v>
      </c>
      <c r="H2" s="261" t="s">
        <v>45</v>
      </c>
      <c r="I2" s="261" t="s">
        <v>46</v>
      </c>
      <c r="J2" s="500">
        <v>4</v>
      </c>
      <c r="K2" s="1060" t="s">
        <v>47</v>
      </c>
      <c r="L2" s="501">
        <v>21</v>
      </c>
      <c r="M2" s="1062">
        <v>7</v>
      </c>
      <c r="N2" s="1064" t="s">
        <v>47</v>
      </c>
      <c r="O2" s="1066">
        <v>20</v>
      </c>
      <c r="Q2" s="1074" t="str">
        <f>E2</f>
        <v>1. KOLO</v>
      </c>
      <c r="R2" s="259">
        <f>F2</f>
        <v>0.375</v>
      </c>
      <c r="S2" s="260">
        <v>2</v>
      </c>
      <c r="T2" s="261" t="s">
        <v>45</v>
      </c>
      <c r="U2" s="261" t="s">
        <v>46</v>
      </c>
      <c r="V2" s="500">
        <v>5</v>
      </c>
      <c r="W2" s="1060" t="s">
        <v>47</v>
      </c>
      <c r="X2" s="501">
        <v>20</v>
      </c>
      <c r="Y2" s="1062">
        <v>14</v>
      </c>
      <c r="Z2" s="1064" t="s">
        <v>47</v>
      </c>
      <c r="AA2" s="1066">
        <v>11</v>
      </c>
      <c r="AC2" s="1068" t="s">
        <v>39</v>
      </c>
      <c r="AD2" s="1069"/>
      <c r="AE2" s="1001">
        <f>AC5</f>
        <v>1</v>
      </c>
      <c r="AF2" s="994"/>
      <c r="AG2" s="1002"/>
      <c r="AH2" s="1003">
        <f>AC7</f>
        <v>7</v>
      </c>
      <c r="AI2" s="994"/>
      <c r="AJ2" s="1002"/>
      <c r="AK2" s="1003">
        <f>AC9</f>
        <v>9</v>
      </c>
      <c r="AL2" s="994"/>
      <c r="AM2" s="994"/>
      <c r="AN2" s="1003">
        <f>AC11</f>
        <v>16</v>
      </c>
      <c r="AO2" s="994"/>
      <c r="AP2" s="1002"/>
      <c r="AQ2" s="994">
        <f>AC13</f>
        <v>17</v>
      </c>
      <c r="AR2" s="994"/>
      <c r="AS2" s="994"/>
      <c r="AT2" s="456"/>
      <c r="AU2" s="457"/>
      <c r="AV2" s="458"/>
      <c r="AW2" s="964" t="s">
        <v>40</v>
      </c>
      <c r="AX2" s="965"/>
      <c r="AY2" s="966"/>
      <c r="AZ2" s="973" t="s">
        <v>41</v>
      </c>
      <c r="BA2" s="976" t="s">
        <v>42</v>
      </c>
      <c r="BB2" s="1051" t="s">
        <v>43</v>
      </c>
      <c r="BK2" s="20"/>
      <c r="BL2" s="20"/>
      <c r="BN2" t="str">
        <f>E2</f>
        <v>1. KOLO</v>
      </c>
      <c r="BO2">
        <f t="shared" ref="BO2:BU2" si="0">F2</f>
        <v>0.375</v>
      </c>
      <c r="BP2">
        <f t="shared" si="0"/>
        <v>1</v>
      </c>
      <c r="BQ2" t="str">
        <f t="shared" si="0"/>
        <v>HŘIŠTĚ</v>
      </c>
      <c r="BR2" t="str">
        <f t="shared" si="0"/>
        <v>skupina</v>
      </c>
      <c r="BS2">
        <f t="shared" si="0"/>
        <v>4</v>
      </c>
      <c r="BT2" t="str">
        <f t="shared" si="0"/>
        <v>:</v>
      </c>
      <c r="BU2">
        <f t="shared" si="0"/>
        <v>21</v>
      </c>
      <c r="BW2" s="270"/>
      <c r="BX2" s="1014" t="str">
        <f>BN2</f>
        <v>1. KOLO</v>
      </c>
      <c r="BY2" s="1014"/>
      <c r="BZ2" s="1014"/>
      <c r="CA2" s="1014"/>
      <c r="CB2" s="271"/>
      <c r="CC2" s="1018"/>
      <c r="CD2" s="1018"/>
      <c r="CE2" s="271"/>
      <c r="CF2" s="271"/>
      <c r="CG2" s="271"/>
      <c r="CH2" s="271"/>
      <c r="CI2" s="271"/>
      <c r="CJ2" s="271"/>
      <c r="CK2" s="271"/>
      <c r="CL2" s="271"/>
      <c r="CM2" s="271"/>
      <c r="CN2" s="1019">
        <f>BP2</f>
        <v>1</v>
      </c>
      <c r="CO2" s="1019"/>
      <c r="CP2" s="1019"/>
      <c r="CQ2" s="1019"/>
      <c r="CR2" s="1019"/>
      <c r="CS2" s="1015" t="s">
        <v>48</v>
      </c>
      <c r="CT2" s="1015"/>
      <c r="CU2" s="1015"/>
      <c r="CV2" s="271"/>
      <c r="CW2" s="271"/>
      <c r="CX2" s="271"/>
      <c r="CY2" s="271"/>
      <c r="CZ2" s="271"/>
      <c r="DA2" s="271"/>
      <c r="DB2" s="271"/>
      <c r="DC2" s="271"/>
      <c r="DD2" s="271"/>
      <c r="DE2" s="271"/>
      <c r="DF2" s="271"/>
      <c r="DG2" s="271"/>
      <c r="DH2" s="271"/>
      <c r="DI2" s="272"/>
      <c r="DJ2" s="1016" t="s">
        <v>49</v>
      </c>
      <c r="DK2" s="1016"/>
      <c r="DL2" s="1016"/>
      <c r="DM2" s="1017">
        <f>BQ3</f>
        <v>1</v>
      </c>
      <c r="DN2" s="1017"/>
      <c r="DO2" s="273"/>
    </row>
    <row r="3" spans="2:119" ht="22.5" customHeight="1" thickTop="1" thickBot="1" x14ac:dyDescent="0.45">
      <c r="B3">
        <v>2</v>
      </c>
      <c r="C3" t="s">
        <v>141</v>
      </c>
      <c r="E3" s="1075"/>
      <c r="F3" s="262"/>
      <c r="G3" s="263" t="s">
        <v>50</v>
      </c>
      <c r="H3" s="264">
        <v>1</v>
      </c>
      <c r="I3" s="264" t="s">
        <v>67</v>
      </c>
      <c r="J3" s="257" t="str">
        <f>IF(J2="","",LOOKUP(J2,$B$2:$B$50,$C$2:$C$50))</f>
        <v>Ovčárecká "A"</v>
      </c>
      <c r="K3" s="1061"/>
      <c r="L3" s="258" t="str">
        <f>IF(L2="","",LOOKUP(L2,$B$2:$B$50,$C$2:$C$50))</f>
        <v>Mnichovická "B"</v>
      </c>
      <c r="M3" s="1063"/>
      <c r="N3" s="1065"/>
      <c r="O3" s="1067"/>
      <c r="Q3" s="1075"/>
      <c r="R3" s="262"/>
      <c r="S3" s="263" t="s">
        <v>50</v>
      </c>
      <c r="T3" s="264">
        <v>2</v>
      </c>
      <c r="U3" s="264" t="s">
        <v>67</v>
      </c>
      <c r="V3" s="257" t="str">
        <f t="shared" ref="V3" si="1">IF(V2="","",LOOKUP(V2,$B$2:$B$50,$C$2:$C$50))</f>
        <v>Lipanská "A"</v>
      </c>
      <c r="W3" s="1061"/>
      <c r="X3" s="258" t="str">
        <f t="shared" ref="X3" si="2">IF(X2="","",LOOKUP(X2,$B$2:$B$50,$C$2:$C$50))</f>
        <v>Gymnázium "B"</v>
      </c>
      <c r="Y3" s="1063"/>
      <c r="Z3" s="1065"/>
      <c r="AA3" s="1067"/>
      <c r="AC3" s="1070"/>
      <c r="AD3" s="1071"/>
      <c r="AE3" s="982" t="str">
        <f>AD5</f>
        <v>Pečky</v>
      </c>
      <c r="AF3" s="983"/>
      <c r="AG3" s="984"/>
      <c r="AH3" s="988" t="str">
        <f>AD7</f>
        <v>Masarykova "B"</v>
      </c>
      <c r="AI3" s="983"/>
      <c r="AJ3" s="984"/>
      <c r="AK3" s="988" t="str">
        <f>AD9</f>
        <v>Prokopa Vel. "A"</v>
      </c>
      <c r="AL3" s="983"/>
      <c r="AM3" s="984"/>
      <c r="AN3" s="988" t="str">
        <f>AD11</f>
        <v>Kouřim "A"</v>
      </c>
      <c r="AO3" s="983"/>
      <c r="AP3" s="984"/>
      <c r="AQ3" s="988" t="str">
        <f>AD13</f>
        <v>Velký Osek "B"</v>
      </c>
      <c r="AR3" s="983"/>
      <c r="AS3" s="984"/>
      <c r="AT3" s="459"/>
      <c r="AU3" s="460"/>
      <c r="AV3" s="461"/>
      <c r="AW3" s="967"/>
      <c r="AX3" s="968"/>
      <c r="AY3" s="969"/>
      <c r="AZ3" s="974"/>
      <c r="BA3" s="977"/>
      <c r="BB3" s="1052"/>
      <c r="BK3" s="20"/>
      <c r="BL3" s="20"/>
      <c r="BN3">
        <f t="shared" ref="BN3" si="3">E3</f>
        <v>0</v>
      </c>
      <c r="BO3">
        <f t="shared" ref="BO3" si="4">F3</f>
        <v>0</v>
      </c>
      <c r="BP3" t="str">
        <f t="shared" ref="BP3" si="5">G3</f>
        <v>zápas</v>
      </c>
      <c r="BQ3">
        <f t="shared" ref="BQ3" si="6">H3</f>
        <v>1</v>
      </c>
      <c r="BR3" t="str">
        <f t="shared" ref="BR3" si="7">I3</f>
        <v>D</v>
      </c>
      <c r="BS3" t="str">
        <f t="shared" ref="BS3" si="8">J3</f>
        <v>Ovčárecká "A"</v>
      </c>
      <c r="BT3">
        <f t="shared" ref="BT3" si="9">K3</f>
        <v>0</v>
      </c>
      <c r="BU3" t="str">
        <f t="shared" ref="BU3" si="10">L3</f>
        <v>Mnichovická "B"</v>
      </c>
      <c r="BW3" s="270"/>
      <c r="BX3" s="1014"/>
      <c r="BY3" s="1014"/>
      <c r="BZ3" s="1014"/>
      <c r="CA3" s="1014"/>
      <c r="CB3" s="271"/>
      <c r="CC3" s="1018"/>
      <c r="CD3" s="1018"/>
      <c r="CE3" s="271"/>
      <c r="CF3" s="271"/>
      <c r="CG3" s="271"/>
      <c r="CH3" s="271"/>
      <c r="CI3" s="271"/>
      <c r="CJ3" s="271"/>
      <c r="CK3" s="271"/>
      <c r="CL3" s="271"/>
      <c r="CM3" s="271"/>
      <c r="CN3" s="1019"/>
      <c r="CO3" s="1019"/>
      <c r="CP3" s="1019"/>
      <c r="CQ3" s="1019"/>
      <c r="CR3" s="1019"/>
      <c r="CS3" s="1015"/>
      <c r="CT3" s="1015"/>
      <c r="CU3" s="1015"/>
      <c r="CV3" s="271"/>
      <c r="CW3" s="271"/>
      <c r="CX3" s="271"/>
      <c r="CY3" s="271"/>
      <c r="CZ3" s="271"/>
      <c r="DA3" s="271"/>
      <c r="DB3" s="271"/>
      <c r="DC3" s="271"/>
      <c r="DD3" s="271"/>
      <c r="DE3" s="271"/>
      <c r="DF3" s="271"/>
      <c r="DG3" s="271"/>
      <c r="DH3" s="271"/>
      <c r="DI3" s="272"/>
      <c r="DJ3" s="1016"/>
      <c r="DK3" s="1016"/>
      <c r="DL3" s="1016"/>
      <c r="DM3" s="1017"/>
      <c r="DN3" s="1017"/>
      <c r="DO3" s="273"/>
    </row>
    <row r="4" spans="2:119" ht="22.5" customHeight="1" thickTop="1" thickBot="1" x14ac:dyDescent="0.4">
      <c r="B4">
        <v>3</v>
      </c>
      <c r="C4" t="s">
        <v>134</v>
      </c>
      <c r="D4" s="251"/>
      <c r="E4" s="1074" t="s">
        <v>51</v>
      </c>
      <c r="F4" s="259">
        <f>F2+$F$58</f>
        <v>0.38333333333333336</v>
      </c>
      <c r="G4" s="260">
        <f>G2+6</f>
        <v>7</v>
      </c>
      <c r="H4" s="261" t="s">
        <v>45</v>
      </c>
      <c r="I4" s="438" t="s">
        <v>46</v>
      </c>
      <c r="J4" s="255">
        <v>7</v>
      </c>
      <c r="K4" s="1060" t="s">
        <v>47</v>
      </c>
      <c r="L4" s="256">
        <v>9</v>
      </c>
      <c r="M4" s="1062">
        <v>17</v>
      </c>
      <c r="N4" s="1064" t="s">
        <v>47</v>
      </c>
      <c r="O4" s="1066">
        <v>10</v>
      </c>
      <c r="Q4" s="1074" t="str">
        <f>E4</f>
        <v>2. KOLO</v>
      </c>
      <c r="R4" s="259">
        <f>F4</f>
        <v>0.38333333333333336</v>
      </c>
      <c r="S4" s="260">
        <f>S2+6</f>
        <v>8</v>
      </c>
      <c r="T4" s="261" t="s">
        <v>45</v>
      </c>
      <c r="U4" s="442" t="s">
        <v>46</v>
      </c>
      <c r="V4" s="504">
        <v>2</v>
      </c>
      <c r="W4" s="1060" t="s">
        <v>47</v>
      </c>
      <c r="X4" s="505">
        <v>15</v>
      </c>
      <c r="Y4" s="1062">
        <v>18</v>
      </c>
      <c r="Z4" s="1064" t="s">
        <v>47</v>
      </c>
      <c r="AA4" s="1066">
        <v>7</v>
      </c>
      <c r="AC4" s="1072"/>
      <c r="AD4" s="1073"/>
      <c r="AE4" s="985"/>
      <c r="AF4" s="986"/>
      <c r="AG4" s="987"/>
      <c r="AH4" s="989"/>
      <c r="AI4" s="986"/>
      <c r="AJ4" s="987"/>
      <c r="AK4" s="989"/>
      <c r="AL4" s="986"/>
      <c r="AM4" s="987"/>
      <c r="AN4" s="989"/>
      <c r="AO4" s="986"/>
      <c r="AP4" s="987"/>
      <c r="AQ4" s="989"/>
      <c r="AR4" s="986"/>
      <c r="AS4" s="987"/>
      <c r="AT4" s="459"/>
      <c r="AU4" s="460"/>
      <c r="AV4" s="461"/>
      <c r="AW4" s="970"/>
      <c r="AX4" s="971"/>
      <c r="AY4" s="972"/>
      <c r="AZ4" s="975"/>
      <c r="BA4" s="978"/>
      <c r="BB4" s="1053"/>
      <c r="BK4" s="20"/>
      <c r="BL4" s="20"/>
      <c r="BW4" s="270"/>
      <c r="BX4" s="274"/>
      <c r="BY4" s="274"/>
      <c r="BZ4" s="274"/>
      <c r="CA4" s="274"/>
      <c r="CB4" s="1010" t="s">
        <v>52</v>
      </c>
      <c r="CC4" s="1010"/>
      <c r="CD4" s="275">
        <f>BS2</f>
        <v>4</v>
      </c>
      <c r="CE4" s="276" t="s">
        <v>53</v>
      </c>
      <c r="CF4" s="1011" t="str">
        <f>BS3</f>
        <v>Ovčárecká "A"</v>
      </c>
      <c r="CG4" s="1011"/>
      <c r="CH4" s="1011"/>
      <c r="CI4" s="1011"/>
      <c r="CJ4" s="1011"/>
      <c r="CK4" s="1011"/>
      <c r="CL4" s="1011"/>
      <c r="CM4" s="1011"/>
      <c r="CN4" s="1011"/>
      <c r="CO4" s="1011"/>
      <c r="CP4" s="1011"/>
      <c r="CQ4" s="1011"/>
      <c r="CR4" s="1011"/>
      <c r="CS4" s="274"/>
      <c r="CT4" s="274"/>
      <c r="CU4" s="274"/>
      <c r="CV4" s="274"/>
      <c r="CW4" s="274"/>
      <c r="CX4" s="1010" t="s">
        <v>52</v>
      </c>
      <c r="CY4" s="1010"/>
      <c r="CZ4" s="275">
        <f>BU2</f>
        <v>21</v>
      </c>
      <c r="DA4" s="276" t="s">
        <v>53</v>
      </c>
      <c r="DB4" s="1011" t="str">
        <f>BU3</f>
        <v>Mnichovická "B"</v>
      </c>
      <c r="DC4" s="1011"/>
      <c r="DD4" s="1011"/>
      <c r="DE4" s="1011"/>
      <c r="DF4" s="1011"/>
      <c r="DG4" s="1011"/>
      <c r="DH4" s="1011"/>
      <c r="DI4" s="1011"/>
      <c r="DJ4" s="1011"/>
      <c r="DK4" s="1011"/>
      <c r="DL4" s="1011"/>
      <c r="DM4" s="1011"/>
      <c r="DN4" s="1011"/>
      <c r="DO4" s="273"/>
    </row>
    <row r="5" spans="2:119" ht="22.5" customHeight="1" thickTop="1" thickBot="1" x14ac:dyDescent="0.45">
      <c r="B5">
        <v>4</v>
      </c>
      <c r="C5" t="s">
        <v>135</v>
      </c>
      <c r="D5" s="7"/>
      <c r="E5" s="1075"/>
      <c r="F5" s="262"/>
      <c r="G5" s="263" t="s">
        <v>50</v>
      </c>
      <c r="H5" s="264">
        <f>H3</f>
        <v>1</v>
      </c>
      <c r="I5" s="439" t="s">
        <v>39</v>
      </c>
      <c r="J5" s="257" t="str">
        <f t="shared" ref="J5" si="11">IF(J4="","",LOOKUP(J4,$B$2:$B$50,$C$2:$C$50))</f>
        <v>Masarykova "B"</v>
      </c>
      <c r="K5" s="1061"/>
      <c r="L5" s="258" t="str">
        <f t="shared" ref="L5" si="12">IF(L4="","",LOOKUP(L4,$B$2:$B$50,$C$2:$C$50))</f>
        <v>Prokopa Vel. "A"</v>
      </c>
      <c r="M5" s="1063"/>
      <c r="N5" s="1065"/>
      <c r="O5" s="1067"/>
      <c r="Q5" s="1075"/>
      <c r="R5" s="262"/>
      <c r="S5" s="263" t="s">
        <v>50</v>
      </c>
      <c r="T5" s="264">
        <f>T3</f>
        <v>2</v>
      </c>
      <c r="U5" s="443" t="s">
        <v>54</v>
      </c>
      <c r="V5" s="257" t="str">
        <f t="shared" ref="V5" si="13">IF(V4="","",LOOKUP(V4,$B$2:$B$50,$C$2:$C$50))</f>
        <v>Masarykova "A"</v>
      </c>
      <c r="W5" s="1061"/>
      <c r="X5" s="258" t="str">
        <f t="shared" ref="X5" si="14">IF(X4="","",LOOKUP(X4,$B$2:$B$50,$C$2:$C$50))</f>
        <v>Bezručova</v>
      </c>
      <c r="Y5" s="1063"/>
      <c r="Z5" s="1065"/>
      <c r="AA5" s="1067"/>
      <c r="AC5" s="1043">
        <v>1</v>
      </c>
      <c r="AD5" s="1044" t="str">
        <f>LOOKUP(AC5,B$2:B$50,C$2:C$50)</f>
        <v>Pečky</v>
      </c>
      <c r="AE5" s="1004"/>
      <c r="AF5" s="1005"/>
      <c r="AG5" s="1006"/>
      <c r="AH5" s="606">
        <f>M37</f>
        <v>11</v>
      </c>
      <c r="AI5" s="608" t="s">
        <v>47</v>
      </c>
      <c r="AJ5" s="662">
        <f>O37</f>
        <v>16</v>
      </c>
      <c r="AK5" s="606">
        <f>Y18</f>
        <v>12</v>
      </c>
      <c r="AL5" s="608" t="s">
        <v>47</v>
      </c>
      <c r="AM5" s="662">
        <f>AA18</f>
        <v>13</v>
      </c>
      <c r="AN5" s="606">
        <f>Y31</f>
        <v>10</v>
      </c>
      <c r="AO5" s="608" t="s">
        <v>47</v>
      </c>
      <c r="AP5" s="662">
        <f>AA31</f>
        <v>0</v>
      </c>
      <c r="AQ5" s="606">
        <f>M14</f>
        <v>10</v>
      </c>
      <c r="AR5" s="608" t="s">
        <v>47</v>
      </c>
      <c r="AS5" s="662">
        <f>O14</f>
        <v>12</v>
      </c>
      <c r="AT5" s="459"/>
      <c r="AU5" s="460"/>
      <c r="AV5" s="461"/>
      <c r="AW5" s="1057">
        <f>AE5+AH5+AK5+AN5+AQ5</f>
        <v>43</v>
      </c>
      <c r="AX5" s="1059" t="s">
        <v>47</v>
      </c>
      <c r="AY5" s="1055">
        <f>AG5+AJ5+AM5+AP5+AS5</f>
        <v>41</v>
      </c>
      <c r="AZ5" s="1039">
        <f>IF(AW5=0,0,AW5/AY5)</f>
        <v>1.0487804878048781</v>
      </c>
      <c r="BA5" s="1008">
        <f>BD5+BE5+BF5+BG5+BH5+BI5+BJ5+BK5+(AZ5/100)</f>
        <v>5.010487804878049</v>
      </c>
      <c r="BB5" s="612">
        <f>IF(BA5=0,"",RANK(BA5,BA$5:BA$14))</f>
        <v>4</v>
      </c>
      <c r="BD5" s="20">
        <f>IF(AE5&gt;AG5,2,IF(AE5=AG5,0,1))</f>
        <v>0</v>
      </c>
      <c r="BE5" s="20">
        <f>IF(AH5&gt;AJ5,2,IF(AH5=AJ5,0,1))</f>
        <v>1</v>
      </c>
      <c r="BF5" s="20">
        <f>IF(AK5&gt;AM5,2,IF(AK5=AM5,0,1))</f>
        <v>1</v>
      </c>
      <c r="BG5" s="20">
        <f>IF(AN5&gt;AP5,2,IF(AN5=AP5,0,1))</f>
        <v>2</v>
      </c>
      <c r="BH5" s="20">
        <f>IF(AQ5&gt;AS5,2,IF(AQ5=AS5,0,1))</f>
        <v>1</v>
      </c>
      <c r="BI5" s="20"/>
      <c r="BJ5" s="20"/>
      <c r="BK5" s="233"/>
      <c r="BL5" s="233"/>
      <c r="BW5" s="270"/>
      <c r="BX5" s="274"/>
      <c r="BY5" s="274"/>
      <c r="BZ5" s="274"/>
      <c r="CA5" s="274"/>
      <c r="CB5" s="274"/>
      <c r="CC5" s="274"/>
      <c r="CD5" s="274"/>
      <c r="CE5" s="274"/>
      <c r="CF5" s="274"/>
      <c r="CG5" s="274"/>
      <c r="CH5" s="274"/>
      <c r="CI5" s="274"/>
      <c r="CJ5" s="274"/>
      <c r="CK5" s="274"/>
      <c r="CL5" s="274"/>
      <c r="CM5" s="274"/>
      <c r="CN5" s="274"/>
      <c r="CO5" s="274"/>
      <c r="CP5" s="274"/>
      <c r="CQ5" s="274"/>
      <c r="CR5" s="274"/>
      <c r="CS5" s="274"/>
      <c r="CT5" s="274"/>
      <c r="CU5" s="274"/>
      <c r="CV5" s="274"/>
      <c r="CW5" s="274"/>
      <c r="CX5" s="274"/>
      <c r="CY5" s="274"/>
      <c r="CZ5" s="274"/>
      <c r="DA5" s="274"/>
      <c r="DB5" s="274"/>
      <c r="DC5" s="274"/>
      <c r="DD5" s="274"/>
      <c r="DE5" s="274"/>
      <c r="DF5" s="274"/>
      <c r="DG5" s="274"/>
      <c r="DH5" s="274"/>
      <c r="DI5" s="277"/>
      <c r="DJ5" s="277"/>
      <c r="DK5" s="277"/>
      <c r="DL5" s="277"/>
      <c r="DM5" s="277"/>
      <c r="DN5" s="277"/>
      <c r="DO5" s="273"/>
    </row>
    <row r="6" spans="2:119" ht="22.5" customHeight="1" thickTop="1" thickBot="1" x14ac:dyDescent="0.45">
      <c r="B6">
        <v>5</v>
      </c>
      <c r="C6" t="s">
        <v>136</v>
      </c>
      <c r="D6" s="251"/>
      <c r="E6" s="1074" t="s">
        <v>55</v>
      </c>
      <c r="F6" s="259">
        <f t="shared" ref="F6" si="15">F4+$F$58</f>
        <v>0.39166666666666672</v>
      </c>
      <c r="G6" s="260">
        <f>G4+6</f>
        <v>13</v>
      </c>
      <c r="H6" s="261" t="s">
        <v>45</v>
      </c>
      <c r="I6" s="454" t="s">
        <v>46</v>
      </c>
      <c r="J6" s="502">
        <v>6</v>
      </c>
      <c r="K6" s="1060" t="s">
        <v>47</v>
      </c>
      <c r="L6" s="503">
        <v>19</v>
      </c>
      <c r="M6" s="1062">
        <v>10</v>
      </c>
      <c r="N6" s="1064" t="s">
        <v>47</v>
      </c>
      <c r="O6" s="1066">
        <v>0</v>
      </c>
      <c r="Q6" s="1074" t="str">
        <f>E6</f>
        <v>3. KOLO</v>
      </c>
      <c r="R6" s="259">
        <f>F6</f>
        <v>0.39166666666666672</v>
      </c>
      <c r="S6" s="260">
        <f>S4+6</f>
        <v>14</v>
      </c>
      <c r="T6" s="261" t="s">
        <v>45</v>
      </c>
      <c r="U6" s="454" t="s">
        <v>46</v>
      </c>
      <c r="V6" s="502">
        <v>12</v>
      </c>
      <c r="W6" s="1060" t="s">
        <v>47</v>
      </c>
      <c r="X6" s="503">
        <v>14</v>
      </c>
      <c r="Y6" s="1062">
        <v>7</v>
      </c>
      <c r="Z6" s="1064" t="s">
        <v>47</v>
      </c>
      <c r="AA6" s="1066">
        <v>19</v>
      </c>
      <c r="AC6" s="956"/>
      <c r="AD6" s="951"/>
      <c r="AE6" s="1007"/>
      <c r="AF6" s="962"/>
      <c r="AG6" s="963"/>
      <c r="AH6" s="596"/>
      <c r="AI6" s="598"/>
      <c r="AJ6" s="651"/>
      <c r="AK6" s="607"/>
      <c r="AL6" s="609"/>
      <c r="AM6" s="663"/>
      <c r="AN6" s="607"/>
      <c r="AO6" s="609"/>
      <c r="AP6" s="663"/>
      <c r="AQ6" s="607"/>
      <c r="AR6" s="609"/>
      <c r="AS6" s="663"/>
      <c r="AT6" s="459"/>
      <c r="AU6" s="460"/>
      <c r="AV6" s="461"/>
      <c r="AW6" s="1058"/>
      <c r="AX6" s="997"/>
      <c r="AY6" s="1056"/>
      <c r="AZ6" s="1040"/>
      <c r="BA6" s="1009"/>
      <c r="BB6" s="600"/>
      <c r="BD6" s="20"/>
      <c r="BE6" s="20"/>
      <c r="BF6" s="20"/>
      <c r="BG6" s="20"/>
      <c r="BH6" s="20"/>
      <c r="BI6" s="20"/>
      <c r="BJ6" s="20"/>
      <c r="BK6" s="233"/>
      <c r="BL6" s="233"/>
      <c r="BW6" s="270"/>
      <c r="BX6" s="278" t="s">
        <v>56</v>
      </c>
      <c r="BY6" s="250">
        <f>CD4</f>
        <v>4</v>
      </c>
      <c r="BZ6" s="279" t="s">
        <v>47</v>
      </c>
      <c r="CA6" s="290">
        <v>1</v>
      </c>
      <c r="CB6" s="290">
        <v>2</v>
      </c>
      <c r="CC6" s="290">
        <v>3</v>
      </c>
      <c r="CD6" s="290">
        <v>4</v>
      </c>
      <c r="CE6" s="290">
        <v>5</v>
      </c>
      <c r="CF6" s="290">
        <v>6</v>
      </c>
      <c r="CG6" s="290">
        <v>7</v>
      </c>
      <c r="CH6" s="290">
        <v>8</v>
      </c>
      <c r="CI6" s="290">
        <v>9</v>
      </c>
      <c r="CJ6" s="290">
        <v>10</v>
      </c>
      <c r="CK6" s="290">
        <v>11</v>
      </c>
      <c r="CL6" s="290">
        <v>12</v>
      </c>
      <c r="CM6" s="290">
        <v>13</v>
      </c>
      <c r="CN6" s="290">
        <v>14</v>
      </c>
      <c r="CO6" s="290">
        <v>15</v>
      </c>
      <c r="CP6" s="290">
        <v>16</v>
      </c>
      <c r="CQ6" s="290">
        <v>17</v>
      </c>
      <c r="CR6" s="290">
        <v>18</v>
      </c>
      <c r="CS6" s="290">
        <v>19</v>
      </c>
      <c r="CT6" s="290">
        <v>20</v>
      </c>
      <c r="CU6" s="290">
        <v>21</v>
      </c>
      <c r="CV6" s="290">
        <v>22</v>
      </c>
      <c r="CW6" s="290">
        <v>23</v>
      </c>
      <c r="CX6" s="290">
        <v>24</v>
      </c>
      <c r="CY6" s="290">
        <v>25</v>
      </c>
      <c r="CZ6" s="290">
        <v>26</v>
      </c>
      <c r="DA6" s="290">
        <v>27</v>
      </c>
      <c r="DB6" s="290">
        <v>28</v>
      </c>
      <c r="DC6" s="290">
        <v>29</v>
      </c>
      <c r="DD6" s="290">
        <v>30</v>
      </c>
      <c r="DE6" s="290">
        <v>31</v>
      </c>
      <c r="DF6" s="290">
        <v>32</v>
      </c>
      <c r="DG6" s="290">
        <v>33</v>
      </c>
      <c r="DH6" s="290">
        <v>34</v>
      </c>
      <c r="DI6" s="291">
        <v>35</v>
      </c>
      <c r="DJ6" s="291">
        <v>36</v>
      </c>
      <c r="DK6" s="291">
        <v>37</v>
      </c>
      <c r="DL6" s="291">
        <v>38</v>
      </c>
      <c r="DM6" s="291">
        <v>39</v>
      </c>
      <c r="DN6" s="291">
        <v>40</v>
      </c>
      <c r="DO6" s="273"/>
    </row>
    <row r="7" spans="2:119" ht="22.5" customHeight="1" thickTop="1" thickBot="1" x14ac:dyDescent="0.45">
      <c r="B7">
        <v>6</v>
      </c>
      <c r="C7" t="s">
        <v>138</v>
      </c>
      <c r="D7" s="7"/>
      <c r="E7" s="1075"/>
      <c r="F7" s="262"/>
      <c r="G7" s="263" t="s">
        <v>50</v>
      </c>
      <c r="H7" s="264">
        <f>H5</f>
        <v>1</v>
      </c>
      <c r="I7" s="455" t="s">
        <v>66</v>
      </c>
      <c r="J7" s="257" t="str">
        <f t="shared" ref="J7" si="16">IF(J6="","",LOOKUP(J6,$B$2:$B$50,$C$2:$C$50))</f>
        <v>Velim</v>
      </c>
      <c r="K7" s="1061"/>
      <c r="L7" s="258" t="str">
        <f t="shared" ref="L7" si="17">IF(L6="","",LOOKUP(L6,$B$2:$B$50,$C$2:$C$50))</f>
        <v>Kouřim "B"</v>
      </c>
      <c r="M7" s="1063"/>
      <c r="N7" s="1065"/>
      <c r="O7" s="1067"/>
      <c r="Q7" s="1075"/>
      <c r="R7" s="262"/>
      <c r="S7" s="263" t="s">
        <v>50</v>
      </c>
      <c r="T7" s="264">
        <f>T5</f>
        <v>2</v>
      </c>
      <c r="U7" s="455" t="s">
        <v>66</v>
      </c>
      <c r="V7" s="257" t="str">
        <f t="shared" ref="V7" si="18">IF(V6="","",LOOKUP(V6,$B$2:$B$50,$C$2:$C$50))</f>
        <v>Lipanská "B"</v>
      </c>
      <c r="W7" s="1061"/>
      <c r="X7" s="258" t="str">
        <f t="shared" ref="X7" si="19">IF(X6="","",LOOKUP(X6,$B$2:$B$50,$C$2:$C$50))</f>
        <v>Gymnázium "A"</v>
      </c>
      <c r="Y7" s="1063"/>
      <c r="Z7" s="1065"/>
      <c r="AA7" s="1067"/>
      <c r="AC7" s="949">
        <v>7</v>
      </c>
      <c r="AD7" s="951" t="str">
        <f>LOOKUP(AC7,B$2:B$50,C$2:C$50)</f>
        <v>Masarykova "B"</v>
      </c>
      <c r="AE7" s="593">
        <f>AJ5</f>
        <v>16</v>
      </c>
      <c r="AF7" s="582" t="s">
        <v>47</v>
      </c>
      <c r="AG7" s="582">
        <f>AH5</f>
        <v>11</v>
      </c>
      <c r="AH7" s="961"/>
      <c r="AI7" s="962"/>
      <c r="AJ7" s="963"/>
      <c r="AK7" s="598">
        <f>M4</f>
        <v>17</v>
      </c>
      <c r="AL7" s="598" t="s">
        <v>47</v>
      </c>
      <c r="AM7" s="651">
        <f>O4</f>
        <v>10</v>
      </c>
      <c r="AN7" s="596">
        <f>Y41</f>
        <v>10</v>
      </c>
      <c r="AO7" s="598" t="s">
        <v>47</v>
      </c>
      <c r="AP7" s="651">
        <f>AA41</f>
        <v>0</v>
      </c>
      <c r="AQ7" s="596">
        <f>Y51</f>
        <v>10</v>
      </c>
      <c r="AR7" s="598" t="s">
        <v>47</v>
      </c>
      <c r="AS7" s="651">
        <f>AA51</f>
        <v>14</v>
      </c>
      <c r="AT7" s="459"/>
      <c r="AU7" s="460"/>
      <c r="AV7" s="461"/>
      <c r="AW7" s="947">
        <f>AE7+AH7+AK7+AN7+AQ7</f>
        <v>53</v>
      </c>
      <c r="AX7" s="953" t="s">
        <v>47</v>
      </c>
      <c r="AY7" s="957">
        <f>AG7+AJ7+AM7+AP7+AS7</f>
        <v>35</v>
      </c>
      <c r="AZ7" s="1039">
        <f>IF(AW7=0,0,AW7/AY7)</f>
        <v>1.5142857142857142</v>
      </c>
      <c r="BA7" s="1008">
        <f>BD7+BE7+BF7+BG7+BH7+BI7+BJ7+BK7+(AZ7/100)</f>
        <v>7.0151428571428571</v>
      </c>
      <c r="BB7" s="578">
        <f>IF(BA7=0,"",RANK(BA7,BA$5:BA$14))</f>
        <v>1</v>
      </c>
      <c r="BD7" s="20">
        <f>IF(AE7&gt;AG7,2,IF(AE7=AG7,0,1))</f>
        <v>2</v>
      </c>
      <c r="BE7" s="20">
        <f>IF(AH7&gt;AJ7,2,IF(AH7=AJ7,0,1))</f>
        <v>0</v>
      </c>
      <c r="BF7" s="20">
        <f>IF(AK7&gt;AM7,2,IF(AK7=AM7,0,1))</f>
        <v>2</v>
      </c>
      <c r="BG7" s="20">
        <f>IF(AN7&gt;AP7,2,IF(AN7=AP7,0,1))</f>
        <v>2</v>
      </c>
      <c r="BH7" s="20">
        <f>IF(AQ7&gt;AS7,2,IF(AQ7=AS7,0,1))</f>
        <v>1</v>
      </c>
      <c r="BI7" s="20"/>
      <c r="BJ7" s="20"/>
      <c r="BK7" s="233"/>
      <c r="BL7" s="233"/>
      <c r="BW7" s="270"/>
      <c r="BX7" s="280"/>
      <c r="BY7" s="281"/>
      <c r="BZ7" s="282"/>
      <c r="CA7" s="283"/>
      <c r="CB7" s="283"/>
      <c r="CC7" s="283"/>
      <c r="CD7" s="283"/>
      <c r="CE7" s="283"/>
      <c r="CF7" s="283"/>
      <c r="CG7" s="283"/>
      <c r="CH7" s="283"/>
      <c r="CI7" s="283"/>
      <c r="CJ7" s="283"/>
      <c r="CK7" s="283"/>
      <c r="CL7" s="283"/>
      <c r="CM7" s="283"/>
      <c r="CN7" s="283"/>
      <c r="CO7" s="283"/>
      <c r="CP7" s="283"/>
      <c r="CQ7" s="283"/>
      <c r="CR7" s="283"/>
      <c r="CS7" s="283"/>
      <c r="CT7" s="283"/>
      <c r="CU7" s="283"/>
      <c r="CV7" s="283"/>
      <c r="CW7" s="283"/>
      <c r="CX7" s="283"/>
      <c r="CY7" s="283"/>
      <c r="CZ7" s="283"/>
      <c r="DA7" s="283"/>
      <c r="DB7" s="283"/>
      <c r="DC7" s="283"/>
      <c r="DD7" s="283"/>
      <c r="DE7" s="283"/>
      <c r="DF7" s="283"/>
      <c r="DG7" s="283"/>
      <c r="DH7" s="283"/>
      <c r="DI7" s="284"/>
      <c r="DJ7" s="284"/>
      <c r="DK7" s="284"/>
      <c r="DL7" s="284"/>
      <c r="DM7" s="284"/>
      <c r="DN7" s="284"/>
      <c r="DO7" s="273"/>
    </row>
    <row r="8" spans="2:119" ht="22.5" customHeight="1" thickTop="1" thickBot="1" x14ac:dyDescent="0.45">
      <c r="B8">
        <v>7</v>
      </c>
      <c r="C8" t="s">
        <v>144</v>
      </c>
      <c r="D8" s="251"/>
      <c r="E8" s="1074" t="s">
        <v>57</v>
      </c>
      <c r="F8" s="259">
        <f t="shared" ref="F8" si="20">F6+$F$58</f>
        <v>0.40000000000000008</v>
      </c>
      <c r="G8" s="260">
        <f>G6+6</f>
        <v>19</v>
      </c>
      <c r="H8" s="261" t="s">
        <v>45</v>
      </c>
      <c r="I8" s="261" t="s">
        <v>46</v>
      </c>
      <c r="J8" s="500">
        <v>5</v>
      </c>
      <c r="K8" s="1060" t="s">
        <v>47</v>
      </c>
      <c r="L8" s="501">
        <v>11</v>
      </c>
      <c r="M8" s="1062">
        <v>12</v>
      </c>
      <c r="N8" s="1064" t="s">
        <v>47</v>
      </c>
      <c r="O8" s="1066">
        <v>15</v>
      </c>
      <c r="Q8" s="1074" t="str">
        <f>E8</f>
        <v>4. KOLO</v>
      </c>
      <c r="R8" s="259">
        <f>F8</f>
        <v>0.40000000000000008</v>
      </c>
      <c r="S8" s="260">
        <f>S6+6</f>
        <v>20</v>
      </c>
      <c r="T8" s="261" t="s">
        <v>45</v>
      </c>
      <c r="U8" s="438" t="s">
        <v>46</v>
      </c>
      <c r="V8" s="255">
        <v>9</v>
      </c>
      <c r="W8" s="1060" t="s">
        <v>47</v>
      </c>
      <c r="X8" s="256">
        <v>17</v>
      </c>
      <c r="Y8" s="1062">
        <v>14</v>
      </c>
      <c r="Z8" s="1064" t="s">
        <v>47</v>
      </c>
      <c r="AA8" s="1066">
        <v>11</v>
      </c>
      <c r="AC8" s="956"/>
      <c r="AD8" s="951"/>
      <c r="AE8" s="593"/>
      <c r="AF8" s="582"/>
      <c r="AG8" s="582"/>
      <c r="AH8" s="961"/>
      <c r="AI8" s="962"/>
      <c r="AJ8" s="963"/>
      <c r="AK8" s="598"/>
      <c r="AL8" s="598"/>
      <c r="AM8" s="651"/>
      <c r="AN8" s="596"/>
      <c r="AO8" s="598"/>
      <c r="AP8" s="651"/>
      <c r="AQ8" s="596"/>
      <c r="AR8" s="598"/>
      <c r="AS8" s="651"/>
      <c r="AT8" s="459"/>
      <c r="AU8" s="460"/>
      <c r="AV8" s="461"/>
      <c r="AW8" s="955"/>
      <c r="AX8" s="997"/>
      <c r="AY8" s="958"/>
      <c r="AZ8" s="1040"/>
      <c r="BA8" s="1009"/>
      <c r="BB8" s="600"/>
      <c r="BD8" s="20"/>
      <c r="BE8" s="20"/>
      <c r="BF8" s="20"/>
      <c r="BG8" s="20"/>
      <c r="BH8" s="20"/>
      <c r="BI8" s="20"/>
      <c r="BJ8" s="20"/>
      <c r="BK8" s="233"/>
      <c r="BL8" s="233"/>
      <c r="BW8" s="270"/>
      <c r="BX8" s="285" t="s">
        <v>56</v>
      </c>
      <c r="BY8" s="249">
        <f>CZ4</f>
        <v>21</v>
      </c>
      <c r="BZ8" s="286" t="s">
        <v>47</v>
      </c>
      <c r="CA8" s="290">
        <v>1</v>
      </c>
      <c r="CB8" s="290">
        <v>2</v>
      </c>
      <c r="CC8" s="290">
        <v>3</v>
      </c>
      <c r="CD8" s="290">
        <v>4</v>
      </c>
      <c r="CE8" s="290">
        <v>5</v>
      </c>
      <c r="CF8" s="290">
        <v>6</v>
      </c>
      <c r="CG8" s="290">
        <v>7</v>
      </c>
      <c r="CH8" s="290">
        <v>8</v>
      </c>
      <c r="CI8" s="290">
        <v>9</v>
      </c>
      <c r="CJ8" s="290">
        <v>10</v>
      </c>
      <c r="CK8" s="290">
        <v>11</v>
      </c>
      <c r="CL8" s="290">
        <v>12</v>
      </c>
      <c r="CM8" s="290">
        <v>13</v>
      </c>
      <c r="CN8" s="290">
        <v>14</v>
      </c>
      <c r="CO8" s="290">
        <v>15</v>
      </c>
      <c r="CP8" s="290">
        <v>16</v>
      </c>
      <c r="CQ8" s="290">
        <v>17</v>
      </c>
      <c r="CR8" s="290">
        <v>18</v>
      </c>
      <c r="CS8" s="290">
        <v>19</v>
      </c>
      <c r="CT8" s="290">
        <v>20</v>
      </c>
      <c r="CU8" s="290">
        <v>21</v>
      </c>
      <c r="CV8" s="290">
        <v>22</v>
      </c>
      <c r="CW8" s="290">
        <v>23</v>
      </c>
      <c r="CX8" s="290">
        <v>24</v>
      </c>
      <c r="CY8" s="290">
        <v>25</v>
      </c>
      <c r="CZ8" s="290">
        <v>26</v>
      </c>
      <c r="DA8" s="290">
        <v>27</v>
      </c>
      <c r="DB8" s="290">
        <v>28</v>
      </c>
      <c r="DC8" s="290">
        <v>29</v>
      </c>
      <c r="DD8" s="290">
        <v>30</v>
      </c>
      <c r="DE8" s="290">
        <v>31</v>
      </c>
      <c r="DF8" s="290">
        <v>32</v>
      </c>
      <c r="DG8" s="290">
        <v>33</v>
      </c>
      <c r="DH8" s="290">
        <v>34</v>
      </c>
      <c r="DI8" s="291">
        <v>35</v>
      </c>
      <c r="DJ8" s="291">
        <v>36</v>
      </c>
      <c r="DK8" s="291">
        <v>37</v>
      </c>
      <c r="DL8" s="291">
        <v>38</v>
      </c>
      <c r="DM8" s="291">
        <v>39</v>
      </c>
      <c r="DN8" s="291">
        <v>40</v>
      </c>
      <c r="DO8" s="273"/>
    </row>
    <row r="9" spans="2:119" ht="22.5" customHeight="1" thickTop="1" thickBot="1" x14ac:dyDescent="0.45">
      <c r="B9">
        <v>8</v>
      </c>
      <c r="C9" t="s">
        <v>196</v>
      </c>
      <c r="D9" s="7"/>
      <c r="E9" s="1075"/>
      <c r="F9" s="262"/>
      <c r="G9" s="263" t="s">
        <v>50</v>
      </c>
      <c r="H9" s="264">
        <f>H7</f>
        <v>1</v>
      </c>
      <c r="I9" s="264" t="s">
        <v>67</v>
      </c>
      <c r="J9" s="257" t="str">
        <f t="shared" ref="J9" si="21">IF(J8="","",LOOKUP(J8,$B$2:$B$50,$C$2:$C$50))</f>
        <v>Lipanská "A"</v>
      </c>
      <c r="K9" s="1061"/>
      <c r="L9" s="258" t="str">
        <f t="shared" ref="L9" si="22">IF(L8="","",LOOKUP(L8,$B$2:$B$50,$C$2:$C$50))</f>
        <v>Býchory</v>
      </c>
      <c r="M9" s="1063"/>
      <c r="N9" s="1065"/>
      <c r="O9" s="1067"/>
      <c r="Q9" s="1075"/>
      <c r="R9" s="262"/>
      <c r="S9" s="263" t="s">
        <v>50</v>
      </c>
      <c r="T9" s="264">
        <f>T7</f>
        <v>2</v>
      </c>
      <c r="U9" s="439" t="s">
        <v>39</v>
      </c>
      <c r="V9" s="257" t="str">
        <f t="shared" ref="V9" si="23">IF(V8="","",LOOKUP(V8,$B$2:$B$50,$C$2:$C$50))</f>
        <v>Prokopa Vel. "A"</v>
      </c>
      <c r="W9" s="1061"/>
      <c r="X9" s="258" t="str">
        <f t="shared" ref="X9" si="24">IF(X8="","",LOOKUP(X8,$B$2:$B$50,$C$2:$C$50))</f>
        <v>Velký Osek "B"</v>
      </c>
      <c r="Y9" s="1063"/>
      <c r="Z9" s="1065"/>
      <c r="AA9" s="1067"/>
      <c r="AC9" s="949">
        <v>9</v>
      </c>
      <c r="AD9" s="951" t="str">
        <f>LOOKUP(AC9,B$2:B$50,C$2:C$50)</f>
        <v>Prokopa Vel. "A"</v>
      </c>
      <c r="AE9" s="593">
        <f>AM5</f>
        <v>13</v>
      </c>
      <c r="AF9" s="582" t="s">
        <v>47</v>
      </c>
      <c r="AG9" s="582">
        <f>AK5</f>
        <v>12</v>
      </c>
      <c r="AH9" s="584">
        <f>AM7</f>
        <v>10</v>
      </c>
      <c r="AI9" s="582" t="s">
        <v>47</v>
      </c>
      <c r="AJ9" s="603">
        <f>AK7</f>
        <v>17</v>
      </c>
      <c r="AK9" s="999"/>
      <c r="AL9" s="999"/>
      <c r="AM9" s="1000"/>
      <c r="AN9" s="596">
        <f>M24</f>
        <v>10</v>
      </c>
      <c r="AO9" s="598" t="s">
        <v>47</v>
      </c>
      <c r="AP9" s="651">
        <f>O24</f>
        <v>0</v>
      </c>
      <c r="AQ9" s="596">
        <f>Y8</f>
        <v>14</v>
      </c>
      <c r="AR9" s="598" t="s">
        <v>47</v>
      </c>
      <c r="AS9" s="651">
        <f>AA8</f>
        <v>11</v>
      </c>
      <c r="AT9" s="459"/>
      <c r="AU9" s="460"/>
      <c r="AV9" s="461"/>
      <c r="AW9" s="947">
        <f>AE9+AH9+AK9+AN9+AQ9</f>
        <v>47</v>
      </c>
      <c r="AX9" s="953" t="s">
        <v>47</v>
      </c>
      <c r="AY9" s="957">
        <f>AG9+AJ9+AM9+AP9+AS9</f>
        <v>40</v>
      </c>
      <c r="AZ9" s="1039">
        <f>IF(AW9=0,0,AW9/AY9)</f>
        <v>1.175</v>
      </c>
      <c r="BA9" s="1008">
        <f>BD9+BE9+BF9+BG9+BH9+BI9+BJ9+BK9+(AZ9/100)</f>
        <v>7.0117500000000001</v>
      </c>
      <c r="BB9" s="578">
        <f>IF(BA9=0,"",RANK(BA9,BA$5:BA$14))</f>
        <v>3</v>
      </c>
      <c r="BD9" s="20">
        <f>IF(AE9&gt;AG9,2,IF(AE9=AG9,0,1))</f>
        <v>2</v>
      </c>
      <c r="BE9" s="20">
        <f>IF(AH9&gt;AJ9,2,IF(AH9=AJ9,0,1))</f>
        <v>1</v>
      </c>
      <c r="BF9" s="20">
        <f>IF(AK9&gt;AM9,2,IF(AK9=AM9,0,1))</f>
        <v>0</v>
      </c>
      <c r="BG9" s="20">
        <f>IF(AN9&gt;AP9,2,IF(AN9=AP9,0,1))</f>
        <v>2</v>
      </c>
      <c r="BH9" s="20">
        <f>IF(AQ9&gt;AS9,2,IF(AQ9=AS9,0,1))</f>
        <v>2</v>
      </c>
      <c r="BI9" s="20"/>
      <c r="BJ9" s="20"/>
      <c r="BK9" s="233"/>
      <c r="BL9" s="233"/>
      <c r="BW9" s="287"/>
      <c r="BX9" s="288"/>
      <c r="BY9" s="288"/>
      <c r="BZ9" s="288"/>
      <c r="CA9" s="288"/>
      <c r="CB9" s="288"/>
      <c r="CC9" s="288"/>
      <c r="CD9" s="288"/>
      <c r="CE9" s="288"/>
      <c r="CF9" s="288"/>
      <c r="CG9" s="288"/>
      <c r="CH9" s="288"/>
      <c r="CI9" s="288"/>
      <c r="CJ9" s="288"/>
      <c r="CK9" s="288"/>
      <c r="CL9" s="288"/>
      <c r="CM9" s="288"/>
      <c r="CN9" s="288"/>
      <c r="CO9" s="288"/>
      <c r="CP9" s="288"/>
      <c r="CQ9" s="288"/>
      <c r="CR9" s="288"/>
      <c r="CS9" s="288"/>
      <c r="CT9" s="288"/>
      <c r="CU9" s="288"/>
      <c r="CV9" s="288"/>
      <c r="CW9" s="288"/>
      <c r="CX9" s="288"/>
      <c r="CY9" s="288"/>
      <c r="CZ9" s="288"/>
      <c r="DA9" s="288"/>
      <c r="DB9" s="288"/>
      <c r="DC9" s="288"/>
      <c r="DD9" s="288"/>
      <c r="DE9" s="288"/>
      <c r="DF9" s="288"/>
      <c r="DG9" s="288"/>
      <c r="DH9" s="288"/>
      <c r="DI9" s="288"/>
      <c r="DJ9" s="288"/>
      <c r="DK9" s="288"/>
      <c r="DL9" s="288"/>
      <c r="DM9" s="288"/>
      <c r="DN9" s="288"/>
      <c r="DO9" s="289"/>
    </row>
    <row r="10" spans="2:119" ht="22.5" customHeight="1" thickTop="1" thickBot="1" x14ac:dyDescent="0.4">
      <c r="B10">
        <v>9</v>
      </c>
      <c r="C10" t="s">
        <v>188</v>
      </c>
      <c r="E10" s="1074" t="s">
        <v>58</v>
      </c>
      <c r="F10" s="259">
        <f t="shared" ref="F10" si="25">F8+$F$58</f>
        <v>0.40833333333333344</v>
      </c>
      <c r="G10" s="260">
        <f>G8+6</f>
        <v>25</v>
      </c>
      <c r="H10" s="261" t="s">
        <v>45</v>
      </c>
      <c r="I10" s="442" t="s">
        <v>46</v>
      </c>
      <c r="J10" s="504">
        <v>2</v>
      </c>
      <c r="K10" s="1060" t="s">
        <v>47</v>
      </c>
      <c r="L10" s="505">
        <v>8</v>
      </c>
      <c r="M10" s="1062">
        <v>11</v>
      </c>
      <c r="N10" s="1064" t="s">
        <v>47</v>
      </c>
      <c r="O10" s="1066">
        <v>18</v>
      </c>
      <c r="Q10" s="1074" t="str">
        <f>E10</f>
        <v>5. KOLO</v>
      </c>
      <c r="R10" s="259">
        <f>F10</f>
        <v>0.40833333333333344</v>
      </c>
      <c r="S10" s="260">
        <f>S8+6</f>
        <v>26</v>
      </c>
      <c r="T10" s="261" t="s">
        <v>45</v>
      </c>
      <c r="U10" s="454" t="s">
        <v>46</v>
      </c>
      <c r="V10" s="502">
        <v>3</v>
      </c>
      <c r="W10" s="1060" t="s">
        <v>47</v>
      </c>
      <c r="X10" s="503">
        <v>19</v>
      </c>
      <c r="Y10" s="1062">
        <v>10</v>
      </c>
      <c r="Z10" s="1064" t="s">
        <v>47</v>
      </c>
      <c r="AA10" s="1066">
        <v>0</v>
      </c>
      <c r="AC10" s="956"/>
      <c r="AD10" s="951"/>
      <c r="AE10" s="593"/>
      <c r="AF10" s="582"/>
      <c r="AG10" s="582"/>
      <c r="AH10" s="584"/>
      <c r="AI10" s="582"/>
      <c r="AJ10" s="603"/>
      <c r="AK10" s="962"/>
      <c r="AL10" s="962"/>
      <c r="AM10" s="963"/>
      <c r="AN10" s="596"/>
      <c r="AO10" s="598"/>
      <c r="AP10" s="651"/>
      <c r="AQ10" s="596"/>
      <c r="AR10" s="598"/>
      <c r="AS10" s="651"/>
      <c r="AT10" s="459"/>
      <c r="AU10" s="460"/>
      <c r="AV10" s="461"/>
      <c r="AW10" s="955"/>
      <c r="AX10" s="954"/>
      <c r="AY10" s="958"/>
      <c r="AZ10" s="1040"/>
      <c r="BA10" s="1009"/>
      <c r="BB10" s="600"/>
      <c r="BD10" s="20"/>
      <c r="BE10" s="20"/>
      <c r="BF10" s="20"/>
      <c r="BG10" s="20"/>
      <c r="BH10" s="20"/>
      <c r="BI10" s="20"/>
      <c r="BJ10" s="20"/>
      <c r="BK10" s="233"/>
      <c r="BL10" s="233"/>
      <c r="BW10" s="1012">
        <f t="shared" ref="BW10" si="26">BO11</f>
        <v>0.38333333333333336</v>
      </c>
      <c r="BX10" s="1013"/>
      <c r="BY10" s="267"/>
      <c r="BZ10" s="267"/>
      <c r="CA10" s="267"/>
      <c r="CB10" s="267"/>
      <c r="CC10" s="267"/>
      <c r="CD10" s="267"/>
      <c r="CE10" s="267"/>
      <c r="CF10" s="267"/>
      <c r="CG10" s="267"/>
      <c r="CH10" s="267"/>
      <c r="CI10" s="267"/>
      <c r="CJ10" s="267"/>
      <c r="CK10" s="267"/>
      <c r="CL10" s="267"/>
      <c r="CM10" s="267"/>
      <c r="CN10" s="267"/>
      <c r="CO10" s="267"/>
      <c r="CP10" s="267"/>
      <c r="CQ10" s="267"/>
      <c r="CR10" s="267"/>
      <c r="CS10" s="267"/>
      <c r="CT10" s="267"/>
      <c r="CU10" s="267"/>
      <c r="CV10" s="267"/>
      <c r="CW10" s="267"/>
      <c r="CX10" s="267"/>
      <c r="CY10" s="267"/>
      <c r="CZ10" s="267"/>
      <c r="DA10" s="267"/>
      <c r="DB10" s="267"/>
      <c r="DC10" s="267"/>
      <c r="DD10" s="267"/>
      <c r="DE10" s="267"/>
      <c r="DF10" s="267"/>
      <c r="DG10" s="267"/>
      <c r="DH10" s="267"/>
      <c r="DI10" s="267"/>
      <c r="DJ10" s="267"/>
      <c r="DK10" s="268"/>
      <c r="DL10" s="466" t="s">
        <v>78</v>
      </c>
      <c r="DM10" s="467"/>
      <c r="DN10" s="466" t="str">
        <f t="shared" ref="DN10" si="27">BR12</f>
        <v>A</v>
      </c>
      <c r="DO10" s="468"/>
    </row>
    <row r="11" spans="2:119" ht="22.5" customHeight="1" thickTop="1" thickBot="1" x14ac:dyDescent="0.45">
      <c r="B11">
        <v>10</v>
      </c>
      <c r="C11" t="s">
        <v>137</v>
      </c>
      <c r="E11" s="1075"/>
      <c r="F11" s="262"/>
      <c r="G11" s="263" t="s">
        <v>50</v>
      </c>
      <c r="H11" s="264">
        <f>H9</f>
        <v>1</v>
      </c>
      <c r="I11" s="443" t="s">
        <v>54</v>
      </c>
      <c r="J11" s="257" t="str">
        <f t="shared" ref="J11" si="28">IF(J10="","",LOOKUP(J10,$B$2:$B$50,$C$2:$C$50))</f>
        <v>Masarykova "A"</v>
      </c>
      <c r="K11" s="1061"/>
      <c r="L11" s="258" t="str">
        <f t="shared" ref="L11" si="29">IF(L10="","",LOOKUP(L10,$B$2:$B$50,$C$2:$C$50))</f>
        <v>Velký Osek "A"</v>
      </c>
      <c r="M11" s="1063"/>
      <c r="N11" s="1065"/>
      <c r="O11" s="1067"/>
      <c r="Q11" s="1075"/>
      <c r="R11" s="262"/>
      <c r="S11" s="263" t="s">
        <v>50</v>
      </c>
      <c r="T11" s="264">
        <f>T9</f>
        <v>2</v>
      </c>
      <c r="U11" s="455" t="s">
        <v>66</v>
      </c>
      <c r="V11" s="257" t="str">
        <f t="shared" ref="V11" si="30">IF(V10="","",LOOKUP(V10,$B$2:$B$50,$C$2:$C$50))</f>
        <v>Kmochova "A"</v>
      </c>
      <c r="W11" s="1061"/>
      <c r="X11" s="258" t="str">
        <f t="shared" ref="X11" si="31">IF(X10="","",LOOKUP(X10,$B$2:$B$50,$C$2:$C$50))</f>
        <v>Kouřim "B"</v>
      </c>
      <c r="Y11" s="1063"/>
      <c r="Z11" s="1065"/>
      <c r="AA11" s="1067"/>
      <c r="AC11" s="949">
        <v>16</v>
      </c>
      <c r="AD11" s="951" t="str">
        <f>LOOKUP(AC11,B$2:B$50,C$2:C$50)</f>
        <v>Kouřim "A"</v>
      </c>
      <c r="AE11" s="593">
        <f>AP5</f>
        <v>0</v>
      </c>
      <c r="AF11" s="582" t="s">
        <v>47</v>
      </c>
      <c r="AG11" s="582">
        <f>AN5</f>
        <v>10</v>
      </c>
      <c r="AH11" s="584">
        <f>AP7</f>
        <v>0</v>
      </c>
      <c r="AI11" s="582" t="s">
        <v>47</v>
      </c>
      <c r="AJ11" s="603">
        <f>AN7</f>
        <v>10</v>
      </c>
      <c r="AK11" s="582">
        <f>AP9</f>
        <v>0</v>
      </c>
      <c r="AL11" s="582" t="s">
        <v>47</v>
      </c>
      <c r="AM11" s="582">
        <f>AN9</f>
        <v>10</v>
      </c>
      <c r="AN11" s="961"/>
      <c r="AO11" s="962"/>
      <c r="AP11" s="963"/>
      <c r="AQ11" s="598">
        <f>M47</f>
        <v>0</v>
      </c>
      <c r="AR11" s="598" t="s">
        <v>47</v>
      </c>
      <c r="AS11" s="651">
        <f>O47</f>
        <v>10</v>
      </c>
      <c r="AT11" s="459"/>
      <c r="AU11" s="460"/>
      <c r="AV11" s="461"/>
      <c r="AW11" s="947">
        <f>AE11+AH11+AK11+AN11+AQ11</f>
        <v>0</v>
      </c>
      <c r="AX11" s="953" t="s">
        <v>47</v>
      </c>
      <c r="AY11" s="957">
        <f>AG11+AJ11+AM11+AP11+AS11</f>
        <v>40</v>
      </c>
      <c r="AZ11" s="1039">
        <f>IF(AW11=0,0,AW11/AY11)</f>
        <v>0</v>
      </c>
      <c r="BA11" s="1008">
        <f>BD11+BE11+BF11+BG11+BH11+BI11+BJ11+BK11+(AZ11/100)</f>
        <v>4</v>
      </c>
      <c r="BB11" s="578">
        <f>IF(BA11=0,"",RANK(BA11,BA$5:BA$14))</f>
        <v>5</v>
      </c>
      <c r="BD11" s="20">
        <f>IF(AE11&gt;AG11,2,IF(AE11=AG11,0,1))</f>
        <v>1</v>
      </c>
      <c r="BE11" s="20">
        <f>IF(AH11&gt;AJ11,2,IF(AH11=AJ11,0,1))</f>
        <v>1</v>
      </c>
      <c r="BF11" s="20">
        <f>IF(AK11&gt;AM11,2,IF(AK11=AM11,0,1))</f>
        <v>1</v>
      </c>
      <c r="BG11" s="20">
        <f>IF(AN11&gt;AP11,2,IF(AN11=AP11,0,1))</f>
        <v>0</v>
      </c>
      <c r="BH11" s="20">
        <f>IF(AQ11&gt;AS11,2,IF(AQ11=AS11,0,1))</f>
        <v>1</v>
      </c>
      <c r="BI11" s="20"/>
      <c r="BJ11" s="20"/>
      <c r="BK11" s="233"/>
      <c r="BL11" s="233"/>
      <c r="BN11" t="str">
        <f t="shared" ref="BN11:BU12" si="32">E4</f>
        <v>2. KOLO</v>
      </c>
      <c r="BO11">
        <f t="shared" si="32"/>
        <v>0.38333333333333336</v>
      </c>
      <c r="BP11">
        <f t="shared" si="32"/>
        <v>7</v>
      </c>
      <c r="BQ11" t="str">
        <f t="shared" si="32"/>
        <v>HŘIŠTĚ</v>
      </c>
      <c r="BR11" t="str">
        <f t="shared" si="32"/>
        <v>skupina</v>
      </c>
      <c r="BS11">
        <f t="shared" si="32"/>
        <v>7</v>
      </c>
      <c r="BT11" t="str">
        <f t="shared" si="32"/>
        <v>:</v>
      </c>
      <c r="BU11">
        <f t="shared" si="32"/>
        <v>9</v>
      </c>
      <c r="BW11" s="270"/>
      <c r="BX11" s="1014" t="str">
        <f t="shared" ref="BX11" si="33">BN11</f>
        <v>2. KOLO</v>
      </c>
      <c r="BY11" s="1014"/>
      <c r="BZ11" s="1014"/>
      <c r="CA11" s="1014"/>
      <c r="CB11" s="271"/>
      <c r="CC11" s="1018"/>
      <c r="CD11" s="1018"/>
      <c r="CE11" s="271"/>
      <c r="CF11" s="271"/>
      <c r="CG11" s="271"/>
      <c r="CH11" s="271"/>
      <c r="CI11" s="271"/>
      <c r="CJ11" s="271"/>
      <c r="CK11" s="271"/>
      <c r="CL11" s="271"/>
      <c r="CM11" s="271"/>
      <c r="CN11" s="1019">
        <f t="shared" ref="CN11" si="34">BP11</f>
        <v>7</v>
      </c>
      <c r="CO11" s="1019"/>
      <c r="CP11" s="1019"/>
      <c r="CQ11" s="1019"/>
      <c r="CR11" s="1019"/>
      <c r="CS11" s="1015" t="s">
        <v>48</v>
      </c>
      <c r="CT11" s="1015"/>
      <c r="CU11" s="1015"/>
      <c r="CV11" s="271"/>
      <c r="CW11" s="271"/>
      <c r="CX11" s="271"/>
      <c r="CY11" s="271"/>
      <c r="CZ11" s="271"/>
      <c r="DA11" s="271"/>
      <c r="DB11" s="271"/>
      <c r="DC11" s="271"/>
      <c r="DD11" s="271"/>
      <c r="DE11" s="271"/>
      <c r="DF11" s="271"/>
      <c r="DG11" s="271"/>
      <c r="DH11" s="271"/>
      <c r="DI11" s="272"/>
      <c r="DJ11" s="1016" t="s">
        <v>49</v>
      </c>
      <c r="DK11" s="1016"/>
      <c r="DL11" s="1016"/>
      <c r="DM11" s="1017">
        <f t="shared" ref="DM11" si="35">BQ12</f>
        <v>1</v>
      </c>
      <c r="DN11" s="1017"/>
      <c r="DO11" s="273"/>
    </row>
    <row r="12" spans="2:119" ht="22.5" customHeight="1" thickTop="1" thickBot="1" x14ac:dyDescent="0.4">
      <c r="B12">
        <f>B11+1</f>
        <v>11</v>
      </c>
      <c r="C12" t="s">
        <v>153</v>
      </c>
      <c r="E12" s="1074" t="s">
        <v>59</v>
      </c>
      <c r="F12" s="259">
        <f t="shared" ref="F12" si="36">F10+$F$58</f>
        <v>0.4166666666666668</v>
      </c>
      <c r="G12" s="260">
        <f>G10+6</f>
        <v>31</v>
      </c>
      <c r="H12" s="261" t="s">
        <v>45</v>
      </c>
      <c r="I12" s="261" t="s">
        <v>46</v>
      </c>
      <c r="J12" s="500">
        <v>4</v>
      </c>
      <c r="K12" s="1060" t="s">
        <v>47</v>
      </c>
      <c r="L12" s="501">
        <v>13</v>
      </c>
      <c r="M12" s="1062">
        <v>10</v>
      </c>
      <c r="N12" s="1064" t="s">
        <v>47</v>
      </c>
      <c r="O12" s="1066">
        <v>13</v>
      </c>
      <c r="Q12" s="1074" t="str">
        <f>E12</f>
        <v>6. KOLO</v>
      </c>
      <c r="R12" s="259">
        <f>F12</f>
        <v>0.4166666666666668</v>
      </c>
      <c r="S12" s="260">
        <f>S10+6</f>
        <v>32</v>
      </c>
      <c r="T12" s="261" t="s">
        <v>45</v>
      </c>
      <c r="U12" s="261" t="s">
        <v>46</v>
      </c>
      <c r="V12" s="500">
        <v>11</v>
      </c>
      <c r="W12" s="1060" t="s">
        <v>47</v>
      </c>
      <c r="X12" s="501">
        <v>20</v>
      </c>
      <c r="Y12" s="1062">
        <v>13</v>
      </c>
      <c r="Z12" s="1064" t="s">
        <v>47</v>
      </c>
      <c r="AA12" s="1066">
        <v>10</v>
      </c>
      <c r="AC12" s="956"/>
      <c r="AD12" s="951"/>
      <c r="AE12" s="593"/>
      <c r="AF12" s="582"/>
      <c r="AG12" s="582"/>
      <c r="AH12" s="584"/>
      <c r="AI12" s="582"/>
      <c r="AJ12" s="603"/>
      <c r="AK12" s="582"/>
      <c r="AL12" s="582"/>
      <c r="AM12" s="582"/>
      <c r="AN12" s="961"/>
      <c r="AO12" s="962"/>
      <c r="AP12" s="963"/>
      <c r="AQ12" s="598"/>
      <c r="AR12" s="598"/>
      <c r="AS12" s="651"/>
      <c r="AT12" s="459"/>
      <c r="AU12" s="460"/>
      <c r="AV12" s="461"/>
      <c r="AW12" s="955"/>
      <c r="AX12" s="954"/>
      <c r="AY12" s="958"/>
      <c r="AZ12" s="1040"/>
      <c r="BA12" s="1009"/>
      <c r="BB12" s="600"/>
      <c r="BD12" s="20"/>
      <c r="BE12" s="20"/>
      <c r="BF12" s="20"/>
      <c r="BG12" s="20"/>
      <c r="BH12" s="20"/>
      <c r="BI12" s="20"/>
      <c r="BJ12" s="20"/>
      <c r="BK12" s="233"/>
      <c r="BL12" s="233"/>
      <c r="BN12">
        <f t="shared" si="32"/>
        <v>0</v>
      </c>
      <c r="BO12">
        <f t="shared" si="32"/>
        <v>0</v>
      </c>
      <c r="BP12" t="str">
        <f t="shared" si="32"/>
        <v>zápas</v>
      </c>
      <c r="BQ12">
        <f t="shared" si="32"/>
        <v>1</v>
      </c>
      <c r="BR12" t="str">
        <f t="shared" si="32"/>
        <v>A</v>
      </c>
      <c r="BS12" t="str">
        <f t="shared" si="32"/>
        <v>Masarykova "B"</v>
      </c>
      <c r="BT12">
        <f t="shared" si="32"/>
        <v>0</v>
      </c>
      <c r="BU12" t="str">
        <f t="shared" si="32"/>
        <v>Prokopa Vel. "A"</v>
      </c>
      <c r="BW12" s="270"/>
      <c r="BX12" s="1014"/>
      <c r="BY12" s="1014"/>
      <c r="BZ12" s="1014"/>
      <c r="CA12" s="1014"/>
      <c r="CB12" s="271"/>
      <c r="CC12" s="1018"/>
      <c r="CD12" s="1018"/>
      <c r="CE12" s="271"/>
      <c r="CF12" s="271"/>
      <c r="CG12" s="271"/>
      <c r="CH12" s="271"/>
      <c r="CI12" s="271"/>
      <c r="CJ12" s="271"/>
      <c r="CK12" s="271"/>
      <c r="CL12" s="271"/>
      <c r="CM12" s="271"/>
      <c r="CN12" s="1019"/>
      <c r="CO12" s="1019"/>
      <c r="CP12" s="1019"/>
      <c r="CQ12" s="1019"/>
      <c r="CR12" s="1019"/>
      <c r="CS12" s="1015"/>
      <c r="CT12" s="1015"/>
      <c r="CU12" s="1015"/>
      <c r="CV12" s="271"/>
      <c r="CW12" s="271"/>
      <c r="CX12" s="271"/>
      <c r="CY12" s="271"/>
      <c r="CZ12" s="271"/>
      <c r="DA12" s="271"/>
      <c r="DB12" s="271"/>
      <c r="DC12" s="271"/>
      <c r="DD12" s="271"/>
      <c r="DE12" s="271"/>
      <c r="DF12" s="271"/>
      <c r="DG12" s="271"/>
      <c r="DH12" s="271"/>
      <c r="DI12" s="272"/>
      <c r="DJ12" s="1016"/>
      <c r="DK12" s="1016"/>
      <c r="DL12" s="1016"/>
      <c r="DM12" s="1017"/>
      <c r="DN12" s="1017"/>
      <c r="DO12" s="273"/>
    </row>
    <row r="13" spans="2:119" ht="22.5" customHeight="1" thickTop="1" thickBot="1" x14ac:dyDescent="0.45">
      <c r="B13">
        <f>B12+1</f>
        <v>12</v>
      </c>
      <c r="C13" t="s">
        <v>145</v>
      </c>
      <c r="E13" s="1075"/>
      <c r="F13" s="262"/>
      <c r="G13" s="263" t="s">
        <v>50</v>
      </c>
      <c r="H13" s="264">
        <f>H11</f>
        <v>1</v>
      </c>
      <c r="I13" s="264" t="s">
        <v>67</v>
      </c>
      <c r="J13" s="257" t="str">
        <f t="shared" ref="J13" si="37">IF(J12="","",LOOKUP(J12,$B$2:$B$50,$C$2:$C$50))</f>
        <v>Ovčárecká "A"</v>
      </c>
      <c r="K13" s="1061"/>
      <c r="L13" s="258" t="str">
        <f t="shared" ref="L13" si="38">IF(L12="","",LOOKUP(L12,$B$2:$B$50,$C$2:$C$50))</f>
        <v>Kmochova "B"</v>
      </c>
      <c r="M13" s="1063"/>
      <c r="N13" s="1065"/>
      <c r="O13" s="1067"/>
      <c r="Q13" s="1075"/>
      <c r="R13" s="262"/>
      <c r="S13" s="263" t="s">
        <v>50</v>
      </c>
      <c r="T13" s="264">
        <f>T11</f>
        <v>2</v>
      </c>
      <c r="U13" s="264" t="s">
        <v>67</v>
      </c>
      <c r="V13" s="257" t="str">
        <f t="shared" ref="V13" si="39">IF(V12="","",LOOKUP(V12,$B$2:$B$50,$C$2:$C$50))</f>
        <v>Býchory</v>
      </c>
      <c r="W13" s="1061"/>
      <c r="X13" s="258" t="str">
        <f t="shared" ref="X13" si="40">IF(X12="","",LOOKUP(X12,$B$2:$B$50,$C$2:$C$50))</f>
        <v>Gymnázium "B"</v>
      </c>
      <c r="Y13" s="1063"/>
      <c r="Z13" s="1065"/>
      <c r="AA13" s="1067"/>
      <c r="AC13" s="949">
        <v>17</v>
      </c>
      <c r="AD13" s="951" t="str">
        <f>LOOKUP(AC13,B$2:B$50,C$2:C$50)</f>
        <v>Velký Osek "B"</v>
      </c>
      <c r="AE13" s="593">
        <f>AS5</f>
        <v>12</v>
      </c>
      <c r="AF13" s="582" t="s">
        <v>47</v>
      </c>
      <c r="AG13" s="582">
        <f>AQ5</f>
        <v>10</v>
      </c>
      <c r="AH13" s="584">
        <f>AS7</f>
        <v>14</v>
      </c>
      <c r="AI13" s="582" t="s">
        <v>47</v>
      </c>
      <c r="AJ13" s="603">
        <f>AQ7</f>
        <v>10</v>
      </c>
      <c r="AK13" s="582">
        <f>AS9</f>
        <v>11</v>
      </c>
      <c r="AL13" s="582" t="s">
        <v>47</v>
      </c>
      <c r="AM13" s="582">
        <f>AQ9</f>
        <v>14</v>
      </c>
      <c r="AN13" s="584">
        <f>AS11</f>
        <v>10</v>
      </c>
      <c r="AO13" s="582" t="s">
        <v>47</v>
      </c>
      <c r="AP13" s="603">
        <f>AQ11</f>
        <v>0</v>
      </c>
      <c r="AQ13" s="995"/>
      <c r="AR13" s="995"/>
      <c r="AS13" s="995"/>
      <c r="AT13" s="459"/>
      <c r="AU13" s="460"/>
      <c r="AV13" s="461"/>
      <c r="AW13" s="947">
        <f>AE13+AH13+AK13+AN13+AQ13</f>
        <v>47</v>
      </c>
      <c r="AX13" s="997" t="s">
        <v>47</v>
      </c>
      <c r="AY13" s="957">
        <f>AG13+AJ13+AM13+AP13+AS13</f>
        <v>34</v>
      </c>
      <c r="AZ13" s="1039">
        <f>IF(AW13=0,0,AW13/AY13)</f>
        <v>1.3823529411764706</v>
      </c>
      <c r="BA13" s="1008">
        <f>BD13+BE13+BF13+BG13+BH13+BI13+BJ13+BK13+(AZ13/100)</f>
        <v>7.0138235294117646</v>
      </c>
      <c r="BB13" s="578">
        <f>IF(BA13=0,"",RANK(BA13,BA$5:BA$14))</f>
        <v>2</v>
      </c>
      <c r="BD13" s="20">
        <f>IF(AE13&gt;AG13,2,IF(AE13=AG13,0,1))</f>
        <v>2</v>
      </c>
      <c r="BE13" s="20">
        <f>IF(AH13&gt;AJ13,2,IF(AH13=AJ13,0,1))</f>
        <v>2</v>
      </c>
      <c r="BF13" s="20">
        <f>IF(AK13&gt;AM13,2,IF(AK13=AM13,0,1))</f>
        <v>1</v>
      </c>
      <c r="BG13" s="20">
        <f>IF(AN13&gt;AP13,2,IF(AN13=AP13,0,1))</f>
        <v>2</v>
      </c>
      <c r="BH13" s="20">
        <f>IF(AQ13&gt;AS13,2,IF(AQ13=AS13,0,1))</f>
        <v>0</v>
      </c>
      <c r="BI13" s="20"/>
      <c r="BJ13" s="20"/>
      <c r="BK13" s="233"/>
      <c r="BL13" s="233"/>
      <c r="BW13" s="270"/>
      <c r="BX13" s="274"/>
      <c r="BY13" s="274"/>
      <c r="BZ13" s="274"/>
      <c r="CA13" s="274"/>
      <c r="CB13" s="1010" t="s">
        <v>52</v>
      </c>
      <c r="CC13" s="1010"/>
      <c r="CD13" s="275">
        <f t="shared" ref="CD13" si="41">BS11</f>
        <v>7</v>
      </c>
      <c r="CE13" s="276" t="s">
        <v>53</v>
      </c>
      <c r="CF13" s="1011" t="str">
        <f t="shared" ref="CF13" si="42">BS12</f>
        <v>Masarykova "B"</v>
      </c>
      <c r="CG13" s="1011"/>
      <c r="CH13" s="1011"/>
      <c r="CI13" s="1011"/>
      <c r="CJ13" s="1011"/>
      <c r="CK13" s="1011"/>
      <c r="CL13" s="1011"/>
      <c r="CM13" s="1011"/>
      <c r="CN13" s="1011"/>
      <c r="CO13" s="1011"/>
      <c r="CP13" s="1011"/>
      <c r="CQ13" s="1011"/>
      <c r="CR13" s="1011"/>
      <c r="CS13" s="274"/>
      <c r="CT13" s="274"/>
      <c r="CU13" s="274"/>
      <c r="CV13" s="274"/>
      <c r="CW13" s="274"/>
      <c r="CX13" s="1010" t="s">
        <v>52</v>
      </c>
      <c r="CY13" s="1010"/>
      <c r="CZ13" s="275">
        <f t="shared" ref="CZ13" si="43">BU11</f>
        <v>9</v>
      </c>
      <c r="DA13" s="276" t="s">
        <v>53</v>
      </c>
      <c r="DB13" s="1011" t="str">
        <f t="shared" ref="DB13" si="44">BU12</f>
        <v>Prokopa Vel. "A"</v>
      </c>
      <c r="DC13" s="1011"/>
      <c r="DD13" s="1011"/>
      <c r="DE13" s="1011"/>
      <c r="DF13" s="1011"/>
      <c r="DG13" s="1011"/>
      <c r="DH13" s="1011"/>
      <c r="DI13" s="1011"/>
      <c r="DJ13" s="1011"/>
      <c r="DK13" s="1011"/>
      <c r="DL13" s="1011"/>
      <c r="DM13" s="1011"/>
      <c r="DN13" s="1011"/>
      <c r="DO13" s="273"/>
    </row>
    <row r="14" spans="2:119" ht="22.5" customHeight="1" thickTop="1" thickBot="1" x14ac:dyDescent="0.4">
      <c r="B14">
        <v>13</v>
      </c>
      <c r="C14" t="s">
        <v>139</v>
      </c>
      <c r="E14" s="1074" t="s">
        <v>60</v>
      </c>
      <c r="F14" s="259">
        <f t="shared" ref="F14" si="45">F12+$F$58</f>
        <v>0.42500000000000016</v>
      </c>
      <c r="G14" s="260">
        <f>G12+6</f>
        <v>37</v>
      </c>
      <c r="H14" s="261" t="s">
        <v>45</v>
      </c>
      <c r="I14" s="438" t="s">
        <v>46</v>
      </c>
      <c r="J14" s="255">
        <v>1</v>
      </c>
      <c r="K14" s="1060" t="s">
        <v>47</v>
      </c>
      <c r="L14" s="256">
        <v>17</v>
      </c>
      <c r="M14" s="1062">
        <v>10</v>
      </c>
      <c r="N14" s="1064" t="s">
        <v>47</v>
      </c>
      <c r="O14" s="1066">
        <v>12</v>
      </c>
      <c r="Q14" s="1074" t="str">
        <f>E14</f>
        <v>7. KOLO</v>
      </c>
      <c r="R14" s="259">
        <f>F14</f>
        <v>0.42500000000000016</v>
      </c>
      <c r="S14" s="260">
        <f>S12+6</f>
        <v>38</v>
      </c>
      <c r="T14" s="261" t="s">
        <v>45</v>
      </c>
      <c r="U14" s="442" t="s">
        <v>46</v>
      </c>
      <c r="V14" s="504">
        <v>8</v>
      </c>
      <c r="W14" s="1060" t="s">
        <v>47</v>
      </c>
      <c r="X14" s="505">
        <v>15</v>
      </c>
      <c r="Y14" s="1062">
        <v>20</v>
      </c>
      <c r="Z14" s="1064" t="s">
        <v>47</v>
      </c>
      <c r="AA14" s="1066">
        <v>7</v>
      </c>
      <c r="AC14" s="950"/>
      <c r="AD14" s="952"/>
      <c r="AE14" s="559"/>
      <c r="AF14" s="563"/>
      <c r="AG14" s="563"/>
      <c r="AH14" s="565"/>
      <c r="AI14" s="563"/>
      <c r="AJ14" s="567"/>
      <c r="AK14" s="563"/>
      <c r="AL14" s="563"/>
      <c r="AM14" s="563"/>
      <c r="AN14" s="565"/>
      <c r="AO14" s="563"/>
      <c r="AP14" s="567"/>
      <c r="AQ14" s="996"/>
      <c r="AR14" s="996"/>
      <c r="AS14" s="996"/>
      <c r="AT14" s="462"/>
      <c r="AU14" s="463"/>
      <c r="AV14" s="464"/>
      <c r="AW14" s="948"/>
      <c r="AX14" s="998"/>
      <c r="AY14" s="1054"/>
      <c r="AZ14" s="1042"/>
      <c r="BA14" s="1041"/>
      <c r="BB14" s="579"/>
      <c r="BD14" s="20"/>
      <c r="BE14" s="20"/>
      <c r="BF14" s="20"/>
      <c r="BG14" s="20"/>
      <c r="BH14" s="20"/>
      <c r="BI14" s="20"/>
      <c r="BJ14" s="20"/>
      <c r="BK14" s="233"/>
      <c r="BL14" s="233"/>
      <c r="BW14" s="270"/>
      <c r="BX14" s="274"/>
      <c r="BY14" s="274"/>
      <c r="BZ14" s="274"/>
      <c r="CA14" s="274"/>
      <c r="CB14" s="274"/>
      <c r="CC14" s="274"/>
      <c r="CD14" s="274"/>
      <c r="CE14" s="274"/>
      <c r="CF14" s="274"/>
      <c r="CG14" s="274"/>
      <c r="CH14" s="274"/>
      <c r="CI14" s="274"/>
      <c r="CJ14" s="274"/>
      <c r="CK14" s="274"/>
      <c r="CL14" s="274"/>
      <c r="CM14" s="274"/>
      <c r="CN14" s="274"/>
      <c r="CO14" s="274"/>
      <c r="CP14" s="274"/>
      <c r="CQ14" s="274"/>
      <c r="CR14" s="274"/>
      <c r="CS14" s="274"/>
      <c r="CT14" s="274"/>
      <c r="CU14" s="274"/>
      <c r="CV14" s="274"/>
      <c r="CW14" s="274"/>
      <c r="CX14" s="274"/>
      <c r="CY14" s="274"/>
      <c r="CZ14" s="274"/>
      <c r="DA14" s="274"/>
      <c r="DB14" s="274"/>
      <c r="DC14" s="274"/>
      <c r="DD14" s="274"/>
      <c r="DE14" s="274"/>
      <c r="DF14" s="274"/>
      <c r="DG14" s="274"/>
      <c r="DH14" s="274"/>
      <c r="DI14" s="277"/>
      <c r="DJ14" s="277"/>
      <c r="DK14" s="277"/>
      <c r="DL14" s="277"/>
      <c r="DM14" s="277"/>
      <c r="DN14" s="277"/>
      <c r="DO14" s="273"/>
    </row>
    <row r="15" spans="2:119" ht="22.5" customHeight="1" thickTop="1" thickBot="1" x14ac:dyDescent="0.45">
      <c r="B15">
        <v>14</v>
      </c>
      <c r="C15" t="s">
        <v>202</v>
      </c>
      <c r="E15" s="1075"/>
      <c r="F15" s="262"/>
      <c r="G15" s="263" t="s">
        <v>50</v>
      </c>
      <c r="H15" s="264">
        <f>H13</f>
        <v>1</v>
      </c>
      <c r="I15" s="439" t="s">
        <v>39</v>
      </c>
      <c r="J15" s="257" t="str">
        <f t="shared" ref="J15" si="46">IF(J14="","",LOOKUP(J14,$B$2:$B$50,$C$2:$C$50))</f>
        <v>Pečky</v>
      </c>
      <c r="K15" s="1061"/>
      <c r="L15" s="258" t="str">
        <f t="shared" ref="L15" si="47">IF(L14="","",LOOKUP(L14,$B$2:$B$50,$C$2:$C$50))</f>
        <v>Velký Osek "B"</v>
      </c>
      <c r="M15" s="1063"/>
      <c r="N15" s="1065"/>
      <c r="O15" s="1067"/>
      <c r="Q15" s="1075"/>
      <c r="R15" s="262"/>
      <c r="S15" s="263" t="s">
        <v>50</v>
      </c>
      <c r="T15" s="264">
        <f>T13</f>
        <v>2</v>
      </c>
      <c r="U15" s="443" t="s">
        <v>54</v>
      </c>
      <c r="V15" s="257" t="str">
        <f t="shared" ref="V15" si="48">IF(V14="","",LOOKUP(V14,$B$2:$B$50,$C$2:$C$50))</f>
        <v>Velký Osek "A"</v>
      </c>
      <c r="W15" s="1061"/>
      <c r="X15" s="258" t="str">
        <f t="shared" ref="X15" si="49">IF(X14="","",LOOKUP(X14,$B$2:$B$50,$C$2:$C$50))</f>
        <v>Bezručova</v>
      </c>
      <c r="Y15" s="1063"/>
      <c r="Z15" s="1065"/>
      <c r="AA15" s="1067"/>
      <c r="AC15" s="236"/>
      <c r="AD15" s="237"/>
      <c r="AE15" s="22"/>
      <c r="AF15" s="22"/>
      <c r="AG15" s="22"/>
      <c r="AH15" s="22"/>
      <c r="AI15" s="22"/>
      <c r="AJ15" s="22"/>
      <c r="BW15" s="270"/>
      <c r="BX15" s="278" t="s">
        <v>56</v>
      </c>
      <c r="BY15" s="250">
        <f t="shared" ref="BY15" si="50">CD13</f>
        <v>7</v>
      </c>
      <c r="BZ15" s="279" t="s">
        <v>47</v>
      </c>
      <c r="CA15" s="290">
        <v>1</v>
      </c>
      <c r="CB15" s="290">
        <v>2</v>
      </c>
      <c r="CC15" s="290">
        <v>3</v>
      </c>
      <c r="CD15" s="290">
        <v>4</v>
      </c>
      <c r="CE15" s="290">
        <v>5</v>
      </c>
      <c r="CF15" s="290">
        <v>6</v>
      </c>
      <c r="CG15" s="290">
        <v>7</v>
      </c>
      <c r="CH15" s="290">
        <v>8</v>
      </c>
      <c r="CI15" s="290">
        <v>9</v>
      </c>
      <c r="CJ15" s="290">
        <v>10</v>
      </c>
      <c r="CK15" s="290">
        <v>11</v>
      </c>
      <c r="CL15" s="290">
        <v>12</v>
      </c>
      <c r="CM15" s="290">
        <v>13</v>
      </c>
      <c r="CN15" s="290">
        <v>14</v>
      </c>
      <c r="CO15" s="290">
        <v>15</v>
      </c>
      <c r="CP15" s="290">
        <v>16</v>
      </c>
      <c r="CQ15" s="290">
        <v>17</v>
      </c>
      <c r="CR15" s="290">
        <v>18</v>
      </c>
      <c r="CS15" s="290">
        <v>19</v>
      </c>
      <c r="CT15" s="290">
        <v>20</v>
      </c>
      <c r="CU15" s="290">
        <v>21</v>
      </c>
      <c r="CV15" s="290">
        <v>22</v>
      </c>
      <c r="CW15" s="290">
        <v>23</v>
      </c>
      <c r="CX15" s="290">
        <v>24</v>
      </c>
      <c r="CY15" s="290">
        <v>25</v>
      </c>
      <c r="CZ15" s="290">
        <v>26</v>
      </c>
      <c r="DA15" s="290">
        <v>27</v>
      </c>
      <c r="DB15" s="290">
        <v>28</v>
      </c>
      <c r="DC15" s="290">
        <v>29</v>
      </c>
      <c r="DD15" s="290">
        <v>30</v>
      </c>
      <c r="DE15" s="290">
        <v>31</v>
      </c>
      <c r="DF15" s="290">
        <v>32</v>
      </c>
      <c r="DG15" s="290">
        <v>33</v>
      </c>
      <c r="DH15" s="290">
        <v>34</v>
      </c>
      <c r="DI15" s="291">
        <v>35</v>
      </c>
      <c r="DJ15" s="291">
        <v>36</v>
      </c>
      <c r="DK15" s="291">
        <v>37</v>
      </c>
      <c r="DL15" s="291">
        <v>38</v>
      </c>
      <c r="DM15" s="291">
        <v>39</v>
      </c>
      <c r="DN15" s="291">
        <v>40</v>
      </c>
      <c r="DO15" s="273"/>
    </row>
    <row r="16" spans="2:119" ht="22.5" customHeight="1" thickTop="1" thickBot="1" x14ac:dyDescent="0.4">
      <c r="B16">
        <v>15</v>
      </c>
      <c r="C16" t="s">
        <v>181</v>
      </c>
      <c r="D16" s="251"/>
      <c r="E16" s="1074" t="s">
        <v>61</v>
      </c>
      <c r="F16" s="259">
        <f t="shared" ref="F16" si="51">F14+$F$58</f>
        <v>0.43333333333333351</v>
      </c>
      <c r="G16" s="260">
        <f>G14+6</f>
        <v>43</v>
      </c>
      <c r="H16" s="261" t="s">
        <v>45</v>
      </c>
      <c r="I16" s="454" t="s">
        <v>46</v>
      </c>
      <c r="J16" s="502">
        <v>12</v>
      </c>
      <c r="K16" s="1060" t="s">
        <v>47</v>
      </c>
      <c r="L16" s="503">
        <v>19</v>
      </c>
      <c r="M16" s="1062">
        <v>10</v>
      </c>
      <c r="N16" s="1064" t="s">
        <v>47</v>
      </c>
      <c r="O16" s="1066">
        <v>0</v>
      </c>
      <c r="Q16" s="1074" t="str">
        <f>E16</f>
        <v>8. KOLO</v>
      </c>
      <c r="R16" s="259">
        <f>F16</f>
        <v>0.43333333333333351</v>
      </c>
      <c r="S16" s="260">
        <f>S14+6</f>
        <v>44</v>
      </c>
      <c r="T16" s="261" t="s">
        <v>45</v>
      </c>
      <c r="U16" s="454" t="s">
        <v>46</v>
      </c>
      <c r="V16" s="502">
        <v>6</v>
      </c>
      <c r="W16" s="1060" t="s">
        <v>47</v>
      </c>
      <c r="X16" s="503">
        <v>22</v>
      </c>
      <c r="Y16" s="1062">
        <v>17</v>
      </c>
      <c r="Z16" s="1064" t="s">
        <v>47</v>
      </c>
      <c r="AA16" s="1066">
        <v>9</v>
      </c>
      <c r="AC16" s="1045" t="s">
        <v>54</v>
      </c>
      <c r="AD16" s="1046"/>
      <c r="AE16" s="1001">
        <f>AC19</f>
        <v>2</v>
      </c>
      <c r="AF16" s="994"/>
      <c r="AG16" s="1002"/>
      <c r="AH16" s="1003">
        <f>AC21</f>
        <v>8</v>
      </c>
      <c r="AI16" s="994"/>
      <c r="AJ16" s="1002"/>
      <c r="AK16" s="1003">
        <f>AC23</f>
        <v>10</v>
      </c>
      <c r="AL16" s="994"/>
      <c r="AM16" s="994"/>
      <c r="AN16" s="1003">
        <f>AC25</f>
        <v>15</v>
      </c>
      <c r="AO16" s="994"/>
      <c r="AP16" s="1002"/>
      <c r="AQ16" s="994">
        <f>AC27</f>
        <v>18</v>
      </c>
      <c r="AR16" s="994"/>
      <c r="AS16" s="994"/>
      <c r="AT16" s="456"/>
      <c r="AU16" s="457"/>
      <c r="AV16" s="458"/>
      <c r="AW16" s="964" t="s">
        <v>40</v>
      </c>
      <c r="AX16" s="965"/>
      <c r="AY16" s="966"/>
      <c r="AZ16" s="973" t="s">
        <v>41</v>
      </c>
      <c r="BA16" s="976" t="s">
        <v>42</v>
      </c>
      <c r="BB16" s="1051" t="s">
        <v>43</v>
      </c>
      <c r="BW16" s="270"/>
      <c r="BX16" s="280"/>
      <c r="BY16" s="281"/>
      <c r="BZ16" s="282"/>
      <c r="CA16" s="283"/>
      <c r="CB16" s="283"/>
      <c r="CC16" s="283"/>
      <c r="CD16" s="283"/>
      <c r="CE16" s="283"/>
      <c r="CF16" s="283"/>
      <c r="CG16" s="283"/>
      <c r="CH16" s="283"/>
      <c r="CI16" s="283"/>
      <c r="CJ16" s="283"/>
      <c r="CK16" s="283"/>
      <c r="CL16" s="283"/>
      <c r="CM16" s="283"/>
      <c r="CN16" s="283"/>
      <c r="CO16" s="283"/>
      <c r="CP16" s="283"/>
      <c r="CQ16" s="283"/>
      <c r="CR16" s="283"/>
      <c r="CS16" s="283"/>
      <c r="CT16" s="283"/>
      <c r="CU16" s="283"/>
      <c r="CV16" s="283"/>
      <c r="CW16" s="283"/>
      <c r="CX16" s="283"/>
      <c r="CY16" s="283"/>
      <c r="CZ16" s="283"/>
      <c r="DA16" s="283"/>
      <c r="DB16" s="283"/>
      <c r="DC16" s="283"/>
      <c r="DD16" s="283"/>
      <c r="DE16" s="283"/>
      <c r="DF16" s="283"/>
      <c r="DG16" s="283"/>
      <c r="DH16" s="283"/>
      <c r="DI16" s="284"/>
      <c r="DJ16" s="284"/>
      <c r="DK16" s="284"/>
      <c r="DL16" s="284"/>
      <c r="DM16" s="284"/>
      <c r="DN16" s="284"/>
      <c r="DO16" s="273"/>
    </row>
    <row r="17" spans="2:119" ht="22.5" customHeight="1" thickTop="1" thickBot="1" x14ac:dyDescent="0.45">
      <c r="B17">
        <v>16</v>
      </c>
      <c r="C17" t="s">
        <v>194</v>
      </c>
      <c r="D17" s="7"/>
      <c r="E17" s="1075"/>
      <c r="F17" s="262"/>
      <c r="G17" s="263" t="s">
        <v>50</v>
      </c>
      <c r="H17" s="264">
        <f>H15</f>
        <v>1</v>
      </c>
      <c r="I17" s="455" t="s">
        <v>66</v>
      </c>
      <c r="J17" s="257" t="str">
        <f t="shared" ref="J17" si="52">IF(J16="","",LOOKUP(J16,$B$2:$B$50,$C$2:$C$50))</f>
        <v>Lipanská "B"</v>
      </c>
      <c r="K17" s="1061"/>
      <c r="L17" s="258" t="str">
        <f t="shared" ref="L17" si="53">IF(L16="","",LOOKUP(L16,$B$2:$B$50,$C$2:$C$50))</f>
        <v>Kouřim "B"</v>
      </c>
      <c r="M17" s="1063"/>
      <c r="N17" s="1065"/>
      <c r="O17" s="1067"/>
      <c r="Q17" s="1075"/>
      <c r="R17" s="262"/>
      <c r="S17" s="263" t="s">
        <v>50</v>
      </c>
      <c r="T17" s="264">
        <f>T15</f>
        <v>2</v>
      </c>
      <c r="U17" s="455" t="s">
        <v>66</v>
      </c>
      <c r="V17" s="257" t="str">
        <f t="shared" ref="V17" si="54">IF(V16="","",LOOKUP(V16,$B$2:$B$50,$C$2:$C$50))</f>
        <v>Velim</v>
      </c>
      <c r="W17" s="1061"/>
      <c r="X17" s="258" t="str">
        <f t="shared" ref="X17" si="55">IF(X16="","",LOOKUP(X16,$B$2:$B$50,$C$2:$C$50))</f>
        <v>Ovčárecká "B"</v>
      </c>
      <c r="Y17" s="1063"/>
      <c r="Z17" s="1065"/>
      <c r="AA17" s="1067"/>
      <c r="AC17" s="1047"/>
      <c r="AD17" s="1048"/>
      <c r="AE17" s="982" t="str">
        <f>AD19</f>
        <v>Masarykova "A"</v>
      </c>
      <c r="AF17" s="983"/>
      <c r="AG17" s="984"/>
      <c r="AH17" s="988" t="str">
        <f>AD21</f>
        <v>Velký Osek "A"</v>
      </c>
      <c r="AI17" s="983"/>
      <c r="AJ17" s="984"/>
      <c r="AK17" s="988" t="str">
        <f>AD23</f>
        <v>Mnichovická "A"</v>
      </c>
      <c r="AL17" s="983"/>
      <c r="AM17" s="984"/>
      <c r="AN17" s="988" t="str">
        <f>AD25</f>
        <v>Bezručova</v>
      </c>
      <c r="AO17" s="983"/>
      <c r="AP17" s="984"/>
      <c r="AQ17" s="988" t="str">
        <f>AD27</f>
        <v>Prokopa Vel. "B"</v>
      </c>
      <c r="AR17" s="983"/>
      <c r="AS17" s="984"/>
      <c r="AT17" s="459"/>
      <c r="AU17" s="460"/>
      <c r="AV17" s="461"/>
      <c r="AW17" s="967"/>
      <c r="AX17" s="968"/>
      <c r="AY17" s="969"/>
      <c r="AZ17" s="974"/>
      <c r="BA17" s="977"/>
      <c r="BB17" s="1052"/>
      <c r="BW17" s="270"/>
      <c r="BX17" s="285" t="s">
        <v>56</v>
      </c>
      <c r="BY17" s="249">
        <f t="shared" ref="BY17" si="56">CZ13</f>
        <v>9</v>
      </c>
      <c r="BZ17" s="286" t="s">
        <v>47</v>
      </c>
      <c r="CA17" s="290">
        <v>1</v>
      </c>
      <c r="CB17" s="290">
        <v>2</v>
      </c>
      <c r="CC17" s="290">
        <v>3</v>
      </c>
      <c r="CD17" s="290">
        <v>4</v>
      </c>
      <c r="CE17" s="290">
        <v>5</v>
      </c>
      <c r="CF17" s="290">
        <v>6</v>
      </c>
      <c r="CG17" s="290">
        <v>7</v>
      </c>
      <c r="CH17" s="290">
        <v>8</v>
      </c>
      <c r="CI17" s="290">
        <v>9</v>
      </c>
      <c r="CJ17" s="290">
        <v>10</v>
      </c>
      <c r="CK17" s="290">
        <v>11</v>
      </c>
      <c r="CL17" s="290">
        <v>12</v>
      </c>
      <c r="CM17" s="290">
        <v>13</v>
      </c>
      <c r="CN17" s="290">
        <v>14</v>
      </c>
      <c r="CO17" s="290">
        <v>15</v>
      </c>
      <c r="CP17" s="290">
        <v>16</v>
      </c>
      <c r="CQ17" s="290">
        <v>17</v>
      </c>
      <c r="CR17" s="290">
        <v>18</v>
      </c>
      <c r="CS17" s="290">
        <v>19</v>
      </c>
      <c r="CT17" s="290">
        <v>20</v>
      </c>
      <c r="CU17" s="290">
        <v>21</v>
      </c>
      <c r="CV17" s="290">
        <v>22</v>
      </c>
      <c r="CW17" s="290">
        <v>23</v>
      </c>
      <c r="CX17" s="290">
        <v>24</v>
      </c>
      <c r="CY17" s="290">
        <v>25</v>
      </c>
      <c r="CZ17" s="290">
        <v>26</v>
      </c>
      <c r="DA17" s="290">
        <v>27</v>
      </c>
      <c r="DB17" s="290">
        <v>28</v>
      </c>
      <c r="DC17" s="290">
        <v>29</v>
      </c>
      <c r="DD17" s="290">
        <v>30</v>
      </c>
      <c r="DE17" s="290">
        <v>31</v>
      </c>
      <c r="DF17" s="290">
        <v>32</v>
      </c>
      <c r="DG17" s="290">
        <v>33</v>
      </c>
      <c r="DH17" s="290">
        <v>34</v>
      </c>
      <c r="DI17" s="291">
        <v>35</v>
      </c>
      <c r="DJ17" s="291">
        <v>36</v>
      </c>
      <c r="DK17" s="291">
        <v>37</v>
      </c>
      <c r="DL17" s="291">
        <v>38</v>
      </c>
      <c r="DM17" s="291">
        <v>39</v>
      </c>
      <c r="DN17" s="291">
        <v>40</v>
      </c>
      <c r="DO17" s="273"/>
    </row>
    <row r="18" spans="2:119" ht="22.5" customHeight="1" thickTop="1" thickBot="1" x14ac:dyDescent="0.4">
      <c r="B18">
        <v>17</v>
      </c>
      <c r="C18" t="s">
        <v>197</v>
      </c>
      <c r="D18" s="7"/>
      <c r="E18" s="1074" t="s">
        <v>62</v>
      </c>
      <c r="F18" s="259">
        <f t="shared" ref="F18" si="57">F16+$F$58</f>
        <v>0.44166666666666687</v>
      </c>
      <c r="G18" s="260">
        <f>G16+6</f>
        <v>49</v>
      </c>
      <c r="H18" s="261" t="s">
        <v>45</v>
      </c>
      <c r="I18" s="261" t="s">
        <v>46</v>
      </c>
      <c r="J18" s="500">
        <v>20</v>
      </c>
      <c r="K18" s="1060" t="s">
        <v>47</v>
      </c>
      <c r="L18" s="501">
        <v>21</v>
      </c>
      <c r="M18" s="1062">
        <v>17</v>
      </c>
      <c r="N18" s="1064" t="s">
        <v>47</v>
      </c>
      <c r="O18" s="1066">
        <v>10</v>
      </c>
      <c r="Q18" s="1074" t="str">
        <f>E18</f>
        <v>9. KOLO</v>
      </c>
      <c r="R18" s="259">
        <f>F18</f>
        <v>0.44166666666666687</v>
      </c>
      <c r="S18" s="260">
        <f>S16+6</f>
        <v>50</v>
      </c>
      <c r="T18" s="261" t="s">
        <v>45</v>
      </c>
      <c r="U18" s="438" t="s">
        <v>46</v>
      </c>
      <c r="V18" s="255">
        <v>1</v>
      </c>
      <c r="W18" s="1060" t="s">
        <v>47</v>
      </c>
      <c r="X18" s="256">
        <v>9</v>
      </c>
      <c r="Y18" s="1062">
        <v>12</v>
      </c>
      <c r="Z18" s="1064" t="s">
        <v>47</v>
      </c>
      <c r="AA18" s="1066">
        <v>13</v>
      </c>
      <c r="AC18" s="1049"/>
      <c r="AD18" s="1050"/>
      <c r="AE18" s="985"/>
      <c r="AF18" s="986"/>
      <c r="AG18" s="987"/>
      <c r="AH18" s="989"/>
      <c r="AI18" s="986"/>
      <c r="AJ18" s="987"/>
      <c r="AK18" s="989"/>
      <c r="AL18" s="986"/>
      <c r="AM18" s="987"/>
      <c r="AN18" s="989"/>
      <c r="AO18" s="986"/>
      <c r="AP18" s="987"/>
      <c r="AQ18" s="989"/>
      <c r="AR18" s="986"/>
      <c r="AS18" s="987"/>
      <c r="AT18" s="459"/>
      <c r="AU18" s="460"/>
      <c r="AV18" s="461"/>
      <c r="AW18" s="970"/>
      <c r="AX18" s="971"/>
      <c r="AY18" s="972"/>
      <c r="AZ18" s="975"/>
      <c r="BA18" s="978"/>
      <c r="BB18" s="1053"/>
      <c r="BW18" s="287"/>
      <c r="BX18" s="288"/>
      <c r="BY18" s="288"/>
      <c r="BZ18" s="288"/>
      <c r="CA18" s="288"/>
      <c r="CB18" s="288"/>
      <c r="CC18" s="288"/>
      <c r="CD18" s="288"/>
      <c r="CE18" s="288"/>
      <c r="CF18" s="288"/>
      <c r="CG18" s="288"/>
      <c r="CH18" s="288"/>
      <c r="CI18" s="288"/>
      <c r="CJ18" s="288"/>
      <c r="CK18" s="288"/>
      <c r="CL18" s="288"/>
      <c r="CM18" s="288"/>
      <c r="CN18" s="288"/>
      <c r="CO18" s="288"/>
      <c r="CP18" s="288"/>
      <c r="CQ18" s="288"/>
      <c r="CR18" s="288"/>
      <c r="CS18" s="288"/>
      <c r="CT18" s="288"/>
      <c r="CU18" s="288"/>
      <c r="CV18" s="288"/>
      <c r="CW18" s="288"/>
      <c r="CX18" s="288"/>
      <c r="CY18" s="288"/>
      <c r="CZ18" s="288"/>
      <c r="DA18" s="288"/>
      <c r="DB18" s="288"/>
      <c r="DC18" s="288"/>
      <c r="DD18" s="288"/>
      <c r="DE18" s="288"/>
      <c r="DF18" s="288"/>
      <c r="DG18" s="288"/>
      <c r="DH18" s="288"/>
      <c r="DI18" s="288"/>
      <c r="DJ18" s="288"/>
      <c r="DK18" s="288"/>
      <c r="DL18" s="288"/>
      <c r="DM18" s="288"/>
      <c r="DN18" s="288"/>
      <c r="DO18" s="289"/>
    </row>
    <row r="19" spans="2:119" ht="22.5" customHeight="1" thickTop="1" thickBot="1" x14ac:dyDescent="0.45">
      <c r="B19">
        <v>18</v>
      </c>
      <c r="C19" t="s">
        <v>189</v>
      </c>
      <c r="D19" s="251"/>
      <c r="E19" s="1075"/>
      <c r="F19" s="262"/>
      <c r="G19" s="263" t="s">
        <v>50</v>
      </c>
      <c r="H19" s="264">
        <f>H17</f>
        <v>1</v>
      </c>
      <c r="I19" s="264" t="s">
        <v>67</v>
      </c>
      <c r="J19" s="257" t="str">
        <f t="shared" ref="J19" si="58">IF(J18="","",LOOKUP(J18,$B$2:$B$50,$C$2:$C$50))</f>
        <v>Gymnázium "B"</v>
      </c>
      <c r="K19" s="1061"/>
      <c r="L19" s="258" t="str">
        <f t="shared" ref="L19" si="59">IF(L18="","",LOOKUP(L18,$B$2:$B$50,$C$2:$C$50))</f>
        <v>Mnichovická "B"</v>
      </c>
      <c r="M19" s="1063"/>
      <c r="N19" s="1065"/>
      <c r="O19" s="1067"/>
      <c r="Q19" s="1075"/>
      <c r="R19" s="262"/>
      <c r="S19" s="263" t="s">
        <v>50</v>
      </c>
      <c r="T19" s="264">
        <f>T17</f>
        <v>2</v>
      </c>
      <c r="U19" s="439" t="s">
        <v>39</v>
      </c>
      <c r="V19" s="257" t="str">
        <f t="shared" ref="V19" si="60">IF(V18="","",LOOKUP(V18,$B$2:$B$50,$C$2:$C$50))</f>
        <v>Pečky</v>
      </c>
      <c r="W19" s="1061"/>
      <c r="X19" s="258" t="str">
        <f t="shared" ref="X19" si="61">IF(X18="","",LOOKUP(X18,$B$2:$B$50,$C$2:$C$50))</f>
        <v>Prokopa Vel. "A"</v>
      </c>
      <c r="Y19" s="1063"/>
      <c r="Z19" s="1065"/>
      <c r="AA19" s="1067"/>
      <c r="AC19" s="1043">
        <v>2</v>
      </c>
      <c r="AD19" s="1044" t="str">
        <f>LOOKUP(AC19,B$2:B$50,C$2:C$50)</f>
        <v>Masarykova "A"</v>
      </c>
      <c r="AE19" s="1004"/>
      <c r="AF19" s="1005"/>
      <c r="AG19" s="1006"/>
      <c r="AH19" s="606">
        <f>M10</f>
        <v>11</v>
      </c>
      <c r="AI19" s="608" t="s">
        <v>47</v>
      </c>
      <c r="AJ19" s="662">
        <f>O10</f>
        <v>18</v>
      </c>
      <c r="AK19" s="606">
        <f>Y47</f>
        <v>21</v>
      </c>
      <c r="AL19" s="608" t="s">
        <v>47</v>
      </c>
      <c r="AM19" s="662">
        <f>AA47</f>
        <v>6</v>
      </c>
      <c r="AN19" s="606">
        <f>Y4</f>
        <v>18</v>
      </c>
      <c r="AO19" s="608" t="s">
        <v>47</v>
      </c>
      <c r="AP19" s="662">
        <f>AA4</f>
        <v>7</v>
      </c>
      <c r="AQ19" s="606">
        <f>M43</f>
        <v>16</v>
      </c>
      <c r="AR19" s="608" t="s">
        <v>47</v>
      </c>
      <c r="AS19" s="662">
        <f>O43</f>
        <v>12</v>
      </c>
      <c r="AT19" s="459"/>
      <c r="AU19" s="460"/>
      <c r="AV19" s="461"/>
      <c r="AW19" s="1057">
        <f>AE19+AH19+AK19+AN19+AQ19</f>
        <v>66</v>
      </c>
      <c r="AX19" s="1059" t="s">
        <v>47</v>
      </c>
      <c r="AY19" s="1055">
        <f>AG19+AJ19+AM19+AP19+AS19</f>
        <v>43</v>
      </c>
      <c r="AZ19" s="1039">
        <f>IF(AW19=0,0,AW19/AY19)</f>
        <v>1.5348837209302326</v>
      </c>
      <c r="BA19" s="1008">
        <f>BD19+BE19+BF19+BG19+BH19+BI19+BJ19+BK19+(AZ19/100)</f>
        <v>7.0153488372093022</v>
      </c>
      <c r="BB19" s="612">
        <f>IF(BA19=0,"",RANK(BA19,BA$19:BA$28))</f>
        <v>2</v>
      </c>
      <c r="BD19" s="20">
        <f>IF(AE19&gt;AG19,2,IF(AE19=AG19,0,1))</f>
        <v>0</v>
      </c>
      <c r="BE19" s="20">
        <f>IF(AH19&gt;AJ19,2,IF(AH19=AJ19,0,1))</f>
        <v>1</v>
      </c>
      <c r="BF19" s="20">
        <f>IF(AK19&gt;AM19,2,IF(AK19=AM19,0,1))</f>
        <v>2</v>
      </c>
      <c r="BG19" s="20">
        <f>IF(AN19&gt;AP19,2,IF(AN19=AP19,0,1))</f>
        <v>2</v>
      </c>
      <c r="BH19" s="20">
        <f>IF(AQ19&gt;AS19,2,IF(AQ19=AS19,0,1))</f>
        <v>2</v>
      </c>
      <c r="BW19" s="1012">
        <f t="shared" ref="BW19" si="62">BO20</f>
        <v>0.39166666666666672</v>
      </c>
      <c r="BX19" s="1013"/>
      <c r="BY19" s="267"/>
      <c r="BZ19" s="267"/>
      <c r="CA19" s="267"/>
      <c r="CB19" s="267"/>
      <c r="CC19" s="267"/>
      <c r="CD19" s="267"/>
      <c r="CE19" s="267"/>
      <c r="CF19" s="267"/>
      <c r="CG19" s="267"/>
      <c r="CH19" s="267"/>
      <c r="CI19" s="267"/>
      <c r="CJ19" s="267"/>
      <c r="CK19" s="267"/>
      <c r="CL19" s="267"/>
      <c r="CM19" s="267"/>
      <c r="CN19" s="267"/>
      <c r="CO19" s="267"/>
      <c r="CP19" s="267"/>
      <c r="CQ19" s="267"/>
      <c r="CR19" s="267"/>
      <c r="CS19" s="267"/>
      <c r="CT19" s="267"/>
      <c r="CU19" s="267"/>
      <c r="CV19" s="267"/>
      <c r="CW19" s="267"/>
      <c r="CX19" s="267"/>
      <c r="CY19" s="267"/>
      <c r="CZ19" s="267"/>
      <c r="DA19" s="267"/>
      <c r="DB19" s="267"/>
      <c r="DC19" s="267"/>
      <c r="DD19" s="267"/>
      <c r="DE19" s="267"/>
      <c r="DF19" s="267"/>
      <c r="DG19" s="267"/>
      <c r="DH19" s="267"/>
      <c r="DI19" s="267"/>
      <c r="DJ19" s="267"/>
      <c r="DK19" s="268"/>
      <c r="DL19" s="466" t="s">
        <v>78</v>
      </c>
      <c r="DM19" s="467"/>
      <c r="DN19" s="466" t="str">
        <f t="shared" ref="DN19" si="63">BR21</f>
        <v>C</v>
      </c>
      <c r="DO19" s="468"/>
    </row>
    <row r="20" spans="2:119" ht="22.5" customHeight="1" thickTop="1" thickBot="1" x14ac:dyDescent="0.4">
      <c r="B20">
        <v>19</v>
      </c>
      <c r="C20" t="s">
        <v>195</v>
      </c>
      <c r="D20" s="7"/>
      <c r="E20" s="1074" t="s">
        <v>63</v>
      </c>
      <c r="F20" s="259">
        <f t="shared" ref="F20" si="64">F18+$F$58</f>
        <v>0.45000000000000023</v>
      </c>
      <c r="G20" s="260">
        <f>G18+6</f>
        <v>55</v>
      </c>
      <c r="H20" s="261" t="s">
        <v>45</v>
      </c>
      <c r="I20" s="442" t="s">
        <v>46</v>
      </c>
      <c r="J20" s="504">
        <v>15</v>
      </c>
      <c r="K20" s="1060" t="s">
        <v>47</v>
      </c>
      <c r="L20" s="505">
        <v>18</v>
      </c>
      <c r="M20" s="1062">
        <v>11</v>
      </c>
      <c r="N20" s="1064" t="s">
        <v>47</v>
      </c>
      <c r="O20" s="1066">
        <v>15</v>
      </c>
      <c r="Q20" s="1074" t="str">
        <f>E20</f>
        <v>10. KOLO</v>
      </c>
      <c r="R20" s="259">
        <f>F20</f>
        <v>0.45000000000000023</v>
      </c>
      <c r="S20" s="260">
        <f>S18+6</f>
        <v>56</v>
      </c>
      <c r="T20" s="261" t="s">
        <v>45</v>
      </c>
      <c r="U20" s="454" t="s">
        <v>46</v>
      </c>
      <c r="V20" s="502">
        <v>3</v>
      </c>
      <c r="W20" s="1060" t="s">
        <v>47</v>
      </c>
      <c r="X20" s="503">
        <v>12</v>
      </c>
      <c r="Y20" s="1062">
        <v>15</v>
      </c>
      <c r="Z20" s="1064" t="s">
        <v>47</v>
      </c>
      <c r="AA20" s="1066">
        <v>4</v>
      </c>
      <c r="AC20" s="956"/>
      <c r="AD20" s="951"/>
      <c r="AE20" s="1007"/>
      <c r="AF20" s="962"/>
      <c r="AG20" s="963"/>
      <c r="AH20" s="596"/>
      <c r="AI20" s="598"/>
      <c r="AJ20" s="651"/>
      <c r="AK20" s="607"/>
      <c r="AL20" s="609"/>
      <c r="AM20" s="663"/>
      <c r="AN20" s="607"/>
      <c r="AO20" s="609"/>
      <c r="AP20" s="663"/>
      <c r="AQ20" s="607"/>
      <c r="AR20" s="609"/>
      <c r="AS20" s="663"/>
      <c r="AT20" s="459"/>
      <c r="AU20" s="460"/>
      <c r="AV20" s="461"/>
      <c r="AW20" s="1058"/>
      <c r="AX20" s="997"/>
      <c r="AY20" s="1056"/>
      <c r="AZ20" s="1040"/>
      <c r="BA20" s="1009"/>
      <c r="BB20" s="600"/>
      <c r="BD20" s="20"/>
      <c r="BE20" s="20"/>
      <c r="BF20" s="20"/>
      <c r="BG20" s="20"/>
      <c r="BH20" s="20"/>
      <c r="BN20" t="str">
        <f t="shared" ref="BN20:BU21" si="65">E6</f>
        <v>3. KOLO</v>
      </c>
      <c r="BO20">
        <f t="shared" si="65"/>
        <v>0.39166666666666672</v>
      </c>
      <c r="BP20">
        <f t="shared" si="65"/>
        <v>13</v>
      </c>
      <c r="BQ20" t="str">
        <f t="shared" si="65"/>
        <v>HŘIŠTĚ</v>
      </c>
      <c r="BR20" t="str">
        <f t="shared" si="65"/>
        <v>skupina</v>
      </c>
      <c r="BS20">
        <f t="shared" si="65"/>
        <v>6</v>
      </c>
      <c r="BT20" t="str">
        <f t="shared" si="65"/>
        <v>:</v>
      </c>
      <c r="BU20">
        <f t="shared" si="65"/>
        <v>19</v>
      </c>
      <c r="BW20" s="270"/>
      <c r="BX20" s="1014" t="str">
        <f t="shared" ref="BX20" si="66">BN20</f>
        <v>3. KOLO</v>
      </c>
      <c r="BY20" s="1014"/>
      <c r="BZ20" s="1014"/>
      <c r="CA20" s="1014"/>
      <c r="CB20" s="271"/>
      <c r="CC20" s="1018"/>
      <c r="CD20" s="1018"/>
      <c r="CE20" s="271"/>
      <c r="CF20" s="271"/>
      <c r="CG20" s="271"/>
      <c r="CH20" s="271"/>
      <c r="CI20" s="271"/>
      <c r="CJ20" s="271"/>
      <c r="CK20" s="271"/>
      <c r="CL20" s="271"/>
      <c r="CM20" s="271"/>
      <c r="CN20" s="1019">
        <f t="shared" ref="CN20" si="67">BP20</f>
        <v>13</v>
      </c>
      <c r="CO20" s="1019"/>
      <c r="CP20" s="1019"/>
      <c r="CQ20" s="1019"/>
      <c r="CR20" s="1019"/>
      <c r="CS20" s="1015" t="s">
        <v>48</v>
      </c>
      <c r="CT20" s="1015"/>
      <c r="CU20" s="1015"/>
      <c r="CV20" s="271"/>
      <c r="CW20" s="271"/>
      <c r="CX20" s="271"/>
      <c r="CY20" s="271"/>
      <c r="CZ20" s="271"/>
      <c r="DA20" s="271"/>
      <c r="DB20" s="271"/>
      <c r="DC20" s="271"/>
      <c r="DD20" s="271"/>
      <c r="DE20" s="271"/>
      <c r="DF20" s="271"/>
      <c r="DG20" s="271"/>
      <c r="DH20" s="271"/>
      <c r="DI20" s="272"/>
      <c r="DJ20" s="1016" t="s">
        <v>49</v>
      </c>
      <c r="DK20" s="1016"/>
      <c r="DL20" s="1016"/>
      <c r="DM20" s="1017">
        <f t="shared" ref="DM20" si="68">BQ21</f>
        <v>1</v>
      </c>
      <c r="DN20" s="1017"/>
      <c r="DO20" s="273"/>
    </row>
    <row r="21" spans="2:119" ht="22.5" customHeight="1" thickTop="1" thickBot="1" x14ac:dyDescent="0.45">
      <c r="B21">
        <v>20</v>
      </c>
      <c r="C21" t="s">
        <v>203</v>
      </c>
      <c r="E21" s="1075"/>
      <c r="F21" s="262"/>
      <c r="G21" s="263" t="s">
        <v>50</v>
      </c>
      <c r="H21" s="264">
        <f>H19</f>
        <v>1</v>
      </c>
      <c r="I21" s="443" t="s">
        <v>54</v>
      </c>
      <c r="J21" s="257" t="str">
        <f t="shared" ref="J21" si="69">IF(J20="","",LOOKUP(J20,$B$2:$B$50,$C$2:$C$50))</f>
        <v>Bezručova</v>
      </c>
      <c r="K21" s="1061"/>
      <c r="L21" s="258" t="str">
        <f t="shared" ref="L21" si="70">IF(L20="","",LOOKUP(L20,$B$2:$B$50,$C$2:$C$50))</f>
        <v>Prokopa Vel. "B"</v>
      </c>
      <c r="M21" s="1063"/>
      <c r="N21" s="1065"/>
      <c r="O21" s="1067"/>
      <c r="Q21" s="1075"/>
      <c r="R21" s="262"/>
      <c r="S21" s="263" t="s">
        <v>50</v>
      </c>
      <c r="T21" s="264">
        <f>T19</f>
        <v>2</v>
      </c>
      <c r="U21" s="455" t="s">
        <v>66</v>
      </c>
      <c r="V21" s="257" t="str">
        <f t="shared" ref="V21" si="71">IF(V20="","",LOOKUP(V20,$B$2:$B$50,$C$2:$C$50))</f>
        <v>Kmochova "A"</v>
      </c>
      <c r="W21" s="1061"/>
      <c r="X21" s="258" t="str">
        <f t="shared" ref="X21" si="72">IF(X20="","",LOOKUP(X20,$B$2:$B$50,$C$2:$C$50))</f>
        <v>Lipanská "B"</v>
      </c>
      <c r="Y21" s="1063"/>
      <c r="Z21" s="1065"/>
      <c r="AA21" s="1067"/>
      <c r="AC21" s="949">
        <v>8</v>
      </c>
      <c r="AD21" s="951" t="str">
        <f>LOOKUP(AC21,B$2:B$50,C$2:C$50)</f>
        <v>Velký Osek "A"</v>
      </c>
      <c r="AE21" s="593">
        <f>AJ19</f>
        <v>18</v>
      </c>
      <c r="AF21" s="582" t="s">
        <v>47</v>
      </c>
      <c r="AG21" s="582">
        <f>AH19</f>
        <v>11</v>
      </c>
      <c r="AH21" s="961"/>
      <c r="AI21" s="962"/>
      <c r="AJ21" s="963"/>
      <c r="AK21" s="598">
        <f>M33</f>
        <v>19</v>
      </c>
      <c r="AL21" s="598" t="s">
        <v>47</v>
      </c>
      <c r="AM21" s="651">
        <f>O33</f>
        <v>10</v>
      </c>
      <c r="AN21" s="596">
        <f>Y14</f>
        <v>20</v>
      </c>
      <c r="AO21" s="598" t="s">
        <v>47</v>
      </c>
      <c r="AP21" s="651">
        <f>AA14</f>
        <v>7</v>
      </c>
      <c r="AQ21" s="596">
        <f>Y24</f>
        <v>17</v>
      </c>
      <c r="AR21" s="598" t="s">
        <v>47</v>
      </c>
      <c r="AS21" s="651">
        <f>AA24</f>
        <v>5</v>
      </c>
      <c r="AT21" s="459"/>
      <c r="AU21" s="460"/>
      <c r="AV21" s="461"/>
      <c r="AW21" s="947">
        <f>AE21+AH21+AK21+AN21+AQ21</f>
        <v>74</v>
      </c>
      <c r="AX21" s="953" t="s">
        <v>47</v>
      </c>
      <c r="AY21" s="957">
        <f>AG21+AJ21+AM21+AP21+AS21</f>
        <v>33</v>
      </c>
      <c r="AZ21" s="1039">
        <f>IF(AW21=0,0,AW21/AY21)</f>
        <v>2.2424242424242422</v>
      </c>
      <c r="BA21" s="1008">
        <f>BD21+BE21+BF21+BG21+BH21+BI21+BJ21+BK21+(AZ21/100)</f>
        <v>8.0224242424242416</v>
      </c>
      <c r="BB21" s="578">
        <f t="shared" ref="BB21" si="73">IF(BA21=0,"",RANK(BA21,BA$19:BA$28))</f>
        <v>1</v>
      </c>
      <c r="BD21" s="20">
        <f>IF(AE21&gt;AG21,2,IF(AE21=AG21,0,1))</f>
        <v>2</v>
      </c>
      <c r="BE21" s="20">
        <f>IF(AH21&gt;AJ21,2,IF(AH21=AJ21,0,1))</f>
        <v>0</v>
      </c>
      <c r="BF21" s="20">
        <f>IF(AK21&gt;AM21,2,IF(AK21=AM21,0,1))</f>
        <v>2</v>
      </c>
      <c r="BG21" s="20">
        <f>IF(AN21&gt;AP21,2,IF(AN21=AP21,0,1))</f>
        <v>2</v>
      </c>
      <c r="BH21" s="20">
        <f>IF(AQ21&gt;AS21,2,IF(AQ21=AS21,0,1))</f>
        <v>2</v>
      </c>
      <c r="BN21">
        <f t="shared" si="65"/>
        <v>0</v>
      </c>
      <c r="BO21">
        <f t="shared" si="65"/>
        <v>0</v>
      </c>
      <c r="BP21" t="str">
        <f t="shared" si="65"/>
        <v>zápas</v>
      </c>
      <c r="BQ21">
        <f t="shared" si="65"/>
        <v>1</v>
      </c>
      <c r="BR21" t="str">
        <f t="shared" si="65"/>
        <v>C</v>
      </c>
      <c r="BS21" t="str">
        <f t="shared" si="65"/>
        <v>Velim</v>
      </c>
      <c r="BT21">
        <f t="shared" si="65"/>
        <v>0</v>
      </c>
      <c r="BU21" t="str">
        <f t="shared" si="65"/>
        <v>Kouřim "B"</v>
      </c>
      <c r="BW21" s="270"/>
      <c r="BX21" s="1014"/>
      <c r="BY21" s="1014"/>
      <c r="BZ21" s="1014"/>
      <c r="CA21" s="1014"/>
      <c r="CB21" s="271"/>
      <c r="CC21" s="1018"/>
      <c r="CD21" s="1018"/>
      <c r="CE21" s="271"/>
      <c r="CF21" s="271"/>
      <c r="CG21" s="271"/>
      <c r="CH21" s="271"/>
      <c r="CI21" s="271"/>
      <c r="CJ21" s="271"/>
      <c r="CK21" s="271"/>
      <c r="CL21" s="271"/>
      <c r="CM21" s="271"/>
      <c r="CN21" s="1019"/>
      <c r="CO21" s="1019"/>
      <c r="CP21" s="1019"/>
      <c r="CQ21" s="1019"/>
      <c r="CR21" s="1019"/>
      <c r="CS21" s="1015"/>
      <c r="CT21" s="1015"/>
      <c r="CU21" s="1015"/>
      <c r="CV21" s="271"/>
      <c r="CW21" s="271"/>
      <c r="CX21" s="271"/>
      <c r="CY21" s="271"/>
      <c r="CZ21" s="271"/>
      <c r="DA21" s="271"/>
      <c r="DB21" s="271"/>
      <c r="DC21" s="271"/>
      <c r="DD21" s="271"/>
      <c r="DE21" s="271"/>
      <c r="DF21" s="271"/>
      <c r="DG21" s="271"/>
      <c r="DH21" s="271"/>
      <c r="DI21" s="272"/>
      <c r="DJ21" s="1016"/>
      <c r="DK21" s="1016"/>
      <c r="DL21" s="1016"/>
      <c r="DM21" s="1017"/>
      <c r="DN21" s="1017"/>
      <c r="DO21" s="273"/>
    </row>
    <row r="22" spans="2:119" ht="22.5" customHeight="1" thickTop="1" thickBot="1" x14ac:dyDescent="0.4">
      <c r="B22">
        <v>21</v>
      </c>
      <c r="C22" t="s">
        <v>140</v>
      </c>
      <c r="E22" s="1074" t="s">
        <v>170</v>
      </c>
      <c r="F22" s="259">
        <f t="shared" ref="F22" si="74">F20+$F$58</f>
        <v>0.45833333333333359</v>
      </c>
      <c r="G22" s="260">
        <f>G20+6</f>
        <v>61</v>
      </c>
      <c r="H22" s="261" t="s">
        <v>45</v>
      </c>
      <c r="I22" s="261" t="s">
        <v>46</v>
      </c>
      <c r="J22" s="500">
        <v>4</v>
      </c>
      <c r="K22" s="1060" t="s">
        <v>47</v>
      </c>
      <c r="L22" s="501">
        <v>5</v>
      </c>
      <c r="M22" s="1062">
        <v>12</v>
      </c>
      <c r="N22" s="1064" t="s">
        <v>47</v>
      </c>
      <c r="O22" s="1066">
        <v>13</v>
      </c>
      <c r="Q22" s="1074" t="str">
        <f>E22</f>
        <v>11. KOLO</v>
      </c>
      <c r="R22" s="259">
        <f>F22</f>
        <v>0.45833333333333359</v>
      </c>
      <c r="S22" s="260">
        <f>S20+6</f>
        <v>62</v>
      </c>
      <c r="T22" s="261" t="s">
        <v>45</v>
      </c>
      <c r="U22" s="261" t="s">
        <v>46</v>
      </c>
      <c r="V22" s="500">
        <v>11</v>
      </c>
      <c r="W22" s="1060" t="s">
        <v>47</v>
      </c>
      <c r="X22" s="501">
        <v>21</v>
      </c>
      <c r="Y22" s="1062">
        <v>12</v>
      </c>
      <c r="Z22" s="1064" t="s">
        <v>47</v>
      </c>
      <c r="AA22" s="1066">
        <v>14</v>
      </c>
      <c r="AC22" s="956"/>
      <c r="AD22" s="951"/>
      <c r="AE22" s="593"/>
      <c r="AF22" s="582"/>
      <c r="AG22" s="582"/>
      <c r="AH22" s="961"/>
      <c r="AI22" s="962"/>
      <c r="AJ22" s="963"/>
      <c r="AK22" s="598"/>
      <c r="AL22" s="598"/>
      <c r="AM22" s="651"/>
      <c r="AN22" s="596"/>
      <c r="AO22" s="598"/>
      <c r="AP22" s="651"/>
      <c r="AQ22" s="596"/>
      <c r="AR22" s="598"/>
      <c r="AS22" s="651"/>
      <c r="AT22" s="459"/>
      <c r="AU22" s="460"/>
      <c r="AV22" s="461"/>
      <c r="AW22" s="955"/>
      <c r="AX22" s="997"/>
      <c r="AY22" s="958"/>
      <c r="AZ22" s="1040"/>
      <c r="BA22" s="1009"/>
      <c r="BB22" s="600"/>
      <c r="BD22" s="20"/>
      <c r="BE22" s="20"/>
      <c r="BF22" s="20"/>
      <c r="BG22" s="20"/>
      <c r="BH22" s="20"/>
      <c r="BW22" s="270"/>
      <c r="BX22" s="274"/>
      <c r="BY22" s="274"/>
      <c r="BZ22" s="274"/>
      <c r="CA22" s="274"/>
      <c r="CB22" s="1010" t="s">
        <v>52</v>
      </c>
      <c r="CC22" s="1010"/>
      <c r="CD22" s="275">
        <f t="shared" ref="CD22" si="75">BS20</f>
        <v>6</v>
      </c>
      <c r="CE22" s="276" t="s">
        <v>53</v>
      </c>
      <c r="CF22" s="1011" t="str">
        <f t="shared" ref="CF22" si="76">BS21</f>
        <v>Velim</v>
      </c>
      <c r="CG22" s="1011"/>
      <c r="CH22" s="1011"/>
      <c r="CI22" s="1011"/>
      <c r="CJ22" s="1011"/>
      <c r="CK22" s="1011"/>
      <c r="CL22" s="1011"/>
      <c r="CM22" s="1011"/>
      <c r="CN22" s="1011"/>
      <c r="CO22" s="1011"/>
      <c r="CP22" s="1011"/>
      <c r="CQ22" s="1011"/>
      <c r="CR22" s="1011"/>
      <c r="CS22" s="274"/>
      <c r="CT22" s="274"/>
      <c r="CU22" s="274"/>
      <c r="CV22" s="274"/>
      <c r="CW22" s="274"/>
      <c r="CX22" s="1010" t="s">
        <v>52</v>
      </c>
      <c r="CY22" s="1010"/>
      <c r="CZ22" s="275">
        <f t="shared" ref="CZ22" si="77">BU20</f>
        <v>19</v>
      </c>
      <c r="DA22" s="276" t="s">
        <v>53</v>
      </c>
      <c r="DB22" s="1011" t="str">
        <f t="shared" ref="DB22" si="78">BU21</f>
        <v>Kouřim "B"</v>
      </c>
      <c r="DC22" s="1011"/>
      <c r="DD22" s="1011"/>
      <c r="DE22" s="1011"/>
      <c r="DF22" s="1011"/>
      <c r="DG22" s="1011"/>
      <c r="DH22" s="1011"/>
      <c r="DI22" s="1011"/>
      <c r="DJ22" s="1011"/>
      <c r="DK22" s="1011"/>
      <c r="DL22" s="1011"/>
      <c r="DM22" s="1011"/>
      <c r="DN22" s="1011"/>
      <c r="DO22" s="273"/>
    </row>
    <row r="23" spans="2:119" ht="22.5" customHeight="1" thickTop="1" thickBot="1" x14ac:dyDescent="0.45">
      <c r="B23">
        <v>22</v>
      </c>
      <c r="C23" t="s">
        <v>143</v>
      </c>
      <c r="E23" s="1075"/>
      <c r="F23" s="262"/>
      <c r="G23" s="263" t="s">
        <v>50</v>
      </c>
      <c r="H23" s="264">
        <f>H21</f>
        <v>1</v>
      </c>
      <c r="I23" s="264" t="s">
        <v>67</v>
      </c>
      <c r="J23" s="257" t="str">
        <f t="shared" ref="J23" si="79">IF(J22="","",LOOKUP(J22,$B$2:$B$50,$C$2:$C$50))</f>
        <v>Ovčárecká "A"</v>
      </c>
      <c r="K23" s="1061"/>
      <c r="L23" s="258" t="str">
        <f t="shared" ref="L23" si="80">IF(L22="","",LOOKUP(L22,$B$2:$B$50,$C$2:$C$50))</f>
        <v>Lipanská "A"</v>
      </c>
      <c r="M23" s="1063"/>
      <c r="N23" s="1065"/>
      <c r="O23" s="1067"/>
      <c r="Q23" s="1075"/>
      <c r="R23" s="262"/>
      <c r="S23" s="263" t="s">
        <v>50</v>
      </c>
      <c r="T23" s="264">
        <f>T21</f>
        <v>2</v>
      </c>
      <c r="U23" s="264" t="s">
        <v>67</v>
      </c>
      <c r="V23" s="257" t="str">
        <f t="shared" ref="V23" si="81">IF(V22="","",LOOKUP(V22,$B$2:$B$50,$C$2:$C$50))</f>
        <v>Býchory</v>
      </c>
      <c r="W23" s="1061"/>
      <c r="X23" s="258" t="str">
        <f t="shared" ref="X23" si="82">IF(X22="","",LOOKUP(X22,$B$2:$B$50,$C$2:$C$50))</f>
        <v>Mnichovická "B"</v>
      </c>
      <c r="Y23" s="1063"/>
      <c r="Z23" s="1065"/>
      <c r="AA23" s="1067"/>
      <c r="AC23" s="949">
        <v>10</v>
      </c>
      <c r="AD23" s="951" t="str">
        <f>LOOKUP(AC23,B$2:B$50,C$2:C$50)</f>
        <v>Mnichovická "A"</v>
      </c>
      <c r="AE23" s="593">
        <f>AM19</f>
        <v>6</v>
      </c>
      <c r="AF23" s="582" t="s">
        <v>47</v>
      </c>
      <c r="AG23" s="582">
        <f>AK19</f>
        <v>21</v>
      </c>
      <c r="AH23" s="584">
        <f>AM21</f>
        <v>10</v>
      </c>
      <c r="AI23" s="582" t="s">
        <v>47</v>
      </c>
      <c r="AJ23" s="603">
        <f>AK21</f>
        <v>19</v>
      </c>
      <c r="AK23" s="999"/>
      <c r="AL23" s="999"/>
      <c r="AM23" s="1000"/>
      <c r="AN23" s="596">
        <f>M53</f>
        <v>18</v>
      </c>
      <c r="AO23" s="598" t="s">
        <v>47</v>
      </c>
      <c r="AP23" s="651">
        <f>O53</f>
        <v>9</v>
      </c>
      <c r="AQ23" s="596">
        <f>Y37</f>
        <v>7</v>
      </c>
      <c r="AR23" s="598" t="s">
        <v>47</v>
      </c>
      <c r="AS23" s="651">
        <f>AA37</f>
        <v>16</v>
      </c>
      <c r="AT23" s="459"/>
      <c r="AU23" s="460"/>
      <c r="AV23" s="461"/>
      <c r="AW23" s="947">
        <f>AE23+AH23+AK23+AN23+AQ23</f>
        <v>41</v>
      </c>
      <c r="AX23" s="953" t="s">
        <v>47</v>
      </c>
      <c r="AY23" s="957">
        <f>AG23+AJ23+AM23+AP23+AS23</f>
        <v>65</v>
      </c>
      <c r="AZ23" s="1039">
        <f>IF(AW23=0,0,AW23/AY23)</f>
        <v>0.63076923076923075</v>
      </c>
      <c r="BA23" s="1008">
        <f>BD23+BE23+BF23+BG23+BH23+BI23+BJ23+BK23+(AZ23/100)</f>
        <v>5.0063076923076926</v>
      </c>
      <c r="BB23" s="578">
        <f t="shared" ref="BB23" si="83">IF(BA23=0,"",RANK(BA23,BA$19:BA$28))</f>
        <v>4</v>
      </c>
      <c r="BD23" s="20">
        <f>IF(AE23&gt;AG23,2,IF(AE23=AG23,0,1))</f>
        <v>1</v>
      </c>
      <c r="BE23" s="20">
        <f>IF(AH23&gt;AJ23,2,IF(AH23=AJ23,0,1))</f>
        <v>1</v>
      </c>
      <c r="BF23" s="20">
        <f>IF(AK23&gt;AM23,2,IF(AK23=AM23,0,1))</f>
        <v>0</v>
      </c>
      <c r="BG23" s="20">
        <f>IF(AN23&gt;AP23,2,IF(AN23=AP23,0,1))</f>
        <v>2</v>
      </c>
      <c r="BH23" s="20">
        <f>IF(AQ23&gt;AS23,2,IF(AQ23=AS23,0,1))</f>
        <v>1</v>
      </c>
      <c r="BW23" s="270"/>
      <c r="BX23" s="274"/>
      <c r="BY23" s="274"/>
      <c r="BZ23" s="274"/>
      <c r="CA23" s="274"/>
      <c r="CB23" s="274"/>
      <c r="CC23" s="274"/>
      <c r="CD23" s="274"/>
      <c r="CE23" s="274"/>
      <c r="CF23" s="274"/>
      <c r="CG23" s="274"/>
      <c r="CH23" s="274"/>
      <c r="CI23" s="274"/>
      <c r="CJ23" s="274"/>
      <c r="CK23" s="274"/>
      <c r="CL23" s="274"/>
      <c r="CM23" s="274"/>
      <c r="CN23" s="274"/>
      <c r="CO23" s="274"/>
      <c r="CP23" s="274"/>
      <c r="CQ23" s="274"/>
      <c r="CR23" s="274"/>
      <c r="CS23" s="274"/>
      <c r="CT23" s="274"/>
      <c r="CU23" s="274"/>
      <c r="CV23" s="274"/>
      <c r="CW23" s="274"/>
      <c r="CX23" s="274"/>
      <c r="CY23" s="274"/>
      <c r="CZ23" s="274"/>
      <c r="DA23" s="274"/>
      <c r="DB23" s="274"/>
      <c r="DC23" s="274"/>
      <c r="DD23" s="274"/>
      <c r="DE23" s="274"/>
      <c r="DF23" s="274"/>
      <c r="DG23" s="274"/>
      <c r="DH23" s="274"/>
      <c r="DI23" s="277"/>
      <c r="DJ23" s="277"/>
      <c r="DK23" s="277"/>
      <c r="DL23" s="277"/>
      <c r="DM23" s="277"/>
      <c r="DN23" s="277"/>
      <c r="DO23" s="273"/>
    </row>
    <row r="24" spans="2:119" ht="22.5" customHeight="1" thickTop="1" thickBot="1" x14ac:dyDescent="0.45">
      <c r="E24" s="1074" t="s">
        <v>171</v>
      </c>
      <c r="F24" s="259">
        <f t="shared" ref="F24" si="84">F22+$F$58</f>
        <v>0.46666666666666695</v>
      </c>
      <c r="G24" s="260">
        <f>G22+6</f>
        <v>67</v>
      </c>
      <c r="H24" s="261" t="s">
        <v>45</v>
      </c>
      <c r="I24" s="438" t="s">
        <v>46</v>
      </c>
      <c r="J24" s="255">
        <v>9</v>
      </c>
      <c r="K24" s="1060" t="s">
        <v>47</v>
      </c>
      <c r="L24" s="256">
        <v>16</v>
      </c>
      <c r="M24" s="1062">
        <v>10</v>
      </c>
      <c r="N24" s="1064" t="s">
        <v>47</v>
      </c>
      <c r="O24" s="1066">
        <v>0</v>
      </c>
      <c r="Q24" s="1074" t="str">
        <f>E24</f>
        <v>12. KOLO</v>
      </c>
      <c r="R24" s="259">
        <f>F24</f>
        <v>0.46666666666666695</v>
      </c>
      <c r="S24" s="260">
        <f>S22+6</f>
        <v>68</v>
      </c>
      <c r="T24" s="261" t="s">
        <v>45</v>
      </c>
      <c r="U24" s="442" t="s">
        <v>46</v>
      </c>
      <c r="V24" s="504">
        <v>8</v>
      </c>
      <c r="W24" s="1060" t="s">
        <v>47</v>
      </c>
      <c r="X24" s="505">
        <v>18</v>
      </c>
      <c r="Y24" s="1062">
        <v>17</v>
      </c>
      <c r="Z24" s="1064" t="s">
        <v>47</v>
      </c>
      <c r="AA24" s="1066">
        <v>5</v>
      </c>
      <c r="AC24" s="956"/>
      <c r="AD24" s="951"/>
      <c r="AE24" s="593"/>
      <c r="AF24" s="582"/>
      <c r="AG24" s="582"/>
      <c r="AH24" s="584"/>
      <c r="AI24" s="582"/>
      <c r="AJ24" s="603"/>
      <c r="AK24" s="962"/>
      <c r="AL24" s="962"/>
      <c r="AM24" s="963"/>
      <c r="AN24" s="596"/>
      <c r="AO24" s="598"/>
      <c r="AP24" s="651"/>
      <c r="AQ24" s="596"/>
      <c r="AR24" s="598"/>
      <c r="AS24" s="651"/>
      <c r="AT24" s="459"/>
      <c r="AU24" s="460"/>
      <c r="AV24" s="461"/>
      <c r="AW24" s="955"/>
      <c r="AX24" s="954"/>
      <c r="AY24" s="958"/>
      <c r="AZ24" s="1040"/>
      <c r="BA24" s="1009"/>
      <c r="BB24" s="600"/>
      <c r="BD24" s="20"/>
      <c r="BE24" s="20"/>
      <c r="BF24" s="20"/>
      <c r="BG24" s="20"/>
      <c r="BH24" s="20"/>
      <c r="BW24" s="270"/>
      <c r="BX24" s="278" t="s">
        <v>56</v>
      </c>
      <c r="BY24" s="250">
        <f t="shared" ref="BY24" si="85">CD22</f>
        <v>6</v>
      </c>
      <c r="BZ24" s="279" t="s">
        <v>47</v>
      </c>
      <c r="CA24" s="290">
        <v>1</v>
      </c>
      <c r="CB24" s="290">
        <v>2</v>
      </c>
      <c r="CC24" s="290">
        <v>3</v>
      </c>
      <c r="CD24" s="290">
        <v>4</v>
      </c>
      <c r="CE24" s="290">
        <v>5</v>
      </c>
      <c r="CF24" s="290">
        <v>6</v>
      </c>
      <c r="CG24" s="290">
        <v>7</v>
      </c>
      <c r="CH24" s="290">
        <v>8</v>
      </c>
      <c r="CI24" s="290">
        <v>9</v>
      </c>
      <c r="CJ24" s="290">
        <v>10</v>
      </c>
      <c r="CK24" s="290">
        <v>11</v>
      </c>
      <c r="CL24" s="290">
        <v>12</v>
      </c>
      <c r="CM24" s="290">
        <v>13</v>
      </c>
      <c r="CN24" s="290">
        <v>14</v>
      </c>
      <c r="CO24" s="290">
        <v>15</v>
      </c>
      <c r="CP24" s="290">
        <v>16</v>
      </c>
      <c r="CQ24" s="290">
        <v>17</v>
      </c>
      <c r="CR24" s="290">
        <v>18</v>
      </c>
      <c r="CS24" s="290">
        <v>19</v>
      </c>
      <c r="CT24" s="290">
        <v>20</v>
      </c>
      <c r="CU24" s="290">
        <v>21</v>
      </c>
      <c r="CV24" s="290">
        <v>22</v>
      </c>
      <c r="CW24" s="290">
        <v>23</v>
      </c>
      <c r="CX24" s="290">
        <v>24</v>
      </c>
      <c r="CY24" s="290">
        <v>25</v>
      </c>
      <c r="CZ24" s="290">
        <v>26</v>
      </c>
      <c r="DA24" s="290">
        <v>27</v>
      </c>
      <c r="DB24" s="290">
        <v>28</v>
      </c>
      <c r="DC24" s="290">
        <v>29</v>
      </c>
      <c r="DD24" s="290">
        <v>30</v>
      </c>
      <c r="DE24" s="290">
        <v>31</v>
      </c>
      <c r="DF24" s="290">
        <v>32</v>
      </c>
      <c r="DG24" s="290">
        <v>33</v>
      </c>
      <c r="DH24" s="290">
        <v>34</v>
      </c>
      <c r="DI24" s="291">
        <v>35</v>
      </c>
      <c r="DJ24" s="291">
        <v>36</v>
      </c>
      <c r="DK24" s="291">
        <v>37</v>
      </c>
      <c r="DL24" s="291">
        <v>38</v>
      </c>
      <c r="DM24" s="291">
        <v>39</v>
      </c>
      <c r="DN24" s="291">
        <v>40</v>
      </c>
      <c r="DO24" s="273"/>
    </row>
    <row r="25" spans="2:119" ht="22.5" customHeight="1" thickTop="1" thickBot="1" x14ac:dyDescent="0.45">
      <c r="E25" s="1075"/>
      <c r="F25" s="262"/>
      <c r="G25" s="263" t="s">
        <v>50</v>
      </c>
      <c r="H25" s="264">
        <f>H23</f>
        <v>1</v>
      </c>
      <c r="I25" s="439" t="s">
        <v>39</v>
      </c>
      <c r="J25" s="257" t="str">
        <f t="shared" ref="J25" si="86">IF(J24="","",LOOKUP(J24,$B$2:$B$50,$C$2:$C$50))</f>
        <v>Prokopa Vel. "A"</v>
      </c>
      <c r="K25" s="1061"/>
      <c r="L25" s="258" t="str">
        <f t="shared" ref="L25" si="87">IF(L24="","",LOOKUP(L24,$B$2:$B$50,$C$2:$C$50))</f>
        <v>Kouřim "A"</v>
      </c>
      <c r="M25" s="1063"/>
      <c r="N25" s="1065"/>
      <c r="O25" s="1067"/>
      <c r="Q25" s="1075"/>
      <c r="R25" s="262"/>
      <c r="S25" s="263" t="s">
        <v>50</v>
      </c>
      <c r="T25" s="264">
        <f>T23</f>
        <v>2</v>
      </c>
      <c r="U25" s="443" t="s">
        <v>54</v>
      </c>
      <c r="V25" s="257" t="str">
        <f t="shared" ref="V25" si="88">IF(V24="","",LOOKUP(V24,$B$2:$B$50,$C$2:$C$50))</f>
        <v>Velký Osek "A"</v>
      </c>
      <c r="W25" s="1061"/>
      <c r="X25" s="258" t="str">
        <f t="shared" ref="X25" si="89">IF(X24="","",LOOKUP(X24,$B$2:$B$50,$C$2:$C$50))</f>
        <v>Prokopa Vel. "B"</v>
      </c>
      <c r="Y25" s="1063"/>
      <c r="Z25" s="1065"/>
      <c r="AA25" s="1067"/>
      <c r="AC25" s="949">
        <v>15</v>
      </c>
      <c r="AD25" s="951" t="str">
        <f>LOOKUP(AC25,B$2:B$50,C$2:C$50)</f>
        <v>Bezručova</v>
      </c>
      <c r="AE25" s="593">
        <f>AP19</f>
        <v>7</v>
      </c>
      <c r="AF25" s="582" t="s">
        <v>47</v>
      </c>
      <c r="AG25" s="582">
        <f>AN19</f>
        <v>18</v>
      </c>
      <c r="AH25" s="584">
        <f>AP21</f>
        <v>7</v>
      </c>
      <c r="AI25" s="582" t="s">
        <v>47</v>
      </c>
      <c r="AJ25" s="603">
        <f>AN21</f>
        <v>20</v>
      </c>
      <c r="AK25" s="582">
        <f>AP23</f>
        <v>9</v>
      </c>
      <c r="AL25" s="582" t="s">
        <v>47</v>
      </c>
      <c r="AM25" s="582">
        <f>AN23</f>
        <v>18</v>
      </c>
      <c r="AN25" s="961"/>
      <c r="AO25" s="962"/>
      <c r="AP25" s="963"/>
      <c r="AQ25" s="598">
        <f>M20</f>
        <v>11</v>
      </c>
      <c r="AR25" s="598" t="s">
        <v>47</v>
      </c>
      <c r="AS25" s="651">
        <f>O20</f>
        <v>15</v>
      </c>
      <c r="AT25" s="459"/>
      <c r="AU25" s="460"/>
      <c r="AV25" s="461"/>
      <c r="AW25" s="947">
        <f>AE25+AH25+AK25+AN25+AQ25</f>
        <v>34</v>
      </c>
      <c r="AX25" s="953" t="s">
        <v>47</v>
      </c>
      <c r="AY25" s="957">
        <f>AG25+AJ25+AM25+AP25+AS25</f>
        <v>71</v>
      </c>
      <c r="AZ25" s="1039">
        <f>IF(AW25=0,0,AW25/AY25)</f>
        <v>0.47887323943661969</v>
      </c>
      <c r="BA25" s="1008">
        <f>BD25+BE25+BF25+BG25+BH25+BI25+BJ25+BK25+(AZ25/100)</f>
        <v>4.0047887323943661</v>
      </c>
      <c r="BB25" s="578">
        <f t="shared" ref="BB25" si="90">IF(BA25=0,"",RANK(BA25,BA$19:BA$28))</f>
        <v>5</v>
      </c>
      <c r="BD25" s="20">
        <f>IF(AE25&gt;AG25,2,IF(AE25=AG25,0,1))</f>
        <v>1</v>
      </c>
      <c r="BE25" s="20">
        <f>IF(AH25&gt;AJ25,2,IF(AH25=AJ25,0,1))</f>
        <v>1</v>
      </c>
      <c r="BF25" s="20">
        <f>IF(AK25&gt;AM25,2,IF(AK25=AM25,0,1))</f>
        <v>1</v>
      </c>
      <c r="BG25" s="20">
        <f>IF(AN25&gt;AP25,2,IF(AN25=AP25,0,1))</f>
        <v>0</v>
      </c>
      <c r="BH25" s="20">
        <f>IF(AQ25&gt;AS25,2,IF(AQ25=AS25,0,1))</f>
        <v>1</v>
      </c>
      <c r="BW25" s="270"/>
      <c r="BX25" s="280"/>
      <c r="BY25" s="281"/>
      <c r="BZ25" s="282"/>
      <c r="CA25" s="283"/>
      <c r="CB25" s="283"/>
      <c r="CC25" s="283"/>
      <c r="CD25" s="283"/>
      <c r="CE25" s="283"/>
      <c r="CF25" s="283"/>
      <c r="CG25" s="283"/>
      <c r="CH25" s="283"/>
      <c r="CI25" s="283"/>
      <c r="CJ25" s="283"/>
      <c r="CK25" s="283"/>
      <c r="CL25" s="283"/>
      <c r="CM25" s="283"/>
      <c r="CN25" s="283"/>
      <c r="CO25" s="283"/>
      <c r="CP25" s="283"/>
      <c r="CQ25" s="283"/>
      <c r="CR25" s="283"/>
      <c r="CS25" s="283"/>
      <c r="CT25" s="283"/>
      <c r="CU25" s="283"/>
      <c r="CV25" s="283"/>
      <c r="CW25" s="283"/>
      <c r="CX25" s="283"/>
      <c r="CY25" s="283"/>
      <c r="CZ25" s="283"/>
      <c r="DA25" s="283"/>
      <c r="DB25" s="283"/>
      <c r="DC25" s="283"/>
      <c r="DD25" s="283"/>
      <c r="DE25" s="283"/>
      <c r="DF25" s="283"/>
      <c r="DG25" s="283"/>
      <c r="DH25" s="283"/>
      <c r="DI25" s="284"/>
      <c r="DJ25" s="284"/>
      <c r="DK25" s="284"/>
      <c r="DL25" s="284"/>
      <c r="DM25" s="284"/>
      <c r="DN25" s="284"/>
      <c r="DO25" s="273"/>
    </row>
    <row r="26" spans="2:119" ht="22.5" customHeight="1" thickTop="1" thickBot="1" x14ac:dyDescent="0.45">
      <c r="E26" s="1074" t="s">
        <v>172</v>
      </c>
      <c r="F26" s="259">
        <f t="shared" ref="F26" si="91">F24+$F$58</f>
        <v>0.47500000000000031</v>
      </c>
      <c r="G26" s="260">
        <f>G24+6</f>
        <v>73</v>
      </c>
      <c r="H26" s="261" t="s">
        <v>45</v>
      </c>
      <c r="I26" s="454" t="s">
        <v>46</v>
      </c>
      <c r="J26" s="502">
        <v>12</v>
      </c>
      <c r="K26" s="1060" t="s">
        <v>47</v>
      </c>
      <c r="L26" s="503">
        <v>22</v>
      </c>
      <c r="M26" s="1062">
        <v>14</v>
      </c>
      <c r="N26" s="1064" t="s">
        <v>47</v>
      </c>
      <c r="O26" s="1066">
        <v>12</v>
      </c>
      <c r="Q26" s="1074" t="str">
        <f>E26</f>
        <v>13. KOLO</v>
      </c>
      <c r="R26" s="259">
        <f>F26</f>
        <v>0.47500000000000031</v>
      </c>
      <c r="S26" s="260">
        <f>S24+6</f>
        <v>74</v>
      </c>
      <c r="T26" s="261" t="s">
        <v>45</v>
      </c>
      <c r="U26" s="454" t="s">
        <v>46</v>
      </c>
      <c r="V26" s="502">
        <v>14</v>
      </c>
      <c r="W26" s="1060" t="s">
        <v>47</v>
      </c>
      <c r="X26" s="503">
        <v>19</v>
      </c>
      <c r="Y26" s="1062">
        <v>10</v>
      </c>
      <c r="Z26" s="1064" t="s">
        <v>47</v>
      </c>
      <c r="AA26" s="1066">
        <v>0</v>
      </c>
      <c r="AC26" s="956"/>
      <c r="AD26" s="951"/>
      <c r="AE26" s="593"/>
      <c r="AF26" s="582"/>
      <c r="AG26" s="582"/>
      <c r="AH26" s="584"/>
      <c r="AI26" s="582"/>
      <c r="AJ26" s="603"/>
      <c r="AK26" s="582"/>
      <c r="AL26" s="582"/>
      <c r="AM26" s="582"/>
      <c r="AN26" s="961"/>
      <c r="AO26" s="962"/>
      <c r="AP26" s="963"/>
      <c r="AQ26" s="598"/>
      <c r="AR26" s="598"/>
      <c r="AS26" s="651"/>
      <c r="AT26" s="459"/>
      <c r="AU26" s="460"/>
      <c r="AV26" s="461"/>
      <c r="AW26" s="955"/>
      <c r="AX26" s="954"/>
      <c r="AY26" s="958"/>
      <c r="AZ26" s="1040"/>
      <c r="BA26" s="1009"/>
      <c r="BB26" s="600"/>
      <c r="BD26" s="20"/>
      <c r="BE26" s="20"/>
      <c r="BF26" s="20"/>
      <c r="BG26" s="20"/>
      <c r="BH26" s="20"/>
      <c r="BW26" s="270"/>
      <c r="BX26" s="285" t="s">
        <v>56</v>
      </c>
      <c r="BY26" s="249">
        <f t="shared" ref="BY26" si="92">CZ22</f>
        <v>19</v>
      </c>
      <c r="BZ26" s="286" t="s">
        <v>47</v>
      </c>
      <c r="CA26" s="290">
        <v>1</v>
      </c>
      <c r="CB26" s="290">
        <v>2</v>
      </c>
      <c r="CC26" s="290">
        <v>3</v>
      </c>
      <c r="CD26" s="290">
        <v>4</v>
      </c>
      <c r="CE26" s="290">
        <v>5</v>
      </c>
      <c r="CF26" s="290">
        <v>6</v>
      </c>
      <c r="CG26" s="290">
        <v>7</v>
      </c>
      <c r="CH26" s="290">
        <v>8</v>
      </c>
      <c r="CI26" s="290">
        <v>9</v>
      </c>
      <c r="CJ26" s="290">
        <v>10</v>
      </c>
      <c r="CK26" s="290">
        <v>11</v>
      </c>
      <c r="CL26" s="290">
        <v>12</v>
      </c>
      <c r="CM26" s="290">
        <v>13</v>
      </c>
      <c r="CN26" s="290">
        <v>14</v>
      </c>
      <c r="CO26" s="290">
        <v>15</v>
      </c>
      <c r="CP26" s="290">
        <v>16</v>
      </c>
      <c r="CQ26" s="290">
        <v>17</v>
      </c>
      <c r="CR26" s="290">
        <v>18</v>
      </c>
      <c r="CS26" s="290">
        <v>19</v>
      </c>
      <c r="CT26" s="290">
        <v>20</v>
      </c>
      <c r="CU26" s="290">
        <v>21</v>
      </c>
      <c r="CV26" s="290">
        <v>22</v>
      </c>
      <c r="CW26" s="290">
        <v>23</v>
      </c>
      <c r="CX26" s="290">
        <v>24</v>
      </c>
      <c r="CY26" s="290">
        <v>25</v>
      </c>
      <c r="CZ26" s="290">
        <v>26</v>
      </c>
      <c r="DA26" s="290">
        <v>27</v>
      </c>
      <c r="DB26" s="290">
        <v>28</v>
      </c>
      <c r="DC26" s="290">
        <v>29</v>
      </c>
      <c r="DD26" s="290">
        <v>30</v>
      </c>
      <c r="DE26" s="290">
        <v>31</v>
      </c>
      <c r="DF26" s="290">
        <v>32</v>
      </c>
      <c r="DG26" s="290">
        <v>33</v>
      </c>
      <c r="DH26" s="290">
        <v>34</v>
      </c>
      <c r="DI26" s="291">
        <v>35</v>
      </c>
      <c r="DJ26" s="291">
        <v>36</v>
      </c>
      <c r="DK26" s="291">
        <v>37</v>
      </c>
      <c r="DL26" s="291">
        <v>38</v>
      </c>
      <c r="DM26" s="291">
        <v>39</v>
      </c>
      <c r="DN26" s="291">
        <v>40</v>
      </c>
      <c r="DO26" s="273"/>
    </row>
    <row r="27" spans="2:119" ht="22.5" customHeight="1" thickTop="1" thickBot="1" x14ac:dyDescent="0.45">
      <c r="D27" s="251"/>
      <c r="E27" s="1075"/>
      <c r="F27" s="262"/>
      <c r="G27" s="263" t="s">
        <v>50</v>
      </c>
      <c r="H27" s="264">
        <f>H25</f>
        <v>1</v>
      </c>
      <c r="I27" s="455" t="s">
        <v>66</v>
      </c>
      <c r="J27" s="257" t="str">
        <f t="shared" ref="J27" si="93">IF(J26="","",LOOKUP(J26,$B$2:$B$50,$C$2:$C$50))</f>
        <v>Lipanská "B"</v>
      </c>
      <c r="K27" s="1061"/>
      <c r="L27" s="258" t="str">
        <f t="shared" ref="L27" si="94">IF(L26="","",LOOKUP(L26,$B$2:$B$50,$C$2:$C$50))</f>
        <v>Ovčárecká "B"</v>
      </c>
      <c r="M27" s="1063"/>
      <c r="N27" s="1065"/>
      <c r="O27" s="1067"/>
      <c r="Q27" s="1075"/>
      <c r="R27" s="262"/>
      <c r="S27" s="263" t="s">
        <v>50</v>
      </c>
      <c r="T27" s="264">
        <f>T25</f>
        <v>2</v>
      </c>
      <c r="U27" s="455" t="s">
        <v>66</v>
      </c>
      <c r="V27" s="257" t="str">
        <f t="shared" ref="V27" si="95">IF(V26="","",LOOKUP(V26,$B$2:$B$50,$C$2:$C$50))</f>
        <v>Gymnázium "A"</v>
      </c>
      <c r="W27" s="1061"/>
      <c r="X27" s="258" t="str">
        <f t="shared" ref="X27" si="96">IF(X26="","",LOOKUP(X26,$B$2:$B$50,$C$2:$C$50))</f>
        <v>Kouřim "B"</v>
      </c>
      <c r="Y27" s="1063"/>
      <c r="Z27" s="1065"/>
      <c r="AA27" s="1067"/>
      <c r="AC27" s="949">
        <v>18</v>
      </c>
      <c r="AD27" s="951" t="str">
        <f>LOOKUP(AC27,B$2:B$50,C$2:C$50)</f>
        <v>Prokopa Vel. "B"</v>
      </c>
      <c r="AE27" s="593">
        <f>AS19</f>
        <v>12</v>
      </c>
      <c r="AF27" s="582" t="s">
        <v>47</v>
      </c>
      <c r="AG27" s="582">
        <f>AQ19</f>
        <v>16</v>
      </c>
      <c r="AH27" s="584">
        <f>AS21</f>
        <v>5</v>
      </c>
      <c r="AI27" s="582" t="s">
        <v>47</v>
      </c>
      <c r="AJ27" s="603">
        <f>AQ21</f>
        <v>17</v>
      </c>
      <c r="AK27" s="582">
        <f>AS23</f>
        <v>16</v>
      </c>
      <c r="AL27" s="582" t="s">
        <v>47</v>
      </c>
      <c r="AM27" s="582">
        <f>AQ23</f>
        <v>7</v>
      </c>
      <c r="AN27" s="584">
        <f>AS25</f>
        <v>15</v>
      </c>
      <c r="AO27" s="582" t="s">
        <v>47</v>
      </c>
      <c r="AP27" s="603">
        <f>AQ25</f>
        <v>11</v>
      </c>
      <c r="AQ27" s="995"/>
      <c r="AR27" s="995"/>
      <c r="AS27" s="995"/>
      <c r="AT27" s="459"/>
      <c r="AU27" s="460"/>
      <c r="AV27" s="461"/>
      <c r="AW27" s="947">
        <f>AE27+AH27+AK27+AN27+AQ27</f>
        <v>48</v>
      </c>
      <c r="AX27" s="997" t="s">
        <v>47</v>
      </c>
      <c r="AY27" s="957">
        <f>AG27+AJ27+AM27+AP27+AS27</f>
        <v>51</v>
      </c>
      <c r="AZ27" s="1039">
        <f>IF(AW27=0,0,AW27/AY27)</f>
        <v>0.94117647058823528</v>
      </c>
      <c r="BA27" s="1008">
        <f>BD27+BE27+BF27+BG27+BH27+BI27+BJ27+BK27+(AZ27/100)</f>
        <v>6.0094117647058827</v>
      </c>
      <c r="BB27" s="578">
        <f t="shared" ref="BB27" si="97">IF(BA27=0,"",RANK(BA27,BA$19:BA$28))</f>
        <v>3</v>
      </c>
      <c r="BD27" s="20">
        <f>IF(AE27&gt;AG27,2,IF(AE27=AG27,0,1))</f>
        <v>1</v>
      </c>
      <c r="BE27" s="20">
        <f>IF(AH27&gt;AJ27,2,IF(AH27=AJ27,0,1))</f>
        <v>1</v>
      </c>
      <c r="BF27" s="20">
        <f>IF(AK27&gt;AM27,2,IF(AK27=AM27,0,1))</f>
        <v>2</v>
      </c>
      <c r="BG27" s="20">
        <f>IF(AN27&gt;AP27,2,IF(AN27=AP27,0,1))</f>
        <v>2</v>
      </c>
      <c r="BH27" s="20">
        <f>IF(AQ27&gt;AS27,2,IF(AQ27=AS27,0,1))</f>
        <v>0</v>
      </c>
      <c r="BW27" s="287"/>
      <c r="BX27" s="288"/>
      <c r="BY27" s="288"/>
      <c r="BZ27" s="288"/>
      <c r="CA27" s="288"/>
      <c r="CB27" s="288"/>
      <c r="CC27" s="288"/>
      <c r="CD27" s="288"/>
      <c r="CE27" s="288"/>
      <c r="CF27" s="288"/>
      <c r="CG27" s="288"/>
      <c r="CH27" s="288"/>
      <c r="CI27" s="288"/>
      <c r="CJ27" s="288"/>
      <c r="CK27" s="288"/>
      <c r="CL27" s="288"/>
      <c r="CM27" s="288"/>
      <c r="CN27" s="288"/>
      <c r="CO27" s="288"/>
      <c r="CP27" s="288"/>
      <c r="CQ27" s="288"/>
      <c r="CR27" s="288"/>
      <c r="CS27" s="288"/>
      <c r="CT27" s="288"/>
      <c r="CU27" s="288"/>
      <c r="CV27" s="288"/>
      <c r="CW27" s="288"/>
      <c r="CX27" s="288"/>
      <c r="CY27" s="288"/>
      <c r="CZ27" s="288"/>
      <c r="DA27" s="288"/>
      <c r="DB27" s="288"/>
      <c r="DC27" s="288"/>
      <c r="DD27" s="288"/>
      <c r="DE27" s="288"/>
      <c r="DF27" s="288"/>
      <c r="DG27" s="288"/>
      <c r="DH27" s="288"/>
      <c r="DI27" s="288"/>
      <c r="DJ27" s="288"/>
      <c r="DK27" s="288"/>
      <c r="DL27" s="288"/>
      <c r="DM27" s="288"/>
      <c r="DN27" s="288"/>
      <c r="DO27" s="289"/>
    </row>
    <row r="28" spans="2:119" ht="22.5" customHeight="1" thickTop="1" thickBot="1" x14ac:dyDescent="0.4">
      <c r="D28" s="7"/>
      <c r="E28" s="1076" t="s">
        <v>206</v>
      </c>
      <c r="F28" s="1076"/>
      <c r="G28" s="1076"/>
      <c r="H28" s="1076"/>
      <c r="I28" s="1076"/>
      <c r="J28" s="1076"/>
      <c r="K28" s="1076"/>
      <c r="L28" s="21">
        <v>0.5</v>
      </c>
      <c r="AC28" s="950"/>
      <c r="AD28" s="952"/>
      <c r="AE28" s="559"/>
      <c r="AF28" s="563"/>
      <c r="AG28" s="563"/>
      <c r="AH28" s="565"/>
      <c r="AI28" s="563"/>
      <c r="AJ28" s="567"/>
      <c r="AK28" s="563"/>
      <c r="AL28" s="563"/>
      <c r="AM28" s="563"/>
      <c r="AN28" s="565"/>
      <c r="AO28" s="563"/>
      <c r="AP28" s="567"/>
      <c r="AQ28" s="996"/>
      <c r="AR28" s="996"/>
      <c r="AS28" s="996"/>
      <c r="AT28" s="462"/>
      <c r="AU28" s="463"/>
      <c r="AV28" s="464"/>
      <c r="AW28" s="948"/>
      <c r="AX28" s="998"/>
      <c r="AY28" s="1054"/>
      <c r="AZ28" s="1042"/>
      <c r="BA28" s="1041"/>
      <c r="BB28" s="579"/>
      <c r="BD28" s="20"/>
      <c r="BE28" s="20"/>
      <c r="BF28" s="20"/>
      <c r="BG28" s="20"/>
      <c r="BH28" s="20"/>
      <c r="BW28" s="1012">
        <f t="shared" ref="BW28" si="98">BO29</f>
        <v>0.40000000000000008</v>
      </c>
      <c r="BX28" s="1013"/>
      <c r="BY28" s="267"/>
      <c r="BZ28" s="267"/>
      <c r="CA28" s="267"/>
      <c r="CB28" s="267"/>
      <c r="CC28" s="267"/>
      <c r="CD28" s="267"/>
      <c r="CE28" s="267"/>
      <c r="CF28" s="267"/>
      <c r="CG28" s="267"/>
      <c r="CH28" s="267"/>
      <c r="CI28" s="267"/>
      <c r="CJ28" s="267"/>
      <c r="CK28" s="267"/>
      <c r="CL28" s="267"/>
      <c r="CM28" s="267"/>
      <c r="CN28" s="267"/>
      <c r="CO28" s="267"/>
      <c r="CP28" s="267"/>
      <c r="CQ28" s="267"/>
      <c r="CR28" s="267"/>
      <c r="CS28" s="267"/>
      <c r="CT28" s="267"/>
      <c r="CU28" s="267"/>
      <c r="CV28" s="267"/>
      <c r="CW28" s="267"/>
      <c r="CX28" s="267"/>
      <c r="CY28" s="267"/>
      <c r="CZ28" s="267"/>
      <c r="DA28" s="267"/>
      <c r="DB28" s="267"/>
      <c r="DC28" s="267"/>
      <c r="DD28" s="267"/>
      <c r="DE28" s="267"/>
      <c r="DF28" s="267"/>
      <c r="DG28" s="267"/>
      <c r="DH28" s="267"/>
      <c r="DI28" s="267"/>
      <c r="DJ28" s="267"/>
      <c r="DK28" s="268"/>
      <c r="DL28" s="466" t="s">
        <v>78</v>
      </c>
      <c r="DM28" s="467"/>
      <c r="DN28" s="466" t="str">
        <f t="shared" ref="DN28" si="99">BR30</f>
        <v>D</v>
      </c>
      <c r="DO28" s="468"/>
    </row>
    <row r="29" spans="2:119" ht="22.5" customHeight="1" thickTop="1" thickBot="1" x14ac:dyDescent="0.35">
      <c r="D29" s="251"/>
      <c r="E29" s="23"/>
      <c r="F29" s="23"/>
      <c r="G29" s="23"/>
      <c r="H29" s="23"/>
      <c r="I29" s="252"/>
      <c r="J29" s="23"/>
      <c r="K29" s="23"/>
      <c r="L29" s="24"/>
      <c r="AC29" s="236"/>
      <c r="AD29" s="237"/>
      <c r="AE29" s="22"/>
      <c r="AF29" s="22"/>
      <c r="AG29" s="22"/>
      <c r="AH29" s="22"/>
      <c r="AI29" s="22"/>
      <c r="AJ29" s="22"/>
      <c r="BN29" t="str">
        <f t="shared" ref="BN29:BU30" si="100">E8</f>
        <v>4. KOLO</v>
      </c>
      <c r="BO29">
        <f t="shared" si="100"/>
        <v>0.40000000000000008</v>
      </c>
      <c r="BP29">
        <f t="shared" si="100"/>
        <v>19</v>
      </c>
      <c r="BQ29" t="str">
        <f t="shared" si="100"/>
        <v>HŘIŠTĚ</v>
      </c>
      <c r="BR29" t="str">
        <f t="shared" si="100"/>
        <v>skupina</v>
      </c>
      <c r="BS29">
        <f t="shared" si="100"/>
        <v>5</v>
      </c>
      <c r="BT29" t="str">
        <f t="shared" si="100"/>
        <v>:</v>
      </c>
      <c r="BU29">
        <f t="shared" si="100"/>
        <v>11</v>
      </c>
      <c r="BW29" s="270"/>
      <c r="BX29" s="1014" t="str">
        <f t="shared" ref="BX29" si="101">BN29</f>
        <v>4. KOLO</v>
      </c>
      <c r="BY29" s="1014"/>
      <c r="BZ29" s="1014"/>
      <c r="CA29" s="1014"/>
      <c r="CB29" s="271"/>
      <c r="CC29" s="1018"/>
      <c r="CD29" s="1018"/>
      <c r="CE29" s="271"/>
      <c r="CF29" s="271"/>
      <c r="CG29" s="271"/>
      <c r="CH29" s="271"/>
      <c r="CI29" s="271"/>
      <c r="CJ29" s="271"/>
      <c r="CK29" s="271"/>
      <c r="CL29" s="271"/>
      <c r="CM29" s="271"/>
      <c r="CN29" s="1019">
        <f t="shared" ref="CN29" si="102">BP29</f>
        <v>19</v>
      </c>
      <c r="CO29" s="1019"/>
      <c r="CP29" s="1019"/>
      <c r="CQ29" s="1019"/>
      <c r="CR29" s="1019"/>
      <c r="CS29" s="1015" t="s">
        <v>48</v>
      </c>
      <c r="CT29" s="1015"/>
      <c r="CU29" s="1015"/>
      <c r="CV29" s="271"/>
      <c r="CW29" s="271"/>
      <c r="CX29" s="271"/>
      <c r="CY29" s="271"/>
      <c r="CZ29" s="271"/>
      <c r="DA29" s="271"/>
      <c r="DB29" s="271"/>
      <c r="DC29" s="271"/>
      <c r="DD29" s="271"/>
      <c r="DE29" s="271"/>
      <c r="DF29" s="271"/>
      <c r="DG29" s="271"/>
      <c r="DH29" s="271"/>
      <c r="DI29" s="272"/>
      <c r="DJ29" s="1016" t="s">
        <v>49</v>
      </c>
      <c r="DK29" s="1016"/>
      <c r="DL29" s="1016"/>
      <c r="DM29" s="1017">
        <f t="shared" ref="DM29" si="103">BQ30</f>
        <v>1</v>
      </c>
      <c r="DN29" s="1017"/>
      <c r="DO29" s="273"/>
    </row>
    <row r="30" spans="2:119" ht="22.5" customHeight="1" thickTop="1" thickBot="1" x14ac:dyDescent="0.4">
      <c r="D30" s="7"/>
      <c r="E30" s="1077" t="s">
        <v>79</v>
      </c>
      <c r="F30" s="1077"/>
      <c r="G30" s="1077"/>
      <c r="H30" s="1077"/>
      <c r="I30" s="1077"/>
      <c r="J30" s="1077"/>
      <c r="K30" s="1077"/>
      <c r="L30" s="1077"/>
      <c r="M30" s="1077"/>
      <c r="N30" s="1077"/>
      <c r="O30" s="1077"/>
      <c r="P30" s="266"/>
      <c r="Q30" s="1078" t="s">
        <v>80</v>
      </c>
      <c r="R30" s="1078"/>
      <c r="S30" s="1078"/>
      <c r="T30" s="1078"/>
      <c r="U30" s="1078"/>
      <c r="V30" s="1078"/>
      <c r="W30" s="1078"/>
      <c r="X30" s="1078"/>
      <c r="Y30" s="1078"/>
      <c r="Z30" s="1078"/>
      <c r="AA30" s="1078"/>
      <c r="AC30" s="1102" t="s">
        <v>66</v>
      </c>
      <c r="AD30" s="1103"/>
      <c r="AE30" s="1001">
        <f>AC33</f>
        <v>3</v>
      </c>
      <c r="AF30" s="994"/>
      <c r="AG30" s="1002"/>
      <c r="AH30" s="1003">
        <f>AC35</f>
        <v>6</v>
      </c>
      <c r="AI30" s="994"/>
      <c r="AJ30" s="1002"/>
      <c r="AK30" s="1003">
        <f>AC37</f>
        <v>12</v>
      </c>
      <c r="AL30" s="994"/>
      <c r="AM30" s="994"/>
      <c r="AN30" s="1003">
        <f>AC39</f>
        <v>14</v>
      </c>
      <c r="AO30" s="994"/>
      <c r="AP30" s="1002"/>
      <c r="AQ30" s="994">
        <f>AC41</f>
        <v>19</v>
      </c>
      <c r="AR30" s="994"/>
      <c r="AS30" s="994"/>
      <c r="AT30" s="1003">
        <f>AC43</f>
        <v>22</v>
      </c>
      <c r="AU30" s="994"/>
      <c r="AV30" s="994"/>
      <c r="AW30" s="964" t="s">
        <v>40</v>
      </c>
      <c r="AX30" s="965"/>
      <c r="AY30" s="966"/>
      <c r="AZ30" s="973" t="s">
        <v>41</v>
      </c>
      <c r="BA30" s="976" t="s">
        <v>42</v>
      </c>
      <c r="BB30" s="979" t="s">
        <v>43</v>
      </c>
      <c r="BN30">
        <f t="shared" si="100"/>
        <v>0</v>
      </c>
      <c r="BO30">
        <f t="shared" si="100"/>
        <v>0</v>
      </c>
      <c r="BP30" t="str">
        <f t="shared" si="100"/>
        <v>zápas</v>
      </c>
      <c r="BQ30">
        <f t="shared" si="100"/>
        <v>1</v>
      </c>
      <c r="BR30" t="str">
        <f t="shared" si="100"/>
        <v>D</v>
      </c>
      <c r="BS30" t="str">
        <f t="shared" si="100"/>
        <v>Lipanská "A"</v>
      </c>
      <c r="BT30">
        <f t="shared" si="100"/>
        <v>0</v>
      </c>
      <c r="BU30" t="str">
        <f t="shared" si="100"/>
        <v>Býchory</v>
      </c>
      <c r="BW30" s="270"/>
      <c r="BX30" s="1014"/>
      <c r="BY30" s="1014"/>
      <c r="BZ30" s="1014"/>
      <c r="CA30" s="1014"/>
      <c r="CB30" s="271"/>
      <c r="CC30" s="1018"/>
      <c r="CD30" s="1018"/>
      <c r="CE30" s="271"/>
      <c r="CF30" s="271"/>
      <c r="CG30" s="271"/>
      <c r="CH30" s="271"/>
      <c r="CI30" s="271"/>
      <c r="CJ30" s="271"/>
      <c r="CK30" s="271"/>
      <c r="CL30" s="271"/>
      <c r="CM30" s="271"/>
      <c r="CN30" s="1019"/>
      <c r="CO30" s="1019"/>
      <c r="CP30" s="1019"/>
      <c r="CQ30" s="1019"/>
      <c r="CR30" s="1019"/>
      <c r="CS30" s="1015"/>
      <c r="CT30" s="1015"/>
      <c r="CU30" s="1015"/>
      <c r="CV30" s="271"/>
      <c r="CW30" s="271"/>
      <c r="CX30" s="271"/>
      <c r="CY30" s="271"/>
      <c r="CZ30" s="271"/>
      <c r="DA30" s="271"/>
      <c r="DB30" s="271"/>
      <c r="DC30" s="271"/>
      <c r="DD30" s="271"/>
      <c r="DE30" s="271"/>
      <c r="DF30" s="271"/>
      <c r="DG30" s="271"/>
      <c r="DH30" s="271"/>
      <c r="DI30" s="272"/>
      <c r="DJ30" s="1016"/>
      <c r="DK30" s="1016"/>
      <c r="DL30" s="1016"/>
      <c r="DM30" s="1017"/>
      <c r="DN30" s="1017"/>
      <c r="DO30" s="273"/>
    </row>
    <row r="31" spans="2:119" ht="22.5" customHeight="1" thickTop="1" thickBot="1" x14ac:dyDescent="0.4">
      <c r="D31" s="251"/>
      <c r="E31" s="1074" t="s">
        <v>44</v>
      </c>
      <c r="F31" s="259">
        <f>F2</f>
        <v>0.375</v>
      </c>
      <c r="G31" s="260">
        <v>3</v>
      </c>
      <c r="H31" s="261" t="s">
        <v>45</v>
      </c>
      <c r="I31" s="261" t="s">
        <v>46</v>
      </c>
      <c r="J31" s="500">
        <v>11</v>
      </c>
      <c r="K31" s="1060" t="s">
        <v>47</v>
      </c>
      <c r="L31" s="501">
        <v>13</v>
      </c>
      <c r="M31" s="1062">
        <v>16</v>
      </c>
      <c r="N31" s="1064" t="s">
        <v>47</v>
      </c>
      <c r="O31" s="1066">
        <v>12</v>
      </c>
      <c r="Q31" s="1074" t="str">
        <f>E31</f>
        <v>1. KOLO</v>
      </c>
      <c r="R31" s="259">
        <f>F31</f>
        <v>0.375</v>
      </c>
      <c r="S31" s="260">
        <v>4</v>
      </c>
      <c r="T31" s="261" t="s">
        <v>45</v>
      </c>
      <c r="U31" s="438" t="s">
        <v>46</v>
      </c>
      <c r="V31" s="255">
        <v>1</v>
      </c>
      <c r="W31" s="1060" t="s">
        <v>47</v>
      </c>
      <c r="X31" s="256">
        <v>16</v>
      </c>
      <c r="Y31" s="1062">
        <v>10</v>
      </c>
      <c r="Z31" s="1064" t="s">
        <v>47</v>
      </c>
      <c r="AA31" s="1066">
        <v>0</v>
      </c>
      <c r="AC31" s="1104"/>
      <c r="AD31" s="1105"/>
      <c r="AE31" s="982" t="str">
        <f>AD33</f>
        <v>Kmochova "A"</v>
      </c>
      <c r="AF31" s="983"/>
      <c r="AG31" s="984"/>
      <c r="AH31" s="988" t="str">
        <f>AD35</f>
        <v>Velim</v>
      </c>
      <c r="AI31" s="983"/>
      <c r="AJ31" s="984"/>
      <c r="AK31" s="988" t="str">
        <f>AD37</f>
        <v>Lipanská "B"</v>
      </c>
      <c r="AL31" s="983"/>
      <c r="AM31" s="984"/>
      <c r="AN31" s="988" t="str">
        <f>AD39</f>
        <v>Gymnázium "A"</v>
      </c>
      <c r="AO31" s="983"/>
      <c r="AP31" s="984"/>
      <c r="AQ31" s="988" t="str">
        <f>AD41</f>
        <v>Kouřim "B"</v>
      </c>
      <c r="AR31" s="983"/>
      <c r="AS31" s="984"/>
      <c r="AT31" s="988" t="str">
        <f>AD43</f>
        <v>Ovčárecká "B"</v>
      </c>
      <c r="AU31" s="983"/>
      <c r="AV31" s="983"/>
      <c r="AW31" s="967"/>
      <c r="AX31" s="968"/>
      <c r="AY31" s="969"/>
      <c r="AZ31" s="974"/>
      <c r="BA31" s="977"/>
      <c r="BB31" s="980"/>
      <c r="BW31" s="270"/>
      <c r="BX31" s="274"/>
      <c r="BY31" s="274"/>
      <c r="BZ31" s="274"/>
      <c r="CA31" s="274"/>
      <c r="CB31" s="1010" t="s">
        <v>52</v>
      </c>
      <c r="CC31" s="1010"/>
      <c r="CD31" s="275">
        <f t="shared" ref="CD31" si="104">BS29</f>
        <v>5</v>
      </c>
      <c r="CE31" s="276" t="s">
        <v>53</v>
      </c>
      <c r="CF31" s="1011" t="str">
        <f t="shared" ref="CF31" si="105">BS30</f>
        <v>Lipanská "A"</v>
      </c>
      <c r="CG31" s="1011"/>
      <c r="CH31" s="1011"/>
      <c r="CI31" s="1011"/>
      <c r="CJ31" s="1011"/>
      <c r="CK31" s="1011"/>
      <c r="CL31" s="1011"/>
      <c r="CM31" s="1011"/>
      <c r="CN31" s="1011"/>
      <c r="CO31" s="1011"/>
      <c r="CP31" s="1011"/>
      <c r="CQ31" s="1011"/>
      <c r="CR31" s="1011"/>
      <c r="CS31" s="274"/>
      <c r="CT31" s="274"/>
      <c r="CU31" s="274"/>
      <c r="CV31" s="274"/>
      <c r="CW31" s="274"/>
      <c r="CX31" s="1010" t="s">
        <v>52</v>
      </c>
      <c r="CY31" s="1010"/>
      <c r="CZ31" s="275">
        <f t="shared" ref="CZ31" si="106">BU29</f>
        <v>11</v>
      </c>
      <c r="DA31" s="276" t="s">
        <v>53</v>
      </c>
      <c r="DB31" s="1011" t="str">
        <f t="shared" ref="DB31" si="107">BU30</f>
        <v>Býchory</v>
      </c>
      <c r="DC31" s="1011"/>
      <c r="DD31" s="1011"/>
      <c r="DE31" s="1011"/>
      <c r="DF31" s="1011"/>
      <c r="DG31" s="1011"/>
      <c r="DH31" s="1011"/>
      <c r="DI31" s="1011"/>
      <c r="DJ31" s="1011"/>
      <c r="DK31" s="1011"/>
      <c r="DL31" s="1011"/>
      <c r="DM31" s="1011"/>
      <c r="DN31" s="1011"/>
      <c r="DO31" s="273"/>
    </row>
    <row r="32" spans="2:119" ht="22.5" customHeight="1" thickTop="1" thickBot="1" x14ac:dyDescent="0.45">
      <c r="D32" s="7"/>
      <c r="E32" s="1075"/>
      <c r="F32" s="262"/>
      <c r="G32" s="263" t="s">
        <v>50</v>
      </c>
      <c r="H32" s="264">
        <v>3</v>
      </c>
      <c r="I32" s="264" t="s">
        <v>67</v>
      </c>
      <c r="J32" s="257" t="str">
        <f t="shared" ref="J32" si="108">IF(J31="","",LOOKUP(J31,$B$2:$B$50,$C$2:$C$50))</f>
        <v>Býchory</v>
      </c>
      <c r="K32" s="1061"/>
      <c r="L32" s="258" t="str">
        <f t="shared" ref="L32" si="109">IF(L31="","",LOOKUP(L31,$B$2:$B$50,$C$2:$C$50))</f>
        <v>Kmochova "B"</v>
      </c>
      <c r="M32" s="1063"/>
      <c r="N32" s="1065"/>
      <c r="O32" s="1067"/>
      <c r="Q32" s="1075"/>
      <c r="R32" s="262"/>
      <c r="S32" s="263" t="s">
        <v>50</v>
      </c>
      <c r="T32" s="264">
        <v>4</v>
      </c>
      <c r="U32" s="439" t="s">
        <v>39</v>
      </c>
      <c r="V32" s="257" t="str">
        <f t="shared" ref="V32" si="110">IF(V31="","",LOOKUP(V31,$B$2:$B$50,$C$2:$C$50))</f>
        <v>Pečky</v>
      </c>
      <c r="W32" s="1061"/>
      <c r="X32" s="258" t="str">
        <f t="shared" ref="X32" si="111">IF(X31="","",LOOKUP(X31,$B$2:$B$50,$C$2:$C$50))</f>
        <v>Kouřim "A"</v>
      </c>
      <c r="Y32" s="1063"/>
      <c r="Z32" s="1065"/>
      <c r="AA32" s="1067"/>
      <c r="AC32" s="1106"/>
      <c r="AD32" s="1107"/>
      <c r="AE32" s="985"/>
      <c r="AF32" s="986"/>
      <c r="AG32" s="987"/>
      <c r="AH32" s="989"/>
      <c r="AI32" s="986"/>
      <c r="AJ32" s="987"/>
      <c r="AK32" s="989"/>
      <c r="AL32" s="986"/>
      <c r="AM32" s="987"/>
      <c r="AN32" s="989"/>
      <c r="AO32" s="986"/>
      <c r="AP32" s="987"/>
      <c r="AQ32" s="989"/>
      <c r="AR32" s="986"/>
      <c r="AS32" s="987"/>
      <c r="AT32" s="989"/>
      <c r="AU32" s="986"/>
      <c r="AV32" s="986"/>
      <c r="AW32" s="970"/>
      <c r="AX32" s="971"/>
      <c r="AY32" s="972"/>
      <c r="AZ32" s="975"/>
      <c r="BA32" s="978"/>
      <c r="BB32" s="981"/>
      <c r="BW32" s="270"/>
      <c r="BX32" s="274"/>
      <c r="BY32" s="274"/>
      <c r="BZ32" s="274"/>
      <c r="CA32" s="274"/>
      <c r="CB32" s="274"/>
      <c r="CC32" s="274"/>
      <c r="CD32" s="274"/>
      <c r="CE32" s="274"/>
      <c r="CF32" s="274"/>
      <c r="CG32" s="274"/>
      <c r="CH32" s="274"/>
      <c r="CI32" s="274"/>
      <c r="CJ32" s="274"/>
      <c r="CK32" s="274"/>
      <c r="CL32" s="274"/>
      <c r="CM32" s="274"/>
      <c r="CN32" s="274"/>
      <c r="CO32" s="274"/>
      <c r="CP32" s="274"/>
      <c r="CQ32" s="274"/>
      <c r="CR32" s="274"/>
      <c r="CS32" s="274"/>
      <c r="CT32" s="274"/>
      <c r="CU32" s="274"/>
      <c r="CV32" s="274"/>
      <c r="CW32" s="274"/>
      <c r="CX32" s="274"/>
      <c r="CY32" s="274"/>
      <c r="CZ32" s="274"/>
      <c r="DA32" s="274"/>
      <c r="DB32" s="274"/>
      <c r="DC32" s="274"/>
      <c r="DD32" s="274"/>
      <c r="DE32" s="274"/>
      <c r="DF32" s="274"/>
      <c r="DG32" s="274"/>
      <c r="DH32" s="274"/>
      <c r="DI32" s="277"/>
      <c r="DJ32" s="277"/>
      <c r="DK32" s="277"/>
      <c r="DL32" s="277"/>
      <c r="DM32" s="277"/>
      <c r="DN32" s="277"/>
      <c r="DO32" s="273"/>
    </row>
    <row r="33" spans="2:119" ht="22.5" customHeight="1" thickTop="1" thickBot="1" x14ac:dyDescent="0.45">
      <c r="E33" s="1074" t="s">
        <v>51</v>
      </c>
      <c r="F33" s="259">
        <f t="shared" ref="F33" si="112">F31+$F$58</f>
        <v>0.38333333333333336</v>
      </c>
      <c r="G33" s="260">
        <f>G31+6</f>
        <v>9</v>
      </c>
      <c r="H33" s="261" t="s">
        <v>45</v>
      </c>
      <c r="I33" s="442" t="s">
        <v>46</v>
      </c>
      <c r="J33" s="504">
        <v>8</v>
      </c>
      <c r="K33" s="1060" t="s">
        <v>47</v>
      </c>
      <c r="L33" s="505">
        <v>10</v>
      </c>
      <c r="M33" s="1062">
        <v>19</v>
      </c>
      <c r="N33" s="1064" t="s">
        <v>47</v>
      </c>
      <c r="O33" s="1066">
        <v>10</v>
      </c>
      <c r="Q33" s="1074" t="str">
        <f>E33</f>
        <v>2. KOLO</v>
      </c>
      <c r="R33" s="259">
        <f>F33</f>
        <v>0.38333333333333336</v>
      </c>
      <c r="S33" s="260">
        <f>S31+6</f>
        <v>10</v>
      </c>
      <c r="T33" s="261" t="s">
        <v>45</v>
      </c>
      <c r="U33" s="454" t="s">
        <v>46</v>
      </c>
      <c r="V33" s="502">
        <v>3</v>
      </c>
      <c r="W33" s="1060" t="s">
        <v>47</v>
      </c>
      <c r="X33" s="503">
        <v>22</v>
      </c>
      <c r="Y33" s="1062">
        <v>18</v>
      </c>
      <c r="Z33" s="1064" t="s">
        <v>47</v>
      </c>
      <c r="AA33" s="1066">
        <v>5</v>
      </c>
      <c r="AC33" s="1043">
        <v>3</v>
      </c>
      <c r="AD33" s="1044" t="str">
        <f>LOOKUP(AC33,B$2:B$50,C$2:C$50)</f>
        <v>Kmochova "A"</v>
      </c>
      <c r="AE33" s="990"/>
      <c r="AF33" s="991"/>
      <c r="AG33" s="992"/>
      <c r="AH33" s="606">
        <f>Y53</f>
        <v>7</v>
      </c>
      <c r="AI33" s="608" t="s">
        <v>47</v>
      </c>
      <c r="AJ33" s="662">
        <f>AA53</f>
        <v>17</v>
      </c>
      <c r="AK33" s="606">
        <f>Y20</f>
        <v>15</v>
      </c>
      <c r="AL33" s="608" t="s">
        <v>47</v>
      </c>
      <c r="AM33" s="662">
        <f>AA20</f>
        <v>4</v>
      </c>
      <c r="AN33" s="606">
        <f>Y43</f>
        <v>13</v>
      </c>
      <c r="AO33" s="608" t="s">
        <v>47</v>
      </c>
      <c r="AP33" s="662">
        <f>AA43</f>
        <v>9</v>
      </c>
      <c r="AQ33" s="606">
        <f>Y10</f>
        <v>10</v>
      </c>
      <c r="AR33" s="608" t="s">
        <v>47</v>
      </c>
      <c r="AS33" s="662">
        <f>AA10</f>
        <v>0</v>
      </c>
      <c r="AT33" s="606">
        <f>Y33</f>
        <v>18</v>
      </c>
      <c r="AU33" s="608" t="s">
        <v>47</v>
      </c>
      <c r="AV33" s="608">
        <f>AA33</f>
        <v>5</v>
      </c>
      <c r="AW33" s="1057">
        <f>AE33+AH33+AK33+AN33+AQ33+AT33</f>
        <v>63</v>
      </c>
      <c r="AX33" s="1059" t="s">
        <v>47</v>
      </c>
      <c r="AY33" s="1055">
        <f>AG33+AJ33+AM33+AP33+AS33+AV33</f>
        <v>35</v>
      </c>
      <c r="AZ33" s="1039">
        <f>IF(AW33=0,0,AW33/AY33)</f>
        <v>1.8</v>
      </c>
      <c r="BA33" s="1008">
        <f>BD33+BE33+BF33+BG33+BH33+BI33+BJ33+BK33+BL33+(AZ33/100)</f>
        <v>9.0180000000000007</v>
      </c>
      <c r="BB33" s="612">
        <f>IF(BA33=0,"",RANK(BA33,BA$33:BA$44))</f>
        <v>2</v>
      </c>
      <c r="BD33" s="20">
        <f>IF(AE33&gt;AG33,2,IF(AE33=AG33,0,1))</f>
        <v>0</v>
      </c>
      <c r="BE33" s="20">
        <f>IF(AH33&gt;AJ33,2,IF(AH33=AJ33,0,1))</f>
        <v>1</v>
      </c>
      <c r="BF33" s="20">
        <f>IF(AK33&gt;AM33,2,IF(AK33=AM33,0,1))</f>
        <v>2</v>
      </c>
      <c r="BG33" s="20">
        <f>IF(AN33&gt;AP33,2,IF(AN33=AP33,0,1))</f>
        <v>2</v>
      </c>
      <c r="BH33" s="20">
        <f>IF(AQ33&gt;AS33,2,IF(AQ33=AS33,0,1))</f>
        <v>2</v>
      </c>
      <c r="BI33" s="20"/>
      <c r="BJ33" s="20"/>
      <c r="BK33" s="233"/>
      <c r="BL33" s="233">
        <f>IF(AT33&gt;AV33,2,IF(AT33=AV33,0,1))</f>
        <v>2</v>
      </c>
      <c r="BW33" s="270"/>
      <c r="BX33" s="278" t="s">
        <v>56</v>
      </c>
      <c r="BY33" s="250">
        <f t="shared" ref="BY33" si="113">CD31</f>
        <v>5</v>
      </c>
      <c r="BZ33" s="279" t="s">
        <v>47</v>
      </c>
      <c r="CA33" s="290">
        <v>1</v>
      </c>
      <c r="CB33" s="290">
        <v>2</v>
      </c>
      <c r="CC33" s="290">
        <v>3</v>
      </c>
      <c r="CD33" s="290">
        <v>4</v>
      </c>
      <c r="CE33" s="290">
        <v>5</v>
      </c>
      <c r="CF33" s="290">
        <v>6</v>
      </c>
      <c r="CG33" s="290">
        <v>7</v>
      </c>
      <c r="CH33" s="290">
        <v>8</v>
      </c>
      <c r="CI33" s="290">
        <v>9</v>
      </c>
      <c r="CJ33" s="290">
        <v>10</v>
      </c>
      <c r="CK33" s="290">
        <v>11</v>
      </c>
      <c r="CL33" s="290">
        <v>12</v>
      </c>
      <c r="CM33" s="290">
        <v>13</v>
      </c>
      <c r="CN33" s="290">
        <v>14</v>
      </c>
      <c r="CO33" s="290">
        <v>15</v>
      </c>
      <c r="CP33" s="290">
        <v>16</v>
      </c>
      <c r="CQ33" s="290">
        <v>17</v>
      </c>
      <c r="CR33" s="290">
        <v>18</v>
      </c>
      <c r="CS33" s="290">
        <v>19</v>
      </c>
      <c r="CT33" s="290">
        <v>20</v>
      </c>
      <c r="CU33" s="290">
        <v>21</v>
      </c>
      <c r="CV33" s="290">
        <v>22</v>
      </c>
      <c r="CW33" s="290">
        <v>23</v>
      </c>
      <c r="CX33" s="290">
        <v>24</v>
      </c>
      <c r="CY33" s="290">
        <v>25</v>
      </c>
      <c r="CZ33" s="290">
        <v>26</v>
      </c>
      <c r="DA33" s="290">
        <v>27</v>
      </c>
      <c r="DB33" s="290">
        <v>28</v>
      </c>
      <c r="DC33" s="290">
        <v>29</v>
      </c>
      <c r="DD33" s="290">
        <v>30</v>
      </c>
      <c r="DE33" s="290">
        <v>31</v>
      </c>
      <c r="DF33" s="290">
        <v>32</v>
      </c>
      <c r="DG33" s="290">
        <v>33</v>
      </c>
      <c r="DH33" s="290">
        <v>34</v>
      </c>
      <c r="DI33" s="291">
        <v>35</v>
      </c>
      <c r="DJ33" s="291">
        <v>36</v>
      </c>
      <c r="DK33" s="291">
        <v>37</v>
      </c>
      <c r="DL33" s="291">
        <v>38</v>
      </c>
      <c r="DM33" s="291">
        <v>39</v>
      </c>
      <c r="DN33" s="291">
        <v>40</v>
      </c>
      <c r="DO33" s="273"/>
    </row>
    <row r="34" spans="2:119" ht="22.5" customHeight="1" thickTop="1" thickBot="1" x14ac:dyDescent="0.45">
      <c r="D34" s="7"/>
      <c r="E34" s="1075"/>
      <c r="F34" s="262"/>
      <c r="G34" s="263" t="s">
        <v>50</v>
      </c>
      <c r="H34" s="264">
        <f>H32</f>
        <v>3</v>
      </c>
      <c r="I34" s="443" t="s">
        <v>54</v>
      </c>
      <c r="J34" s="257" t="str">
        <f t="shared" ref="J34" si="114">IF(J33="","",LOOKUP(J33,$B$2:$B$50,$C$2:$C$50))</f>
        <v>Velký Osek "A"</v>
      </c>
      <c r="K34" s="1061"/>
      <c r="L34" s="258" t="str">
        <f t="shared" ref="L34" si="115">IF(L33="","",LOOKUP(L33,$B$2:$B$50,$C$2:$C$50))</f>
        <v>Mnichovická "A"</v>
      </c>
      <c r="M34" s="1063"/>
      <c r="N34" s="1065"/>
      <c r="O34" s="1067"/>
      <c r="Q34" s="1075"/>
      <c r="R34" s="262"/>
      <c r="S34" s="263" t="s">
        <v>50</v>
      </c>
      <c r="T34" s="264">
        <f>T32</f>
        <v>4</v>
      </c>
      <c r="U34" s="455" t="s">
        <v>66</v>
      </c>
      <c r="V34" s="257" t="str">
        <f t="shared" ref="V34" si="116">IF(V33="","",LOOKUP(V33,$B$2:$B$50,$C$2:$C$50))</f>
        <v>Kmochova "A"</v>
      </c>
      <c r="W34" s="1061"/>
      <c r="X34" s="258" t="str">
        <f t="shared" ref="X34" si="117">IF(X33="","",LOOKUP(X33,$B$2:$B$50,$C$2:$C$50))</f>
        <v>Ovčárecká "B"</v>
      </c>
      <c r="Y34" s="1063"/>
      <c r="Z34" s="1065"/>
      <c r="AA34" s="1067"/>
      <c r="AC34" s="956"/>
      <c r="AD34" s="951"/>
      <c r="AE34" s="993"/>
      <c r="AF34" s="944"/>
      <c r="AG34" s="959"/>
      <c r="AH34" s="596"/>
      <c r="AI34" s="598"/>
      <c r="AJ34" s="651"/>
      <c r="AK34" s="607"/>
      <c r="AL34" s="609"/>
      <c r="AM34" s="663"/>
      <c r="AN34" s="607"/>
      <c r="AO34" s="609"/>
      <c r="AP34" s="663"/>
      <c r="AQ34" s="607"/>
      <c r="AR34" s="609"/>
      <c r="AS34" s="663"/>
      <c r="AT34" s="607"/>
      <c r="AU34" s="609"/>
      <c r="AV34" s="609"/>
      <c r="AW34" s="1058"/>
      <c r="AX34" s="997"/>
      <c r="AY34" s="1056"/>
      <c r="AZ34" s="1040"/>
      <c r="BA34" s="1009"/>
      <c r="BB34" s="600"/>
      <c r="BD34" s="20"/>
      <c r="BE34" s="20"/>
      <c r="BF34" s="20"/>
      <c r="BG34" s="20"/>
      <c r="BH34" s="20"/>
      <c r="BI34" s="20"/>
      <c r="BJ34" s="20"/>
      <c r="BK34" s="233"/>
      <c r="BL34" s="233"/>
      <c r="BW34" s="270"/>
      <c r="BX34" s="280"/>
      <c r="BY34" s="281"/>
      <c r="BZ34" s="282"/>
      <c r="CA34" s="283"/>
      <c r="CB34" s="283"/>
      <c r="CC34" s="283"/>
      <c r="CD34" s="283"/>
      <c r="CE34" s="283"/>
      <c r="CF34" s="283"/>
      <c r="CG34" s="283"/>
      <c r="CH34" s="283"/>
      <c r="CI34" s="283"/>
      <c r="CJ34" s="283"/>
      <c r="CK34" s="283"/>
      <c r="CL34" s="283"/>
      <c r="CM34" s="283"/>
      <c r="CN34" s="283"/>
      <c r="CO34" s="283"/>
      <c r="CP34" s="283"/>
      <c r="CQ34" s="283"/>
      <c r="CR34" s="283"/>
      <c r="CS34" s="283"/>
      <c r="CT34" s="283"/>
      <c r="CU34" s="283"/>
      <c r="CV34" s="283"/>
      <c r="CW34" s="283"/>
      <c r="CX34" s="283"/>
      <c r="CY34" s="283"/>
      <c r="CZ34" s="283"/>
      <c r="DA34" s="283"/>
      <c r="DB34" s="283"/>
      <c r="DC34" s="283"/>
      <c r="DD34" s="283"/>
      <c r="DE34" s="283"/>
      <c r="DF34" s="283"/>
      <c r="DG34" s="283"/>
      <c r="DH34" s="283"/>
      <c r="DI34" s="284"/>
      <c r="DJ34" s="284"/>
      <c r="DK34" s="284"/>
      <c r="DL34" s="284"/>
      <c r="DM34" s="284"/>
      <c r="DN34" s="284"/>
      <c r="DO34" s="273"/>
    </row>
    <row r="35" spans="2:119" ht="22.5" customHeight="1" thickTop="1" thickBot="1" x14ac:dyDescent="0.45">
      <c r="D35" s="251"/>
      <c r="E35" s="1074" t="s">
        <v>55</v>
      </c>
      <c r="F35" s="259">
        <f t="shared" ref="F35" si="118">F33+$F$58</f>
        <v>0.39166666666666672</v>
      </c>
      <c r="G35" s="260">
        <f>G33+6</f>
        <v>15</v>
      </c>
      <c r="H35" s="261" t="s">
        <v>45</v>
      </c>
      <c r="I35" s="261" t="s">
        <v>46</v>
      </c>
      <c r="J35" s="500">
        <v>4</v>
      </c>
      <c r="K35" s="1060" t="s">
        <v>47</v>
      </c>
      <c r="L35" s="501">
        <v>20</v>
      </c>
      <c r="M35" s="1062">
        <v>19</v>
      </c>
      <c r="N35" s="1064" t="s">
        <v>47</v>
      </c>
      <c r="O35" s="1066">
        <v>11</v>
      </c>
      <c r="Q35" s="1074" t="str">
        <f>E35</f>
        <v>3. KOLO</v>
      </c>
      <c r="R35" s="259">
        <f>F35</f>
        <v>0.39166666666666672</v>
      </c>
      <c r="S35" s="260">
        <f>S33+6</f>
        <v>16</v>
      </c>
      <c r="T35" s="261" t="s">
        <v>45</v>
      </c>
      <c r="U35" s="261" t="s">
        <v>46</v>
      </c>
      <c r="V35" s="500">
        <v>13</v>
      </c>
      <c r="W35" s="1060" t="s">
        <v>47</v>
      </c>
      <c r="X35" s="501">
        <v>21</v>
      </c>
      <c r="Y35" s="1062">
        <v>13</v>
      </c>
      <c r="Z35" s="1064" t="s">
        <v>47</v>
      </c>
      <c r="AA35" s="1066">
        <v>11</v>
      </c>
      <c r="AC35" s="949">
        <v>6</v>
      </c>
      <c r="AD35" s="951" t="str">
        <f>LOOKUP(AC35,B$2:B$50,C$2:C$50)</f>
        <v>Velim</v>
      </c>
      <c r="AE35" s="593">
        <f>AJ33</f>
        <v>17</v>
      </c>
      <c r="AF35" s="582" t="s">
        <v>47</v>
      </c>
      <c r="AG35" s="582">
        <f>AH33</f>
        <v>7</v>
      </c>
      <c r="AH35" s="943"/>
      <c r="AI35" s="944"/>
      <c r="AJ35" s="959"/>
      <c r="AK35" s="598">
        <f>Y39</f>
        <v>17</v>
      </c>
      <c r="AL35" s="598" t="s">
        <v>47</v>
      </c>
      <c r="AM35" s="651">
        <f>AA39</f>
        <v>8</v>
      </c>
      <c r="AN35" s="596">
        <f>M49</f>
        <v>14</v>
      </c>
      <c r="AO35" s="598" t="s">
        <v>47</v>
      </c>
      <c r="AP35" s="651">
        <f>O49</f>
        <v>10</v>
      </c>
      <c r="AQ35" s="596">
        <f>M6</f>
        <v>10</v>
      </c>
      <c r="AR35" s="598" t="s">
        <v>47</v>
      </c>
      <c r="AS35" s="651">
        <f>O6</f>
        <v>0</v>
      </c>
      <c r="AT35" s="596">
        <f>Y16</f>
        <v>17</v>
      </c>
      <c r="AU35" s="598" t="s">
        <v>47</v>
      </c>
      <c r="AV35" s="598">
        <f>AA16</f>
        <v>9</v>
      </c>
      <c r="AW35" s="947">
        <f>AE35+AH35+AK35+AN35+AQ35+AT35</f>
        <v>75</v>
      </c>
      <c r="AX35" s="953" t="s">
        <v>47</v>
      </c>
      <c r="AY35" s="957">
        <f>AG35+AJ35+AM35+AP35+AS35+AV35</f>
        <v>34</v>
      </c>
      <c r="AZ35" s="1039">
        <f t="shared" ref="AZ35" si="119">IF(AW35=0,0,AW35/AY35)</f>
        <v>2.2058823529411766</v>
      </c>
      <c r="BA35" s="1008">
        <f t="shared" ref="BA35" si="120">BD35+BE35+BF35+BG35+BH35+BI35+BJ35+BK35+BL35+(AZ35/100)</f>
        <v>10.022058823529411</v>
      </c>
      <c r="BB35" s="578">
        <f t="shared" ref="BB35" si="121">IF(BA35=0,"",RANK(BA35,BA$33:BA$44))</f>
        <v>1</v>
      </c>
      <c r="BD35" s="20">
        <f>IF(AE35&gt;AG35,2,IF(AE35=AG35,0,1))</f>
        <v>2</v>
      </c>
      <c r="BE35" s="20">
        <f>IF(AH35&gt;AJ35,2,IF(AH35=AJ35,0,1))</f>
        <v>0</v>
      </c>
      <c r="BF35" s="20">
        <f>IF(AK35&gt;AM35,2,IF(AK35=AM35,0,1))</f>
        <v>2</v>
      </c>
      <c r="BG35" s="20">
        <f>IF(AN35&gt;AP35,2,IF(AN35=AP35,0,1))</f>
        <v>2</v>
      </c>
      <c r="BH35" s="20">
        <f>IF(AQ35&gt;AS35,2,IF(AQ35=AS35,0,1))</f>
        <v>2</v>
      </c>
      <c r="BI35" s="20"/>
      <c r="BJ35" s="20"/>
      <c r="BK35" s="233"/>
      <c r="BL35" s="233">
        <f t="shared" ref="BL35" si="122">IF(AT35&gt;AV35,2,IF(AT35=AV35,0,1))</f>
        <v>2</v>
      </c>
      <c r="BW35" s="270"/>
      <c r="BX35" s="285" t="s">
        <v>56</v>
      </c>
      <c r="BY35" s="249">
        <f t="shared" ref="BY35" si="123">CZ31</f>
        <v>11</v>
      </c>
      <c r="BZ35" s="286" t="s">
        <v>47</v>
      </c>
      <c r="CA35" s="290">
        <v>1</v>
      </c>
      <c r="CB35" s="290">
        <v>2</v>
      </c>
      <c r="CC35" s="290">
        <v>3</v>
      </c>
      <c r="CD35" s="290">
        <v>4</v>
      </c>
      <c r="CE35" s="290">
        <v>5</v>
      </c>
      <c r="CF35" s="290">
        <v>6</v>
      </c>
      <c r="CG35" s="290">
        <v>7</v>
      </c>
      <c r="CH35" s="290">
        <v>8</v>
      </c>
      <c r="CI35" s="290">
        <v>9</v>
      </c>
      <c r="CJ35" s="290">
        <v>10</v>
      </c>
      <c r="CK35" s="290">
        <v>11</v>
      </c>
      <c r="CL35" s="290">
        <v>12</v>
      </c>
      <c r="CM35" s="290">
        <v>13</v>
      </c>
      <c r="CN35" s="290">
        <v>14</v>
      </c>
      <c r="CO35" s="290">
        <v>15</v>
      </c>
      <c r="CP35" s="290">
        <v>16</v>
      </c>
      <c r="CQ35" s="290">
        <v>17</v>
      </c>
      <c r="CR35" s="290">
        <v>18</v>
      </c>
      <c r="CS35" s="290">
        <v>19</v>
      </c>
      <c r="CT35" s="290">
        <v>20</v>
      </c>
      <c r="CU35" s="290">
        <v>21</v>
      </c>
      <c r="CV35" s="290">
        <v>22</v>
      </c>
      <c r="CW35" s="290">
        <v>23</v>
      </c>
      <c r="CX35" s="290">
        <v>24</v>
      </c>
      <c r="CY35" s="290">
        <v>25</v>
      </c>
      <c r="CZ35" s="290">
        <v>26</v>
      </c>
      <c r="DA35" s="290">
        <v>27</v>
      </c>
      <c r="DB35" s="290">
        <v>28</v>
      </c>
      <c r="DC35" s="290">
        <v>29</v>
      </c>
      <c r="DD35" s="290">
        <v>30</v>
      </c>
      <c r="DE35" s="290">
        <v>31</v>
      </c>
      <c r="DF35" s="290">
        <v>32</v>
      </c>
      <c r="DG35" s="290">
        <v>33</v>
      </c>
      <c r="DH35" s="290">
        <v>34</v>
      </c>
      <c r="DI35" s="291">
        <v>35</v>
      </c>
      <c r="DJ35" s="291">
        <v>36</v>
      </c>
      <c r="DK35" s="291">
        <v>37</v>
      </c>
      <c r="DL35" s="291">
        <v>38</v>
      </c>
      <c r="DM35" s="291">
        <v>39</v>
      </c>
      <c r="DN35" s="291">
        <v>40</v>
      </c>
      <c r="DO35" s="273"/>
    </row>
    <row r="36" spans="2:119" ht="22.5" customHeight="1" thickTop="1" thickBot="1" x14ac:dyDescent="0.45">
      <c r="D36" s="7"/>
      <c r="E36" s="1075"/>
      <c r="F36" s="262"/>
      <c r="G36" s="263" t="s">
        <v>50</v>
      </c>
      <c r="H36" s="264">
        <f>H34</f>
        <v>3</v>
      </c>
      <c r="I36" s="264" t="s">
        <v>67</v>
      </c>
      <c r="J36" s="257" t="str">
        <f t="shared" ref="J36" si="124">IF(J35="","",LOOKUP(J35,$B$2:$B$50,$C$2:$C$50))</f>
        <v>Ovčárecká "A"</v>
      </c>
      <c r="K36" s="1061"/>
      <c r="L36" s="258" t="str">
        <f t="shared" ref="L36" si="125">IF(L35="","",LOOKUP(L35,$B$2:$B$50,$C$2:$C$50))</f>
        <v>Gymnázium "B"</v>
      </c>
      <c r="M36" s="1063"/>
      <c r="N36" s="1065"/>
      <c r="O36" s="1067"/>
      <c r="Q36" s="1075"/>
      <c r="R36" s="262"/>
      <c r="S36" s="263" t="s">
        <v>50</v>
      </c>
      <c r="T36" s="264">
        <f>T34</f>
        <v>4</v>
      </c>
      <c r="U36" s="264" t="s">
        <v>67</v>
      </c>
      <c r="V36" s="257" t="str">
        <f t="shared" ref="V36" si="126">IF(V35="","",LOOKUP(V35,$B$2:$B$50,$C$2:$C$50))</f>
        <v>Kmochova "B"</v>
      </c>
      <c r="W36" s="1061"/>
      <c r="X36" s="258" t="str">
        <f t="shared" ref="X36" si="127">IF(X35="","",LOOKUP(X35,$B$2:$B$50,$C$2:$C$50))</f>
        <v>Mnichovická "B"</v>
      </c>
      <c r="Y36" s="1063"/>
      <c r="Z36" s="1065"/>
      <c r="AA36" s="1067"/>
      <c r="AC36" s="956"/>
      <c r="AD36" s="951"/>
      <c r="AE36" s="593"/>
      <c r="AF36" s="582"/>
      <c r="AG36" s="582"/>
      <c r="AH36" s="943"/>
      <c r="AI36" s="944"/>
      <c r="AJ36" s="959"/>
      <c r="AK36" s="598"/>
      <c r="AL36" s="598"/>
      <c r="AM36" s="651"/>
      <c r="AN36" s="596"/>
      <c r="AO36" s="598"/>
      <c r="AP36" s="651"/>
      <c r="AQ36" s="596"/>
      <c r="AR36" s="598"/>
      <c r="AS36" s="651"/>
      <c r="AT36" s="596"/>
      <c r="AU36" s="598"/>
      <c r="AV36" s="598"/>
      <c r="AW36" s="955"/>
      <c r="AX36" s="997"/>
      <c r="AY36" s="958"/>
      <c r="AZ36" s="1040"/>
      <c r="BA36" s="1009"/>
      <c r="BB36" s="600"/>
      <c r="BD36" s="20"/>
      <c r="BE36" s="20"/>
      <c r="BF36" s="20"/>
      <c r="BG36" s="20"/>
      <c r="BH36" s="20"/>
      <c r="BI36" s="20"/>
      <c r="BJ36" s="20"/>
      <c r="BK36" s="233"/>
      <c r="BL36" s="233"/>
      <c r="BW36" s="287"/>
      <c r="BX36" s="288"/>
      <c r="BY36" s="288"/>
      <c r="BZ36" s="288"/>
      <c r="CA36" s="288"/>
      <c r="CB36" s="288"/>
      <c r="CC36" s="288"/>
      <c r="CD36" s="288"/>
      <c r="CE36" s="288"/>
      <c r="CF36" s="288"/>
      <c r="CG36" s="288"/>
      <c r="CH36" s="288"/>
      <c r="CI36" s="288"/>
      <c r="CJ36" s="288"/>
      <c r="CK36" s="288"/>
      <c r="CL36" s="288"/>
      <c r="CM36" s="288"/>
      <c r="CN36" s="288"/>
      <c r="CO36" s="288"/>
      <c r="CP36" s="288"/>
      <c r="CQ36" s="288"/>
      <c r="CR36" s="288"/>
      <c r="CS36" s="288"/>
      <c r="CT36" s="288"/>
      <c r="CU36" s="288"/>
      <c r="CV36" s="288"/>
      <c r="CW36" s="288"/>
      <c r="CX36" s="288"/>
      <c r="CY36" s="288"/>
      <c r="CZ36" s="288"/>
      <c r="DA36" s="288"/>
      <c r="DB36" s="288"/>
      <c r="DC36" s="288"/>
      <c r="DD36" s="288"/>
      <c r="DE36" s="288"/>
      <c r="DF36" s="288"/>
      <c r="DG36" s="288"/>
      <c r="DH36" s="288"/>
      <c r="DI36" s="288"/>
      <c r="DJ36" s="288"/>
      <c r="DK36" s="288"/>
      <c r="DL36" s="288"/>
      <c r="DM36" s="288"/>
      <c r="DN36" s="288"/>
      <c r="DO36" s="289"/>
    </row>
    <row r="37" spans="2:119" ht="22.5" customHeight="1" thickTop="1" thickBot="1" x14ac:dyDescent="0.4">
      <c r="E37" s="1074" t="s">
        <v>57</v>
      </c>
      <c r="F37" s="259">
        <f t="shared" ref="F37" si="128">F35+$F$58</f>
        <v>0.40000000000000008</v>
      </c>
      <c r="G37" s="260">
        <f>G35+6</f>
        <v>21</v>
      </c>
      <c r="H37" s="261" t="s">
        <v>45</v>
      </c>
      <c r="I37" s="438" t="s">
        <v>46</v>
      </c>
      <c r="J37" s="255">
        <v>1</v>
      </c>
      <c r="K37" s="1060" t="s">
        <v>47</v>
      </c>
      <c r="L37" s="256">
        <v>7</v>
      </c>
      <c r="M37" s="1062">
        <v>11</v>
      </c>
      <c r="N37" s="1064" t="s">
        <v>47</v>
      </c>
      <c r="O37" s="1066">
        <v>16</v>
      </c>
      <c r="Q37" s="1074" t="str">
        <f>E37</f>
        <v>4. KOLO</v>
      </c>
      <c r="R37" s="259">
        <f>F37</f>
        <v>0.40000000000000008</v>
      </c>
      <c r="S37" s="260">
        <f>S35+6</f>
        <v>22</v>
      </c>
      <c r="T37" s="261" t="s">
        <v>45</v>
      </c>
      <c r="U37" s="442" t="s">
        <v>46</v>
      </c>
      <c r="V37" s="504">
        <v>10</v>
      </c>
      <c r="W37" s="1060" t="s">
        <v>47</v>
      </c>
      <c r="X37" s="505">
        <v>18</v>
      </c>
      <c r="Y37" s="1062">
        <v>7</v>
      </c>
      <c r="Z37" s="1064" t="s">
        <v>47</v>
      </c>
      <c r="AA37" s="1066">
        <v>16</v>
      </c>
      <c r="AC37" s="949">
        <v>12</v>
      </c>
      <c r="AD37" s="951" t="str">
        <f>LOOKUP(AC37,B$2:B$50,C$2:C$50)</f>
        <v>Lipanská "B"</v>
      </c>
      <c r="AE37" s="593">
        <f>AM33</f>
        <v>4</v>
      </c>
      <c r="AF37" s="582" t="s">
        <v>47</v>
      </c>
      <c r="AG37" s="582">
        <f>AK33</f>
        <v>15</v>
      </c>
      <c r="AH37" s="584">
        <f>AM35</f>
        <v>8</v>
      </c>
      <c r="AI37" s="582" t="s">
        <v>47</v>
      </c>
      <c r="AJ37" s="603">
        <f>AK35</f>
        <v>17</v>
      </c>
      <c r="AK37" s="942"/>
      <c r="AL37" s="942"/>
      <c r="AM37" s="960"/>
      <c r="AN37" s="596">
        <f>Y6</f>
        <v>7</v>
      </c>
      <c r="AO37" s="598" t="s">
        <v>47</v>
      </c>
      <c r="AP37" s="651">
        <f>AA6</f>
        <v>19</v>
      </c>
      <c r="AQ37" s="596">
        <f>M16</f>
        <v>10</v>
      </c>
      <c r="AR37" s="598" t="s">
        <v>47</v>
      </c>
      <c r="AS37" s="651">
        <f>O16</f>
        <v>0</v>
      </c>
      <c r="AT37" s="596">
        <f>M26</f>
        <v>14</v>
      </c>
      <c r="AU37" s="598" t="s">
        <v>47</v>
      </c>
      <c r="AV37" s="598">
        <f>O26</f>
        <v>12</v>
      </c>
      <c r="AW37" s="947">
        <f>AE37+AH37+AK37+AN37+AQ37+AT37</f>
        <v>43</v>
      </c>
      <c r="AX37" s="953" t="s">
        <v>47</v>
      </c>
      <c r="AY37" s="957">
        <f>AG37+AJ37+AM37+AP37+AS37+AV37</f>
        <v>63</v>
      </c>
      <c r="AZ37" s="1039">
        <f t="shared" ref="AZ37" si="129">IF(AW37=0,0,AW37/AY37)</f>
        <v>0.68253968253968256</v>
      </c>
      <c r="BA37" s="1008">
        <f t="shared" ref="BA37" si="130">BD37+BE37+BF37+BG37+BH37+BI37+BJ37+BK37+BL37+(AZ37/100)</f>
        <v>7.0068253968253966</v>
      </c>
      <c r="BB37" s="578">
        <f t="shared" ref="BB37" si="131">IF(BA37=0,"",RANK(BA37,BA$33:BA$44))</f>
        <v>4</v>
      </c>
      <c r="BD37" s="20">
        <f>IF(AE37&gt;AG37,2,IF(AE37=AG37,0,1))</f>
        <v>1</v>
      </c>
      <c r="BE37" s="20">
        <f>IF(AH37&gt;AJ37,2,IF(AH37=AJ37,0,1))</f>
        <v>1</v>
      </c>
      <c r="BF37" s="20">
        <f>IF(AK37&gt;AM37,2,IF(AK37=AM37,0,1))</f>
        <v>0</v>
      </c>
      <c r="BG37" s="20">
        <f>IF(AN37&gt;AP37,2,IF(AN37=AP37,0,1))</f>
        <v>1</v>
      </c>
      <c r="BH37" s="20">
        <f>IF(AQ37&gt;AS37,2,IF(AQ37=AS37,0,1))</f>
        <v>2</v>
      </c>
      <c r="BI37" s="20"/>
      <c r="BJ37" s="20"/>
      <c r="BK37" s="233"/>
      <c r="BL37" s="233">
        <f t="shared" ref="BL37" si="132">IF(AT37&gt;AV37,2,IF(AT37=AV37,0,1))</f>
        <v>2</v>
      </c>
      <c r="BW37" s="1012">
        <f t="shared" ref="BW37" si="133">BO38</f>
        <v>0.40833333333333344</v>
      </c>
      <c r="BX37" s="1013"/>
      <c r="BY37" s="267"/>
      <c r="BZ37" s="267"/>
      <c r="CA37" s="267"/>
      <c r="CB37" s="267"/>
      <c r="CC37" s="267"/>
      <c r="CD37" s="267"/>
      <c r="CE37" s="267"/>
      <c r="CF37" s="267"/>
      <c r="CG37" s="267"/>
      <c r="CH37" s="267"/>
      <c r="CI37" s="267"/>
      <c r="CJ37" s="267"/>
      <c r="CK37" s="267"/>
      <c r="CL37" s="267"/>
      <c r="CM37" s="267"/>
      <c r="CN37" s="267"/>
      <c r="CO37" s="267"/>
      <c r="CP37" s="267"/>
      <c r="CQ37" s="267"/>
      <c r="CR37" s="267"/>
      <c r="CS37" s="267"/>
      <c r="CT37" s="267"/>
      <c r="CU37" s="267"/>
      <c r="CV37" s="267"/>
      <c r="CW37" s="267"/>
      <c r="CX37" s="267"/>
      <c r="CY37" s="267"/>
      <c r="CZ37" s="267"/>
      <c r="DA37" s="267"/>
      <c r="DB37" s="267"/>
      <c r="DC37" s="267"/>
      <c r="DD37" s="267"/>
      <c r="DE37" s="267"/>
      <c r="DF37" s="267"/>
      <c r="DG37" s="267"/>
      <c r="DH37" s="267"/>
      <c r="DI37" s="267"/>
      <c r="DJ37" s="267"/>
      <c r="DK37" s="268"/>
      <c r="DL37" s="466" t="s">
        <v>78</v>
      </c>
      <c r="DM37" s="467"/>
      <c r="DN37" s="466" t="str">
        <f t="shared" ref="DN37" si="134">BR39</f>
        <v>B</v>
      </c>
      <c r="DO37" s="468"/>
    </row>
    <row r="38" spans="2:119" ht="22.5" customHeight="1" thickTop="1" thickBot="1" x14ac:dyDescent="0.45">
      <c r="E38" s="1075"/>
      <c r="F38" s="262"/>
      <c r="G38" s="263" t="s">
        <v>50</v>
      </c>
      <c r="H38" s="264">
        <f>H36</f>
        <v>3</v>
      </c>
      <c r="I38" s="439" t="s">
        <v>39</v>
      </c>
      <c r="J38" s="257" t="str">
        <f t="shared" ref="J38" si="135">IF(J37="","",LOOKUP(J37,$B$2:$B$50,$C$2:$C$50))</f>
        <v>Pečky</v>
      </c>
      <c r="K38" s="1061"/>
      <c r="L38" s="258" t="str">
        <f t="shared" ref="L38" si="136">IF(L37="","",LOOKUP(L37,$B$2:$B$50,$C$2:$C$50))</f>
        <v>Masarykova "B"</v>
      </c>
      <c r="M38" s="1063"/>
      <c r="N38" s="1065"/>
      <c r="O38" s="1067"/>
      <c r="Q38" s="1075"/>
      <c r="R38" s="262"/>
      <c r="S38" s="263" t="s">
        <v>50</v>
      </c>
      <c r="T38" s="264">
        <f>T36</f>
        <v>4</v>
      </c>
      <c r="U38" s="443" t="s">
        <v>54</v>
      </c>
      <c r="V38" s="257" t="str">
        <f t="shared" ref="V38" si="137">IF(V37="","",LOOKUP(V37,$B$2:$B$50,$C$2:$C$50))</f>
        <v>Mnichovická "A"</v>
      </c>
      <c r="W38" s="1061"/>
      <c r="X38" s="258" t="str">
        <f t="shared" ref="X38" si="138">IF(X37="","",LOOKUP(X37,$B$2:$B$50,$C$2:$C$50))</f>
        <v>Prokopa Vel. "B"</v>
      </c>
      <c r="Y38" s="1063"/>
      <c r="Z38" s="1065"/>
      <c r="AA38" s="1067"/>
      <c r="AC38" s="956"/>
      <c r="AD38" s="951"/>
      <c r="AE38" s="593"/>
      <c r="AF38" s="582"/>
      <c r="AG38" s="582"/>
      <c r="AH38" s="584"/>
      <c r="AI38" s="582"/>
      <c r="AJ38" s="603"/>
      <c r="AK38" s="944"/>
      <c r="AL38" s="944"/>
      <c r="AM38" s="959"/>
      <c r="AN38" s="596"/>
      <c r="AO38" s="598"/>
      <c r="AP38" s="651"/>
      <c r="AQ38" s="596"/>
      <c r="AR38" s="598"/>
      <c r="AS38" s="651"/>
      <c r="AT38" s="596"/>
      <c r="AU38" s="598"/>
      <c r="AV38" s="598"/>
      <c r="AW38" s="955"/>
      <c r="AX38" s="954"/>
      <c r="AY38" s="958"/>
      <c r="AZ38" s="1040"/>
      <c r="BA38" s="1009"/>
      <c r="BB38" s="600"/>
      <c r="BD38" s="20"/>
      <c r="BE38" s="20"/>
      <c r="BF38" s="20"/>
      <c r="BG38" s="20"/>
      <c r="BH38" s="20"/>
      <c r="BI38" s="20"/>
      <c r="BJ38" s="20"/>
      <c r="BK38" s="233"/>
      <c r="BL38" s="233"/>
      <c r="BN38" t="str">
        <f t="shared" ref="BN38:BU39" si="139">E10</f>
        <v>5. KOLO</v>
      </c>
      <c r="BO38">
        <f t="shared" si="139"/>
        <v>0.40833333333333344</v>
      </c>
      <c r="BP38">
        <f t="shared" si="139"/>
        <v>25</v>
      </c>
      <c r="BQ38" t="str">
        <f t="shared" si="139"/>
        <v>HŘIŠTĚ</v>
      </c>
      <c r="BR38" t="str">
        <f t="shared" si="139"/>
        <v>skupina</v>
      </c>
      <c r="BS38">
        <f t="shared" si="139"/>
        <v>2</v>
      </c>
      <c r="BT38" t="str">
        <f t="shared" si="139"/>
        <v>:</v>
      </c>
      <c r="BU38">
        <f t="shared" si="139"/>
        <v>8</v>
      </c>
      <c r="BW38" s="270"/>
      <c r="BX38" s="1014" t="str">
        <f t="shared" ref="BX38" si="140">BN38</f>
        <v>5. KOLO</v>
      </c>
      <c r="BY38" s="1014"/>
      <c r="BZ38" s="1014"/>
      <c r="CA38" s="1014"/>
      <c r="CB38" s="271"/>
      <c r="CC38" s="1018"/>
      <c r="CD38" s="1018"/>
      <c r="CE38" s="271"/>
      <c r="CF38" s="271"/>
      <c r="CG38" s="271"/>
      <c r="CH38" s="271"/>
      <c r="CI38" s="271"/>
      <c r="CJ38" s="271"/>
      <c r="CK38" s="271"/>
      <c r="CL38" s="271"/>
      <c r="CM38" s="271"/>
      <c r="CN38" s="1019">
        <f t="shared" ref="CN38" si="141">BP38</f>
        <v>25</v>
      </c>
      <c r="CO38" s="1019"/>
      <c r="CP38" s="1019"/>
      <c r="CQ38" s="1019"/>
      <c r="CR38" s="1019"/>
      <c r="CS38" s="1015" t="s">
        <v>48</v>
      </c>
      <c r="CT38" s="1015"/>
      <c r="CU38" s="1015"/>
      <c r="CV38" s="271"/>
      <c r="CW38" s="271"/>
      <c r="CX38" s="271"/>
      <c r="CY38" s="271"/>
      <c r="CZ38" s="271"/>
      <c r="DA38" s="271"/>
      <c r="DB38" s="271"/>
      <c r="DC38" s="271"/>
      <c r="DD38" s="271"/>
      <c r="DE38" s="271"/>
      <c r="DF38" s="271"/>
      <c r="DG38" s="271"/>
      <c r="DH38" s="271"/>
      <c r="DI38" s="272"/>
      <c r="DJ38" s="1016" t="s">
        <v>49</v>
      </c>
      <c r="DK38" s="1016"/>
      <c r="DL38" s="1016"/>
      <c r="DM38" s="1017">
        <f t="shared" ref="DM38" si="142">BQ39</f>
        <v>1</v>
      </c>
      <c r="DN38" s="1017"/>
      <c r="DO38" s="273"/>
    </row>
    <row r="39" spans="2:119" ht="22.5" customHeight="1" thickTop="1" thickBot="1" x14ac:dyDescent="0.4">
      <c r="E39" s="1074" t="s">
        <v>58</v>
      </c>
      <c r="F39" s="259">
        <f t="shared" ref="F39" si="143">F37+$F$58</f>
        <v>0.40833333333333344</v>
      </c>
      <c r="G39" s="260">
        <f>G37+6</f>
        <v>27</v>
      </c>
      <c r="H39" s="261" t="s">
        <v>45</v>
      </c>
      <c r="I39" s="454" t="s">
        <v>46</v>
      </c>
      <c r="J39" s="502">
        <v>14</v>
      </c>
      <c r="K39" s="1060" t="s">
        <v>47</v>
      </c>
      <c r="L39" s="503">
        <v>22</v>
      </c>
      <c r="M39" s="1062">
        <v>18</v>
      </c>
      <c r="N39" s="1064" t="s">
        <v>47</v>
      </c>
      <c r="O39" s="1066">
        <v>8</v>
      </c>
      <c r="Q39" s="1074" t="str">
        <f>E39</f>
        <v>5. KOLO</v>
      </c>
      <c r="R39" s="259">
        <f>F39</f>
        <v>0.40833333333333344</v>
      </c>
      <c r="S39" s="260">
        <f>S37+6</f>
        <v>28</v>
      </c>
      <c r="T39" s="261" t="s">
        <v>45</v>
      </c>
      <c r="U39" s="454" t="s">
        <v>46</v>
      </c>
      <c r="V39" s="502">
        <v>6</v>
      </c>
      <c r="W39" s="1060" t="s">
        <v>47</v>
      </c>
      <c r="X39" s="503">
        <v>12</v>
      </c>
      <c r="Y39" s="1062">
        <v>17</v>
      </c>
      <c r="Z39" s="1064" t="s">
        <v>47</v>
      </c>
      <c r="AA39" s="1066">
        <v>8</v>
      </c>
      <c r="AC39" s="949">
        <v>14</v>
      </c>
      <c r="AD39" s="951" t="str">
        <f>LOOKUP(AC39,B$2:B$50,C$2:C$50)</f>
        <v>Gymnázium "A"</v>
      </c>
      <c r="AE39" s="593">
        <f>AP33</f>
        <v>9</v>
      </c>
      <c r="AF39" s="582" t="s">
        <v>47</v>
      </c>
      <c r="AG39" s="582">
        <f>AN33</f>
        <v>13</v>
      </c>
      <c r="AH39" s="584">
        <f>AP35</f>
        <v>10</v>
      </c>
      <c r="AI39" s="582" t="s">
        <v>47</v>
      </c>
      <c r="AJ39" s="603">
        <f>AN35</f>
        <v>14</v>
      </c>
      <c r="AK39" s="582">
        <f>AP37</f>
        <v>19</v>
      </c>
      <c r="AL39" s="582" t="s">
        <v>47</v>
      </c>
      <c r="AM39" s="582">
        <f>AN37</f>
        <v>7</v>
      </c>
      <c r="AN39" s="943"/>
      <c r="AO39" s="944"/>
      <c r="AP39" s="959"/>
      <c r="AQ39" s="598">
        <f>Y26</f>
        <v>10</v>
      </c>
      <c r="AR39" s="598" t="s">
        <v>47</v>
      </c>
      <c r="AS39" s="651">
        <f>AA26</f>
        <v>0</v>
      </c>
      <c r="AT39" s="596">
        <f>M39</f>
        <v>18</v>
      </c>
      <c r="AU39" s="598" t="s">
        <v>47</v>
      </c>
      <c r="AV39" s="598">
        <f>O39</f>
        <v>8</v>
      </c>
      <c r="AW39" s="947">
        <f>AE39+AH39+AK39+AN39+AQ39+AT39</f>
        <v>66</v>
      </c>
      <c r="AX39" s="953" t="s">
        <v>47</v>
      </c>
      <c r="AY39" s="957">
        <f>AG39+AJ39+AM39+AP39+AS39+AV39</f>
        <v>42</v>
      </c>
      <c r="AZ39" s="1039">
        <f t="shared" ref="AZ39" si="144">IF(AW39=0,0,AW39/AY39)</f>
        <v>1.5714285714285714</v>
      </c>
      <c r="BA39" s="1008">
        <f t="shared" ref="BA39" si="145">BD39+BE39+BF39+BG39+BH39+BI39+BJ39+BK39+BL39+(AZ39/100)</f>
        <v>8.0157142857142851</v>
      </c>
      <c r="BB39" s="578">
        <f t="shared" ref="BB39" si="146">IF(BA39=0,"",RANK(BA39,BA$33:BA$44))</f>
        <v>3</v>
      </c>
      <c r="BD39" s="20">
        <f>IF(AE39&gt;AG39,2,IF(AE39=AG39,0,1))</f>
        <v>1</v>
      </c>
      <c r="BE39" s="20">
        <f>IF(AH39&gt;AJ39,2,IF(AH39=AJ39,0,1))</f>
        <v>1</v>
      </c>
      <c r="BF39" s="20">
        <f>IF(AK39&gt;AM39,2,IF(AK39=AM39,0,1))</f>
        <v>2</v>
      </c>
      <c r="BG39" s="20">
        <f>IF(AN39&gt;AP39,2,IF(AN39=AP39,0,1))</f>
        <v>0</v>
      </c>
      <c r="BH39" s="20">
        <f>IF(AQ39&gt;AS39,2,IF(AQ39=AS39,0,1))</f>
        <v>2</v>
      </c>
      <c r="BI39" s="20"/>
      <c r="BJ39" s="20"/>
      <c r="BK39" s="233"/>
      <c r="BL39" s="233">
        <f t="shared" ref="BL39" si="147">IF(AT39&gt;AV39,2,IF(AT39=AV39,0,1))</f>
        <v>2</v>
      </c>
      <c r="BN39">
        <f t="shared" si="139"/>
        <v>0</v>
      </c>
      <c r="BO39">
        <f t="shared" si="139"/>
        <v>0</v>
      </c>
      <c r="BP39" t="str">
        <f t="shared" si="139"/>
        <v>zápas</v>
      </c>
      <c r="BQ39">
        <f t="shared" si="139"/>
        <v>1</v>
      </c>
      <c r="BR39" t="str">
        <f t="shared" si="139"/>
        <v>B</v>
      </c>
      <c r="BS39" t="str">
        <f t="shared" si="139"/>
        <v>Masarykova "A"</v>
      </c>
      <c r="BT39">
        <f t="shared" si="139"/>
        <v>0</v>
      </c>
      <c r="BU39" t="str">
        <f t="shared" si="139"/>
        <v>Velký Osek "A"</v>
      </c>
      <c r="BW39" s="270"/>
      <c r="BX39" s="1014"/>
      <c r="BY39" s="1014"/>
      <c r="BZ39" s="1014"/>
      <c r="CA39" s="1014"/>
      <c r="CB39" s="271"/>
      <c r="CC39" s="1018"/>
      <c r="CD39" s="1018"/>
      <c r="CE39" s="271"/>
      <c r="CF39" s="271"/>
      <c r="CG39" s="271"/>
      <c r="CH39" s="271"/>
      <c r="CI39" s="271"/>
      <c r="CJ39" s="271"/>
      <c r="CK39" s="271"/>
      <c r="CL39" s="271"/>
      <c r="CM39" s="271"/>
      <c r="CN39" s="1019"/>
      <c r="CO39" s="1019"/>
      <c r="CP39" s="1019"/>
      <c r="CQ39" s="1019"/>
      <c r="CR39" s="1019"/>
      <c r="CS39" s="1015"/>
      <c r="CT39" s="1015"/>
      <c r="CU39" s="1015"/>
      <c r="CV39" s="271"/>
      <c r="CW39" s="271"/>
      <c r="CX39" s="271"/>
      <c r="CY39" s="271"/>
      <c r="CZ39" s="271"/>
      <c r="DA39" s="271"/>
      <c r="DB39" s="271"/>
      <c r="DC39" s="271"/>
      <c r="DD39" s="271"/>
      <c r="DE39" s="271"/>
      <c r="DF39" s="271"/>
      <c r="DG39" s="271"/>
      <c r="DH39" s="271"/>
      <c r="DI39" s="272"/>
      <c r="DJ39" s="1016"/>
      <c r="DK39" s="1016"/>
      <c r="DL39" s="1016"/>
      <c r="DM39" s="1017"/>
      <c r="DN39" s="1017"/>
      <c r="DO39" s="273"/>
    </row>
    <row r="40" spans="2:119" ht="22.5" customHeight="1" thickTop="1" thickBot="1" x14ac:dyDescent="0.45">
      <c r="E40" s="1075"/>
      <c r="F40" s="262"/>
      <c r="G40" s="263" t="s">
        <v>50</v>
      </c>
      <c r="H40" s="264">
        <f>H38</f>
        <v>3</v>
      </c>
      <c r="I40" s="455" t="s">
        <v>66</v>
      </c>
      <c r="J40" s="257" t="str">
        <f t="shared" ref="J40" si="148">IF(J39="","",LOOKUP(J39,$B$2:$B$50,$C$2:$C$50))</f>
        <v>Gymnázium "A"</v>
      </c>
      <c r="K40" s="1061"/>
      <c r="L40" s="258" t="str">
        <f t="shared" ref="L40" si="149">IF(L39="","",LOOKUP(L39,$B$2:$B$50,$C$2:$C$50))</f>
        <v>Ovčárecká "B"</v>
      </c>
      <c r="M40" s="1063"/>
      <c r="N40" s="1065"/>
      <c r="O40" s="1067"/>
      <c r="Q40" s="1075"/>
      <c r="R40" s="262"/>
      <c r="S40" s="263" t="s">
        <v>50</v>
      </c>
      <c r="T40" s="264">
        <f>T38</f>
        <v>4</v>
      </c>
      <c r="U40" s="455" t="s">
        <v>66</v>
      </c>
      <c r="V40" s="257" t="str">
        <f t="shared" ref="V40" si="150">IF(V39="","",LOOKUP(V39,$B$2:$B$50,$C$2:$C$50))</f>
        <v>Velim</v>
      </c>
      <c r="W40" s="1061"/>
      <c r="X40" s="258" t="str">
        <f t="shared" ref="X40" si="151">IF(X39="","",LOOKUP(X39,$B$2:$B$50,$C$2:$C$50))</f>
        <v>Lipanská "B"</v>
      </c>
      <c r="Y40" s="1063"/>
      <c r="Z40" s="1065"/>
      <c r="AA40" s="1067"/>
      <c r="AC40" s="956"/>
      <c r="AD40" s="951"/>
      <c r="AE40" s="593"/>
      <c r="AF40" s="582"/>
      <c r="AG40" s="582"/>
      <c r="AH40" s="584"/>
      <c r="AI40" s="582"/>
      <c r="AJ40" s="603"/>
      <c r="AK40" s="582"/>
      <c r="AL40" s="582"/>
      <c r="AM40" s="582"/>
      <c r="AN40" s="943"/>
      <c r="AO40" s="944"/>
      <c r="AP40" s="959"/>
      <c r="AQ40" s="598"/>
      <c r="AR40" s="598"/>
      <c r="AS40" s="651"/>
      <c r="AT40" s="596"/>
      <c r="AU40" s="598"/>
      <c r="AV40" s="598"/>
      <c r="AW40" s="955"/>
      <c r="AX40" s="954"/>
      <c r="AY40" s="958"/>
      <c r="AZ40" s="1040"/>
      <c r="BA40" s="1009"/>
      <c r="BB40" s="600"/>
      <c r="BD40" s="20"/>
      <c r="BE40" s="20"/>
      <c r="BF40" s="20"/>
      <c r="BG40" s="20"/>
      <c r="BH40" s="20"/>
      <c r="BI40" s="20"/>
      <c r="BJ40" s="20"/>
      <c r="BK40" s="233"/>
      <c r="BL40" s="233"/>
      <c r="BW40" s="270"/>
      <c r="BX40" s="274"/>
      <c r="BY40" s="274"/>
      <c r="BZ40" s="274"/>
      <c r="CA40" s="274"/>
      <c r="CB40" s="1010" t="s">
        <v>52</v>
      </c>
      <c r="CC40" s="1010"/>
      <c r="CD40" s="275">
        <f t="shared" ref="CD40" si="152">BS38</f>
        <v>2</v>
      </c>
      <c r="CE40" s="276" t="s">
        <v>53</v>
      </c>
      <c r="CF40" s="1011" t="str">
        <f t="shared" ref="CF40" si="153">BS39</f>
        <v>Masarykova "A"</v>
      </c>
      <c r="CG40" s="1011"/>
      <c r="CH40" s="1011"/>
      <c r="CI40" s="1011"/>
      <c r="CJ40" s="1011"/>
      <c r="CK40" s="1011"/>
      <c r="CL40" s="1011"/>
      <c r="CM40" s="1011"/>
      <c r="CN40" s="1011"/>
      <c r="CO40" s="1011"/>
      <c r="CP40" s="1011"/>
      <c r="CQ40" s="1011"/>
      <c r="CR40" s="1011"/>
      <c r="CS40" s="274"/>
      <c r="CT40" s="274"/>
      <c r="CU40" s="274"/>
      <c r="CV40" s="274"/>
      <c r="CW40" s="274"/>
      <c r="CX40" s="1010" t="s">
        <v>52</v>
      </c>
      <c r="CY40" s="1010"/>
      <c r="CZ40" s="275">
        <f t="shared" ref="CZ40" si="154">BU38</f>
        <v>8</v>
      </c>
      <c r="DA40" s="276" t="s">
        <v>53</v>
      </c>
      <c r="DB40" s="1011" t="str">
        <f t="shared" ref="DB40" si="155">BU39</f>
        <v>Velký Osek "A"</v>
      </c>
      <c r="DC40" s="1011"/>
      <c r="DD40" s="1011"/>
      <c r="DE40" s="1011"/>
      <c r="DF40" s="1011"/>
      <c r="DG40" s="1011"/>
      <c r="DH40" s="1011"/>
      <c r="DI40" s="1011"/>
      <c r="DJ40" s="1011"/>
      <c r="DK40" s="1011"/>
      <c r="DL40" s="1011"/>
      <c r="DM40" s="1011"/>
      <c r="DN40" s="1011"/>
      <c r="DO40" s="273"/>
    </row>
    <row r="41" spans="2:119" ht="22.5" customHeight="1" thickTop="1" thickBot="1" x14ac:dyDescent="0.4">
      <c r="E41" s="1074" t="s">
        <v>59</v>
      </c>
      <c r="F41" s="259">
        <f t="shared" ref="F41" si="156">F39+$F$58</f>
        <v>0.4166666666666668</v>
      </c>
      <c r="G41" s="260">
        <f>G39+6</f>
        <v>33</v>
      </c>
      <c r="H41" s="261" t="s">
        <v>45</v>
      </c>
      <c r="I41" s="261" t="s">
        <v>46</v>
      </c>
      <c r="J41" s="500">
        <v>5</v>
      </c>
      <c r="K41" s="1060" t="s">
        <v>47</v>
      </c>
      <c r="L41" s="501">
        <v>21</v>
      </c>
      <c r="M41" s="1062">
        <v>9</v>
      </c>
      <c r="N41" s="1064" t="s">
        <v>47</v>
      </c>
      <c r="O41" s="1066">
        <v>17</v>
      </c>
      <c r="Q41" s="1074" t="str">
        <f>E41</f>
        <v>6. KOLO</v>
      </c>
      <c r="R41" s="259">
        <f>F41</f>
        <v>0.4166666666666668</v>
      </c>
      <c r="S41" s="260">
        <f>S39+6</f>
        <v>34</v>
      </c>
      <c r="T41" s="261" t="s">
        <v>45</v>
      </c>
      <c r="U41" s="438" t="s">
        <v>46</v>
      </c>
      <c r="V41" s="255">
        <v>7</v>
      </c>
      <c r="W41" s="1060" t="s">
        <v>47</v>
      </c>
      <c r="X41" s="256">
        <v>16</v>
      </c>
      <c r="Y41" s="1062">
        <v>10</v>
      </c>
      <c r="Z41" s="1064" t="s">
        <v>47</v>
      </c>
      <c r="AA41" s="1066">
        <v>0</v>
      </c>
      <c r="AC41" s="949">
        <v>19</v>
      </c>
      <c r="AD41" s="951" t="str">
        <f>LOOKUP(AC41,B$2:B$50,C$2:C$50)</f>
        <v>Kouřim "B"</v>
      </c>
      <c r="AE41" s="593">
        <f>AS33</f>
        <v>0</v>
      </c>
      <c r="AF41" s="582" t="s">
        <v>47</v>
      </c>
      <c r="AG41" s="582">
        <f>AQ33</f>
        <v>10</v>
      </c>
      <c r="AH41" s="584">
        <f>AS35</f>
        <v>0</v>
      </c>
      <c r="AI41" s="582" t="s">
        <v>47</v>
      </c>
      <c r="AJ41" s="603">
        <f>AQ35</f>
        <v>10</v>
      </c>
      <c r="AK41" s="582">
        <f>AS37</f>
        <v>0</v>
      </c>
      <c r="AL41" s="582" t="s">
        <v>47</v>
      </c>
      <c r="AM41" s="582">
        <f>AQ37</f>
        <v>10</v>
      </c>
      <c r="AN41" s="584">
        <f>AS39</f>
        <v>0</v>
      </c>
      <c r="AO41" s="582" t="s">
        <v>47</v>
      </c>
      <c r="AP41" s="603">
        <f>AQ39</f>
        <v>10</v>
      </c>
      <c r="AQ41" s="941"/>
      <c r="AR41" s="941"/>
      <c r="AS41" s="941"/>
      <c r="AT41" s="595">
        <f>Y49</f>
        <v>0</v>
      </c>
      <c r="AU41" s="597" t="s">
        <v>47</v>
      </c>
      <c r="AV41" s="597">
        <f>AA49</f>
        <v>10</v>
      </c>
      <c r="AW41" s="947">
        <f>AE41+AH41+AK41+AN41+AQ41+AT41</f>
        <v>0</v>
      </c>
      <c r="AX41" s="997" t="s">
        <v>47</v>
      </c>
      <c r="AY41" s="957">
        <f>AG41+AJ41+AM41+AP41+AS41+AV41</f>
        <v>50</v>
      </c>
      <c r="AZ41" s="1039">
        <f t="shared" ref="AZ41" si="157">IF(AW41=0,0,AW41/AY41)</f>
        <v>0</v>
      </c>
      <c r="BA41" s="1008">
        <f t="shared" ref="BA41" si="158">BD41+BE41+BF41+BG41+BH41+BI41+BJ41+BK41+BL41+(AZ41/100)</f>
        <v>5</v>
      </c>
      <c r="BB41" s="578">
        <f t="shared" ref="BB41" si="159">IF(BA41=0,"",RANK(BA41,BA$33:BA$44))</f>
        <v>6</v>
      </c>
      <c r="BD41" s="20">
        <f>IF(AE41&gt;AG41,2,IF(AE41=AG41,0,1))</f>
        <v>1</v>
      </c>
      <c r="BE41" s="20">
        <f>IF(AH41&gt;AJ41,2,IF(AH41=AJ41,0,1))</f>
        <v>1</v>
      </c>
      <c r="BF41" s="20">
        <f>IF(AK41&gt;AM41,2,IF(AK41=AM41,0,1))</f>
        <v>1</v>
      </c>
      <c r="BG41" s="20">
        <f>IF(AN41&gt;AP41,2,IF(AN41=AP41,0,1))</f>
        <v>1</v>
      </c>
      <c r="BH41" s="20">
        <f>IF(AQ41&gt;AS41,2,IF(AQ41=AS41,0,1))</f>
        <v>0</v>
      </c>
      <c r="BI41" s="20"/>
      <c r="BJ41" s="20"/>
      <c r="BK41" s="233"/>
      <c r="BL41" s="233">
        <f t="shared" ref="BL41" si="160">IF(AT41&gt;AV41,2,IF(AT41=AV41,0,1))</f>
        <v>1</v>
      </c>
      <c r="BW41" s="270"/>
      <c r="BX41" s="274"/>
      <c r="BY41" s="274"/>
      <c r="BZ41" s="274"/>
      <c r="CA41" s="274"/>
      <c r="CB41" s="274"/>
      <c r="CC41" s="274"/>
      <c r="CD41" s="274"/>
      <c r="CE41" s="274"/>
      <c r="CF41" s="274"/>
      <c r="CG41" s="274"/>
      <c r="CH41" s="274"/>
      <c r="CI41" s="274"/>
      <c r="CJ41" s="274"/>
      <c r="CK41" s="274"/>
      <c r="CL41" s="274"/>
      <c r="CM41" s="274"/>
      <c r="CN41" s="274"/>
      <c r="CO41" s="274"/>
      <c r="CP41" s="274"/>
      <c r="CQ41" s="274"/>
      <c r="CR41" s="274"/>
      <c r="CS41" s="274"/>
      <c r="CT41" s="274"/>
      <c r="CU41" s="274"/>
      <c r="CV41" s="274"/>
      <c r="CW41" s="274"/>
      <c r="CX41" s="274"/>
      <c r="CY41" s="274"/>
      <c r="CZ41" s="274"/>
      <c r="DA41" s="274"/>
      <c r="DB41" s="274"/>
      <c r="DC41" s="274"/>
      <c r="DD41" s="274"/>
      <c r="DE41" s="274"/>
      <c r="DF41" s="274"/>
      <c r="DG41" s="274"/>
      <c r="DH41" s="274"/>
      <c r="DI41" s="277"/>
      <c r="DJ41" s="277"/>
      <c r="DK41" s="277"/>
      <c r="DL41" s="277"/>
      <c r="DM41" s="277"/>
      <c r="DN41" s="277"/>
      <c r="DO41" s="273"/>
    </row>
    <row r="42" spans="2:119" ht="22.5" customHeight="1" thickTop="1" thickBot="1" x14ac:dyDescent="0.45">
      <c r="E42" s="1075"/>
      <c r="F42" s="262"/>
      <c r="G42" s="263" t="s">
        <v>50</v>
      </c>
      <c r="H42" s="264">
        <f>H40</f>
        <v>3</v>
      </c>
      <c r="I42" s="264" t="s">
        <v>67</v>
      </c>
      <c r="J42" s="257" t="str">
        <f t="shared" ref="J42" si="161">IF(J41="","",LOOKUP(J41,$B$2:$B$50,$C$2:$C$50))</f>
        <v>Lipanská "A"</v>
      </c>
      <c r="K42" s="1061"/>
      <c r="L42" s="258" t="str">
        <f t="shared" ref="L42" si="162">IF(L41="","",LOOKUP(L41,$B$2:$B$50,$C$2:$C$50))</f>
        <v>Mnichovická "B"</v>
      </c>
      <c r="M42" s="1063"/>
      <c r="N42" s="1065"/>
      <c r="O42" s="1067"/>
      <c r="Q42" s="1075"/>
      <c r="R42" s="262"/>
      <c r="S42" s="263" t="s">
        <v>50</v>
      </c>
      <c r="T42" s="264">
        <f>T40</f>
        <v>4</v>
      </c>
      <c r="U42" s="439" t="s">
        <v>39</v>
      </c>
      <c r="V42" s="257" t="str">
        <f t="shared" ref="V42" si="163">IF(V41="","",LOOKUP(V41,$B$2:$B$50,$C$2:$C$50))</f>
        <v>Masarykova "B"</v>
      </c>
      <c r="W42" s="1061"/>
      <c r="X42" s="258" t="str">
        <f t="shared" ref="X42" si="164">IF(X41="","",LOOKUP(X41,$B$2:$B$50,$C$2:$C$50))</f>
        <v>Kouřim "A"</v>
      </c>
      <c r="Y42" s="1063"/>
      <c r="Z42" s="1065"/>
      <c r="AA42" s="1067"/>
      <c r="AC42" s="956"/>
      <c r="AD42" s="951"/>
      <c r="AE42" s="593"/>
      <c r="AF42" s="582"/>
      <c r="AG42" s="582"/>
      <c r="AH42" s="584"/>
      <c r="AI42" s="582"/>
      <c r="AJ42" s="603"/>
      <c r="AK42" s="582"/>
      <c r="AL42" s="582"/>
      <c r="AM42" s="582"/>
      <c r="AN42" s="584"/>
      <c r="AO42" s="582"/>
      <c r="AP42" s="603"/>
      <c r="AQ42" s="942"/>
      <c r="AR42" s="942"/>
      <c r="AS42" s="942"/>
      <c r="AT42" s="596"/>
      <c r="AU42" s="598"/>
      <c r="AV42" s="598"/>
      <c r="AW42" s="955"/>
      <c r="AX42" s="954"/>
      <c r="AY42" s="958"/>
      <c r="AZ42" s="1040"/>
      <c r="BA42" s="1009"/>
      <c r="BB42" s="600"/>
      <c r="BD42" s="20"/>
      <c r="BE42" s="20"/>
      <c r="BF42" s="20"/>
      <c r="BG42" s="20"/>
      <c r="BH42" s="20"/>
      <c r="BI42" s="20"/>
      <c r="BJ42" s="20"/>
      <c r="BK42" s="233"/>
      <c r="BL42" s="233"/>
      <c r="BW42" s="270"/>
      <c r="BX42" s="278" t="s">
        <v>56</v>
      </c>
      <c r="BY42" s="250">
        <f t="shared" ref="BY42" si="165">CD40</f>
        <v>2</v>
      </c>
      <c r="BZ42" s="279" t="s">
        <v>47</v>
      </c>
      <c r="CA42" s="290">
        <v>1</v>
      </c>
      <c r="CB42" s="290">
        <v>2</v>
      </c>
      <c r="CC42" s="290">
        <v>3</v>
      </c>
      <c r="CD42" s="290">
        <v>4</v>
      </c>
      <c r="CE42" s="290">
        <v>5</v>
      </c>
      <c r="CF42" s="290">
        <v>6</v>
      </c>
      <c r="CG42" s="290">
        <v>7</v>
      </c>
      <c r="CH42" s="290">
        <v>8</v>
      </c>
      <c r="CI42" s="290">
        <v>9</v>
      </c>
      <c r="CJ42" s="290">
        <v>10</v>
      </c>
      <c r="CK42" s="290">
        <v>11</v>
      </c>
      <c r="CL42" s="290">
        <v>12</v>
      </c>
      <c r="CM42" s="290">
        <v>13</v>
      </c>
      <c r="CN42" s="290">
        <v>14</v>
      </c>
      <c r="CO42" s="290">
        <v>15</v>
      </c>
      <c r="CP42" s="290">
        <v>16</v>
      </c>
      <c r="CQ42" s="290">
        <v>17</v>
      </c>
      <c r="CR42" s="290">
        <v>18</v>
      </c>
      <c r="CS42" s="290">
        <v>19</v>
      </c>
      <c r="CT42" s="290">
        <v>20</v>
      </c>
      <c r="CU42" s="290">
        <v>21</v>
      </c>
      <c r="CV42" s="290">
        <v>22</v>
      </c>
      <c r="CW42" s="290">
        <v>23</v>
      </c>
      <c r="CX42" s="290">
        <v>24</v>
      </c>
      <c r="CY42" s="290">
        <v>25</v>
      </c>
      <c r="CZ42" s="290">
        <v>26</v>
      </c>
      <c r="DA42" s="290">
        <v>27</v>
      </c>
      <c r="DB42" s="290">
        <v>28</v>
      </c>
      <c r="DC42" s="290">
        <v>29</v>
      </c>
      <c r="DD42" s="290">
        <v>30</v>
      </c>
      <c r="DE42" s="290">
        <v>31</v>
      </c>
      <c r="DF42" s="290">
        <v>32</v>
      </c>
      <c r="DG42" s="290">
        <v>33</v>
      </c>
      <c r="DH42" s="290">
        <v>34</v>
      </c>
      <c r="DI42" s="291">
        <v>35</v>
      </c>
      <c r="DJ42" s="291">
        <v>36</v>
      </c>
      <c r="DK42" s="291">
        <v>37</v>
      </c>
      <c r="DL42" s="291">
        <v>38</v>
      </c>
      <c r="DM42" s="291">
        <v>39</v>
      </c>
      <c r="DN42" s="291">
        <v>40</v>
      </c>
      <c r="DO42" s="273"/>
    </row>
    <row r="43" spans="2:119" ht="22.5" customHeight="1" thickTop="1" thickBot="1" x14ac:dyDescent="0.4">
      <c r="D43" s="251"/>
      <c r="E43" s="1074" t="s">
        <v>60</v>
      </c>
      <c r="F43" s="259">
        <f t="shared" ref="F43" si="166">F41+$F$58</f>
        <v>0.42500000000000016</v>
      </c>
      <c r="G43" s="260">
        <f>G41+6</f>
        <v>39</v>
      </c>
      <c r="H43" s="261" t="s">
        <v>45</v>
      </c>
      <c r="I43" s="442" t="s">
        <v>46</v>
      </c>
      <c r="J43" s="504">
        <v>2</v>
      </c>
      <c r="K43" s="1060" t="s">
        <v>47</v>
      </c>
      <c r="L43" s="505">
        <v>18</v>
      </c>
      <c r="M43" s="1062">
        <v>16</v>
      </c>
      <c r="N43" s="1064" t="s">
        <v>47</v>
      </c>
      <c r="O43" s="1066">
        <v>12</v>
      </c>
      <c r="Q43" s="1074" t="str">
        <f>E43</f>
        <v>7. KOLO</v>
      </c>
      <c r="R43" s="259">
        <f>F43</f>
        <v>0.42500000000000016</v>
      </c>
      <c r="S43" s="260">
        <f>S41+6</f>
        <v>40</v>
      </c>
      <c r="T43" s="261" t="s">
        <v>45</v>
      </c>
      <c r="U43" s="454" t="s">
        <v>46</v>
      </c>
      <c r="V43" s="502">
        <v>3</v>
      </c>
      <c r="W43" s="1060" t="s">
        <v>47</v>
      </c>
      <c r="X43" s="503">
        <v>14</v>
      </c>
      <c r="Y43" s="1062">
        <v>13</v>
      </c>
      <c r="Z43" s="1064" t="s">
        <v>47</v>
      </c>
      <c r="AA43" s="1066">
        <v>9</v>
      </c>
      <c r="AC43" s="949">
        <v>22</v>
      </c>
      <c r="AD43" s="951" t="str">
        <f>LOOKUP(AC43,B$2:B$50,C$2:C$50)</f>
        <v>Ovčárecká "B"</v>
      </c>
      <c r="AE43" s="593">
        <f>AV33</f>
        <v>5</v>
      </c>
      <c r="AF43" s="582" t="s">
        <v>47</v>
      </c>
      <c r="AG43" s="582">
        <f>AT33</f>
        <v>18</v>
      </c>
      <c r="AH43" s="584">
        <f>AV35</f>
        <v>9</v>
      </c>
      <c r="AI43" s="582" t="s">
        <v>47</v>
      </c>
      <c r="AJ43" s="603">
        <f>AT35</f>
        <v>17</v>
      </c>
      <c r="AK43" s="582">
        <f>AV37</f>
        <v>12</v>
      </c>
      <c r="AL43" s="582" t="s">
        <v>47</v>
      </c>
      <c r="AM43" s="582">
        <f>AT37</f>
        <v>14</v>
      </c>
      <c r="AN43" s="584">
        <f>AV39</f>
        <v>8</v>
      </c>
      <c r="AO43" s="582" t="s">
        <v>47</v>
      </c>
      <c r="AP43" s="603">
        <f>AT39</f>
        <v>18</v>
      </c>
      <c r="AQ43" s="582">
        <f>AV41</f>
        <v>10</v>
      </c>
      <c r="AR43" s="582" t="s">
        <v>47</v>
      </c>
      <c r="AS43" s="603">
        <f>AT41</f>
        <v>0</v>
      </c>
      <c r="AT43" s="943"/>
      <c r="AU43" s="944"/>
      <c r="AV43" s="944"/>
      <c r="AW43" s="947">
        <f>AE43+AH43+AK43+AN43+AQ43+AT43</f>
        <v>44</v>
      </c>
      <c r="AX43" s="953" t="s">
        <v>47</v>
      </c>
      <c r="AY43" s="957">
        <f>AG43+AJ43+AM43+AP43+AS43+AV43</f>
        <v>67</v>
      </c>
      <c r="AZ43" s="1039">
        <f t="shared" ref="AZ43" si="167">IF(AW43=0,0,AW43/AY43)</f>
        <v>0.65671641791044777</v>
      </c>
      <c r="BA43" s="1008">
        <f t="shared" ref="BA43" si="168">BD43+BE43+BF43+BG43+BH43+BI43+BJ43+BK43+BL43+(AZ43/100)</f>
        <v>6.0065671641791045</v>
      </c>
      <c r="BB43" s="578">
        <f t="shared" ref="BB43" si="169">IF(BA43=0,"",RANK(BA43,BA$33:BA$44))</f>
        <v>5</v>
      </c>
      <c r="BD43" s="20">
        <f>IF(AE43&gt;AG43,2,IF(AE43=AG43,0,1))</f>
        <v>1</v>
      </c>
      <c r="BE43" s="20">
        <f>IF(AH43&gt;AJ43,2,IF(AH43=AJ43,0,1))</f>
        <v>1</v>
      </c>
      <c r="BF43" s="20">
        <f>IF(AK43&gt;AM43,2,IF(AK43=AM43,0,1))</f>
        <v>1</v>
      </c>
      <c r="BG43" s="20">
        <f>IF(AN43&gt;AP43,2,IF(AN43=AP43,0,1))</f>
        <v>1</v>
      </c>
      <c r="BH43" s="20">
        <f>IF(AQ43&gt;AS43,2,IF(AQ43=AS43,0,1))</f>
        <v>2</v>
      </c>
      <c r="BI43" s="20"/>
      <c r="BJ43" s="20"/>
      <c r="BK43" s="233"/>
      <c r="BL43" s="233">
        <f t="shared" ref="BL43" si="170">IF(AT43&gt;AV43,2,IF(AT43=AV43,0,1))</f>
        <v>0</v>
      </c>
      <c r="BW43" s="270"/>
      <c r="BX43" s="280"/>
      <c r="BY43" s="281"/>
      <c r="BZ43" s="282"/>
      <c r="CA43" s="283"/>
      <c r="CB43" s="283"/>
      <c r="CC43" s="283"/>
      <c r="CD43" s="283"/>
      <c r="CE43" s="283"/>
      <c r="CF43" s="283"/>
      <c r="CG43" s="283"/>
      <c r="CH43" s="283"/>
      <c r="CI43" s="283"/>
      <c r="CJ43" s="283"/>
      <c r="CK43" s="283"/>
      <c r="CL43" s="283"/>
      <c r="CM43" s="283"/>
      <c r="CN43" s="283"/>
      <c r="CO43" s="283"/>
      <c r="CP43" s="283"/>
      <c r="CQ43" s="283"/>
      <c r="CR43" s="283"/>
      <c r="CS43" s="283"/>
      <c r="CT43" s="283"/>
      <c r="CU43" s="283"/>
      <c r="CV43" s="283"/>
      <c r="CW43" s="283"/>
      <c r="CX43" s="283"/>
      <c r="CY43" s="283"/>
      <c r="CZ43" s="283"/>
      <c r="DA43" s="283"/>
      <c r="DB43" s="283"/>
      <c r="DC43" s="283"/>
      <c r="DD43" s="283"/>
      <c r="DE43" s="283"/>
      <c r="DF43" s="283"/>
      <c r="DG43" s="283"/>
      <c r="DH43" s="283"/>
      <c r="DI43" s="284"/>
      <c r="DJ43" s="284"/>
      <c r="DK43" s="284"/>
      <c r="DL43" s="284"/>
      <c r="DM43" s="284"/>
      <c r="DN43" s="284"/>
      <c r="DO43" s="273"/>
    </row>
    <row r="44" spans="2:119" ht="22.5" customHeight="1" thickTop="1" thickBot="1" x14ac:dyDescent="0.45">
      <c r="D44" s="7"/>
      <c r="E44" s="1075"/>
      <c r="F44" s="262"/>
      <c r="G44" s="263" t="s">
        <v>50</v>
      </c>
      <c r="H44" s="264">
        <f>H42</f>
        <v>3</v>
      </c>
      <c r="I44" s="443" t="s">
        <v>54</v>
      </c>
      <c r="J44" s="257" t="str">
        <f t="shared" ref="J44" si="171">IF(J43="","",LOOKUP(J43,$B$2:$B$50,$C$2:$C$50))</f>
        <v>Masarykova "A"</v>
      </c>
      <c r="K44" s="1061"/>
      <c r="L44" s="258" t="str">
        <f t="shared" ref="L44" si="172">IF(L43="","",LOOKUP(L43,$B$2:$B$50,$C$2:$C$50))</f>
        <v>Prokopa Vel. "B"</v>
      </c>
      <c r="M44" s="1063"/>
      <c r="N44" s="1065"/>
      <c r="O44" s="1067"/>
      <c r="Q44" s="1075"/>
      <c r="R44" s="262"/>
      <c r="S44" s="263" t="s">
        <v>50</v>
      </c>
      <c r="T44" s="264">
        <f>T42</f>
        <v>4</v>
      </c>
      <c r="U44" s="455" t="s">
        <v>66</v>
      </c>
      <c r="V44" s="257" t="str">
        <f t="shared" ref="V44" si="173">IF(V43="","",LOOKUP(V43,$B$2:$B$50,$C$2:$C$50))</f>
        <v>Kmochova "A"</v>
      </c>
      <c r="W44" s="1061"/>
      <c r="X44" s="258" t="str">
        <f t="shared" ref="X44" si="174">IF(X43="","",LOOKUP(X43,$B$2:$B$50,$C$2:$C$50))</f>
        <v>Gymnázium "A"</v>
      </c>
      <c r="Y44" s="1063"/>
      <c r="Z44" s="1065"/>
      <c r="AA44" s="1067"/>
      <c r="AC44" s="950"/>
      <c r="AD44" s="952"/>
      <c r="AE44" s="559"/>
      <c r="AF44" s="563"/>
      <c r="AG44" s="563"/>
      <c r="AH44" s="565"/>
      <c r="AI44" s="563"/>
      <c r="AJ44" s="567"/>
      <c r="AK44" s="563"/>
      <c r="AL44" s="563"/>
      <c r="AM44" s="563"/>
      <c r="AN44" s="565"/>
      <c r="AO44" s="563"/>
      <c r="AP44" s="567"/>
      <c r="AQ44" s="563"/>
      <c r="AR44" s="563"/>
      <c r="AS44" s="567"/>
      <c r="AT44" s="945"/>
      <c r="AU44" s="946"/>
      <c r="AV44" s="946"/>
      <c r="AW44" s="948"/>
      <c r="AX44" s="998"/>
      <c r="AY44" s="1054"/>
      <c r="AZ44" s="1042"/>
      <c r="BA44" s="1041"/>
      <c r="BB44" s="579"/>
      <c r="BL44" s="233"/>
      <c r="BW44" s="270"/>
      <c r="BX44" s="285" t="s">
        <v>56</v>
      </c>
      <c r="BY44" s="249">
        <f t="shared" ref="BY44" si="175">CZ40</f>
        <v>8</v>
      </c>
      <c r="BZ44" s="286" t="s">
        <v>47</v>
      </c>
      <c r="CA44" s="290">
        <v>1</v>
      </c>
      <c r="CB44" s="290">
        <v>2</v>
      </c>
      <c r="CC44" s="290">
        <v>3</v>
      </c>
      <c r="CD44" s="290">
        <v>4</v>
      </c>
      <c r="CE44" s="290">
        <v>5</v>
      </c>
      <c r="CF44" s="290">
        <v>6</v>
      </c>
      <c r="CG44" s="290">
        <v>7</v>
      </c>
      <c r="CH44" s="290">
        <v>8</v>
      </c>
      <c r="CI44" s="290">
        <v>9</v>
      </c>
      <c r="CJ44" s="290">
        <v>10</v>
      </c>
      <c r="CK44" s="290">
        <v>11</v>
      </c>
      <c r="CL44" s="290">
        <v>12</v>
      </c>
      <c r="CM44" s="290">
        <v>13</v>
      </c>
      <c r="CN44" s="290">
        <v>14</v>
      </c>
      <c r="CO44" s="290">
        <v>15</v>
      </c>
      <c r="CP44" s="290">
        <v>16</v>
      </c>
      <c r="CQ44" s="290">
        <v>17</v>
      </c>
      <c r="CR44" s="290">
        <v>18</v>
      </c>
      <c r="CS44" s="290">
        <v>19</v>
      </c>
      <c r="CT44" s="290">
        <v>20</v>
      </c>
      <c r="CU44" s="290">
        <v>21</v>
      </c>
      <c r="CV44" s="290">
        <v>22</v>
      </c>
      <c r="CW44" s="290">
        <v>23</v>
      </c>
      <c r="CX44" s="290">
        <v>24</v>
      </c>
      <c r="CY44" s="290">
        <v>25</v>
      </c>
      <c r="CZ44" s="290">
        <v>26</v>
      </c>
      <c r="DA44" s="290">
        <v>27</v>
      </c>
      <c r="DB44" s="290">
        <v>28</v>
      </c>
      <c r="DC44" s="290">
        <v>29</v>
      </c>
      <c r="DD44" s="290">
        <v>30</v>
      </c>
      <c r="DE44" s="290">
        <v>31</v>
      </c>
      <c r="DF44" s="290">
        <v>32</v>
      </c>
      <c r="DG44" s="290">
        <v>33</v>
      </c>
      <c r="DH44" s="290">
        <v>34</v>
      </c>
      <c r="DI44" s="291">
        <v>35</v>
      </c>
      <c r="DJ44" s="291">
        <v>36</v>
      </c>
      <c r="DK44" s="291">
        <v>37</v>
      </c>
      <c r="DL44" s="291">
        <v>38</v>
      </c>
      <c r="DM44" s="291">
        <v>39</v>
      </c>
      <c r="DN44" s="291">
        <v>40</v>
      </c>
      <c r="DO44" s="273"/>
    </row>
    <row r="45" spans="2:119" ht="22.5" customHeight="1" thickTop="1" thickBot="1" x14ac:dyDescent="0.4">
      <c r="D45" s="251"/>
      <c r="E45" s="1074" t="s">
        <v>61</v>
      </c>
      <c r="F45" s="259">
        <f t="shared" ref="F45" si="176">F43+$F$58</f>
        <v>0.43333333333333351</v>
      </c>
      <c r="G45" s="260">
        <f>G43+6</f>
        <v>45</v>
      </c>
      <c r="H45" s="261" t="s">
        <v>45</v>
      </c>
      <c r="I45" s="261" t="s">
        <v>46</v>
      </c>
      <c r="J45" s="500">
        <v>4</v>
      </c>
      <c r="K45" s="1060" t="s">
        <v>47</v>
      </c>
      <c r="L45" s="501">
        <v>11</v>
      </c>
      <c r="M45" s="1062">
        <v>11</v>
      </c>
      <c r="N45" s="1064" t="s">
        <v>47</v>
      </c>
      <c r="O45" s="1066">
        <v>13</v>
      </c>
      <c r="Q45" s="1074" t="str">
        <f>E45</f>
        <v>8. KOLO</v>
      </c>
      <c r="R45" s="259">
        <f>F45</f>
        <v>0.43333333333333351</v>
      </c>
      <c r="S45" s="260">
        <f>S43+6</f>
        <v>46</v>
      </c>
      <c r="T45" s="261" t="s">
        <v>45</v>
      </c>
      <c r="U45" s="261" t="s">
        <v>46</v>
      </c>
      <c r="V45" s="500">
        <v>5</v>
      </c>
      <c r="W45" s="1060" t="s">
        <v>47</v>
      </c>
      <c r="X45" s="501">
        <v>13</v>
      </c>
      <c r="Y45" s="1062">
        <v>17</v>
      </c>
      <c r="Z45" s="1064" t="s">
        <v>47</v>
      </c>
      <c r="AA45" s="1066">
        <v>9</v>
      </c>
      <c r="AC45" s="236"/>
      <c r="AD45" s="237"/>
      <c r="AE45" s="22"/>
      <c r="AF45" s="22"/>
      <c r="AG45" s="22"/>
      <c r="AH45" s="22"/>
      <c r="AI45" s="22"/>
      <c r="AJ45" s="22"/>
      <c r="BW45" s="287"/>
      <c r="BX45" s="288"/>
      <c r="BY45" s="288"/>
      <c r="BZ45" s="288"/>
      <c r="CA45" s="288"/>
      <c r="CB45" s="288"/>
      <c r="CC45" s="288"/>
      <c r="CD45" s="288"/>
      <c r="CE45" s="288"/>
      <c r="CF45" s="288"/>
      <c r="CG45" s="288"/>
      <c r="CH45" s="288"/>
      <c r="CI45" s="288"/>
      <c r="CJ45" s="288"/>
      <c r="CK45" s="288"/>
      <c r="CL45" s="288"/>
      <c r="CM45" s="288"/>
      <c r="CN45" s="288"/>
      <c r="CO45" s="288"/>
      <c r="CP45" s="288"/>
      <c r="CQ45" s="288"/>
      <c r="CR45" s="288"/>
      <c r="CS45" s="288"/>
      <c r="CT45" s="288"/>
      <c r="CU45" s="288"/>
      <c r="CV45" s="288"/>
      <c r="CW45" s="288"/>
      <c r="CX45" s="288"/>
      <c r="CY45" s="288"/>
      <c r="CZ45" s="288"/>
      <c r="DA45" s="288"/>
      <c r="DB45" s="288"/>
      <c r="DC45" s="288"/>
      <c r="DD45" s="288"/>
      <c r="DE45" s="288"/>
      <c r="DF45" s="288"/>
      <c r="DG45" s="288"/>
      <c r="DH45" s="288"/>
      <c r="DI45" s="288"/>
      <c r="DJ45" s="288"/>
      <c r="DK45" s="288"/>
      <c r="DL45" s="288"/>
      <c r="DM45" s="288"/>
      <c r="DN45" s="288"/>
      <c r="DO45" s="289"/>
    </row>
    <row r="46" spans="2:119" ht="22.5" customHeight="1" thickTop="1" thickBot="1" x14ac:dyDescent="0.45">
      <c r="D46" s="7"/>
      <c r="E46" s="1075"/>
      <c r="F46" s="262"/>
      <c r="G46" s="263" t="s">
        <v>50</v>
      </c>
      <c r="H46" s="264">
        <f>H44</f>
        <v>3</v>
      </c>
      <c r="I46" s="264" t="s">
        <v>67</v>
      </c>
      <c r="J46" s="257" t="str">
        <f t="shared" ref="J46" si="177">IF(J45="","",LOOKUP(J45,$B$2:$B$50,$C$2:$C$50))</f>
        <v>Ovčárecká "A"</v>
      </c>
      <c r="K46" s="1061"/>
      <c r="L46" s="258" t="str">
        <f t="shared" ref="L46" si="178">IF(L45="","",LOOKUP(L45,$B$2:$B$50,$C$2:$C$50))</f>
        <v>Býchory</v>
      </c>
      <c r="M46" s="1063"/>
      <c r="N46" s="1065"/>
      <c r="O46" s="1067"/>
      <c r="Q46" s="1075"/>
      <c r="R46" s="262"/>
      <c r="S46" s="263" t="s">
        <v>50</v>
      </c>
      <c r="T46" s="264">
        <f>T44</f>
        <v>4</v>
      </c>
      <c r="U46" s="264" t="s">
        <v>67</v>
      </c>
      <c r="V46" s="257" t="str">
        <f t="shared" ref="V46" si="179">IF(V45="","",LOOKUP(V45,$B$2:$B$50,$C$2:$C$50))</f>
        <v>Lipanská "A"</v>
      </c>
      <c r="W46" s="1061"/>
      <c r="X46" s="258" t="str">
        <f t="shared" ref="X46" si="180">IF(X45="","",LOOKUP(X45,$B$2:$B$50,$C$2:$C$50))</f>
        <v>Kmochova "B"</v>
      </c>
      <c r="Y46" s="1063"/>
      <c r="Z46" s="1065"/>
      <c r="AA46" s="1067"/>
      <c r="AC46" s="1096" t="s">
        <v>67</v>
      </c>
      <c r="AD46" s="1097"/>
      <c r="AE46" s="1001">
        <f>AC49</f>
        <v>4</v>
      </c>
      <c r="AF46" s="994"/>
      <c r="AG46" s="1002"/>
      <c r="AH46" s="1003">
        <f>AC51</f>
        <v>5</v>
      </c>
      <c r="AI46" s="994"/>
      <c r="AJ46" s="1002"/>
      <c r="AK46" s="1003">
        <f>AC53</f>
        <v>11</v>
      </c>
      <c r="AL46" s="994"/>
      <c r="AM46" s="994"/>
      <c r="AN46" s="1003">
        <f>AC55</f>
        <v>13</v>
      </c>
      <c r="AO46" s="994"/>
      <c r="AP46" s="1002"/>
      <c r="AQ46" s="994">
        <f>AC57</f>
        <v>20</v>
      </c>
      <c r="AR46" s="994"/>
      <c r="AS46" s="994"/>
      <c r="AT46" s="1003">
        <f>AC59</f>
        <v>21</v>
      </c>
      <c r="AU46" s="994"/>
      <c r="AV46" s="994"/>
      <c r="AW46" s="964" t="s">
        <v>40</v>
      </c>
      <c r="AX46" s="965"/>
      <c r="AY46" s="966"/>
      <c r="AZ46" s="973" t="s">
        <v>41</v>
      </c>
      <c r="BA46" s="976" t="s">
        <v>42</v>
      </c>
      <c r="BB46" s="979" t="s">
        <v>43</v>
      </c>
      <c r="BW46" s="1012">
        <f t="shared" ref="BW46" si="181">BO47</f>
        <v>0.4166666666666668</v>
      </c>
      <c r="BX46" s="1013"/>
      <c r="BY46" s="267"/>
      <c r="BZ46" s="267"/>
      <c r="CA46" s="267"/>
      <c r="CB46" s="267"/>
      <c r="CC46" s="267"/>
      <c r="CD46" s="267"/>
      <c r="CE46" s="267"/>
      <c r="CF46" s="267"/>
      <c r="CG46" s="267"/>
      <c r="CH46" s="267"/>
      <c r="CI46" s="267"/>
      <c r="CJ46" s="267"/>
      <c r="CK46" s="267"/>
      <c r="CL46" s="267"/>
      <c r="CM46" s="267"/>
      <c r="CN46" s="267"/>
      <c r="CO46" s="267"/>
      <c r="CP46" s="267"/>
      <c r="CQ46" s="267"/>
      <c r="CR46" s="267"/>
      <c r="CS46" s="267"/>
      <c r="CT46" s="267"/>
      <c r="CU46" s="267"/>
      <c r="CV46" s="267"/>
      <c r="CW46" s="267"/>
      <c r="CX46" s="267"/>
      <c r="CY46" s="267"/>
      <c r="CZ46" s="267"/>
      <c r="DA46" s="267"/>
      <c r="DB46" s="267"/>
      <c r="DC46" s="267"/>
      <c r="DD46" s="267"/>
      <c r="DE46" s="267"/>
      <c r="DF46" s="267"/>
      <c r="DG46" s="267"/>
      <c r="DH46" s="267"/>
      <c r="DI46" s="267"/>
      <c r="DJ46" s="267"/>
      <c r="DK46" s="268"/>
      <c r="DL46" s="466" t="s">
        <v>78</v>
      </c>
      <c r="DM46" s="467"/>
      <c r="DN46" s="466" t="str">
        <f t="shared" ref="DN46" si="182">BR48</f>
        <v>D</v>
      </c>
      <c r="DO46" s="468"/>
    </row>
    <row r="47" spans="2:119" ht="22.5" customHeight="1" thickTop="1" thickBot="1" x14ac:dyDescent="0.4">
      <c r="B47" t="s">
        <v>81</v>
      </c>
      <c r="C47" t="str">
        <f>IF(A48=0,"",A48)</f>
        <v/>
      </c>
      <c r="D47" s="251"/>
      <c r="E47" s="1074" t="s">
        <v>62</v>
      </c>
      <c r="F47" s="259">
        <f t="shared" ref="F47" si="183">F45+$F$58</f>
        <v>0.44166666666666687</v>
      </c>
      <c r="G47" s="260">
        <f>G45+6</f>
        <v>51</v>
      </c>
      <c r="H47" s="261" t="s">
        <v>45</v>
      </c>
      <c r="I47" s="438" t="s">
        <v>46</v>
      </c>
      <c r="J47" s="255">
        <v>16</v>
      </c>
      <c r="K47" s="1060" t="s">
        <v>47</v>
      </c>
      <c r="L47" s="256">
        <v>17</v>
      </c>
      <c r="M47" s="1062">
        <v>0</v>
      </c>
      <c r="N47" s="1064" t="s">
        <v>47</v>
      </c>
      <c r="O47" s="1066">
        <v>10</v>
      </c>
      <c r="Q47" s="1074" t="str">
        <f>E47</f>
        <v>9. KOLO</v>
      </c>
      <c r="R47" s="259">
        <f>F47</f>
        <v>0.44166666666666687</v>
      </c>
      <c r="S47" s="260">
        <f>S45+6</f>
        <v>52</v>
      </c>
      <c r="T47" s="261" t="s">
        <v>45</v>
      </c>
      <c r="U47" s="442" t="s">
        <v>46</v>
      </c>
      <c r="V47" s="504">
        <v>2</v>
      </c>
      <c r="W47" s="1060" t="s">
        <v>47</v>
      </c>
      <c r="X47" s="505">
        <v>10</v>
      </c>
      <c r="Y47" s="1062">
        <v>21</v>
      </c>
      <c r="Z47" s="1064" t="s">
        <v>47</v>
      </c>
      <c r="AA47" s="1066">
        <v>6</v>
      </c>
      <c r="AC47" s="1098"/>
      <c r="AD47" s="1099"/>
      <c r="AE47" s="982" t="str">
        <f>AD49</f>
        <v>Ovčárecká "A"</v>
      </c>
      <c r="AF47" s="983"/>
      <c r="AG47" s="984"/>
      <c r="AH47" s="988" t="str">
        <f>AD51</f>
        <v>Lipanská "A"</v>
      </c>
      <c r="AI47" s="983"/>
      <c r="AJ47" s="984"/>
      <c r="AK47" s="988" t="str">
        <f>AD53</f>
        <v>Býchory</v>
      </c>
      <c r="AL47" s="983"/>
      <c r="AM47" s="984"/>
      <c r="AN47" s="988" t="str">
        <f>AD55</f>
        <v>Kmochova "B"</v>
      </c>
      <c r="AO47" s="983"/>
      <c r="AP47" s="984"/>
      <c r="AQ47" s="988" t="str">
        <f>AD57</f>
        <v>Gymnázium "B"</v>
      </c>
      <c r="AR47" s="983"/>
      <c r="AS47" s="984"/>
      <c r="AT47" s="988" t="str">
        <f>AD59</f>
        <v>Mnichovická "B"</v>
      </c>
      <c r="AU47" s="983"/>
      <c r="AV47" s="983"/>
      <c r="AW47" s="967"/>
      <c r="AX47" s="968"/>
      <c r="AY47" s="969"/>
      <c r="AZ47" s="974"/>
      <c r="BA47" s="977"/>
      <c r="BB47" s="980"/>
      <c r="BN47" t="str">
        <f t="shared" ref="BN47:BU48" si="184">E12</f>
        <v>6. KOLO</v>
      </c>
      <c r="BO47">
        <f t="shared" si="184"/>
        <v>0.4166666666666668</v>
      </c>
      <c r="BP47">
        <f t="shared" si="184"/>
        <v>31</v>
      </c>
      <c r="BQ47" t="str">
        <f t="shared" si="184"/>
        <v>HŘIŠTĚ</v>
      </c>
      <c r="BR47" t="str">
        <f t="shared" si="184"/>
        <v>skupina</v>
      </c>
      <c r="BS47">
        <f t="shared" si="184"/>
        <v>4</v>
      </c>
      <c r="BT47" t="str">
        <f t="shared" si="184"/>
        <v>:</v>
      </c>
      <c r="BU47">
        <f t="shared" si="184"/>
        <v>13</v>
      </c>
      <c r="BW47" s="270"/>
      <c r="BX47" s="1014" t="str">
        <f t="shared" ref="BX47" si="185">BN47</f>
        <v>6. KOLO</v>
      </c>
      <c r="BY47" s="1014"/>
      <c r="BZ47" s="1014"/>
      <c r="CA47" s="1014"/>
      <c r="CB47" s="271"/>
      <c r="CC47" s="1018"/>
      <c r="CD47" s="1018"/>
      <c r="CE47" s="271"/>
      <c r="CF47" s="271"/>
      <c r="CG47" s="271"/>
      <c r="CH47" s="271"/>
      <c r="CI47" s="271"/>
      <c r="CJ47" s="271"/>
      <c r="CK47" s="271"/>
      <c r="CL47" s="271"/>
      <c r="CM47" s="271"/>
      <c r="CN47" s="1019">
        <f t="shared" ref="CN47" si="186">BP47</f>
        <v>31</v>
      </c>
      <c r="CO47" s="1019"/>
      <c r="CP47" s="1019"/>
      <c r="CQ47" s="1019"/>
      <c r="CR47" s="1019"/>
      <c r="CS47" s="1015" t="s">
        <v>48</v>
      </c>
      <c r="CT47" s="1015"/>
      <c r="CU47" s="1015"/>
      <c r="CV47" s="271"/>
      <c r="CW47" s="271"/>
      <c r="CX47" s="271"/>
      <c r="CY47" s="271"/>
      <c r="CZ47" s="271"/>
      <c r="DA47" s="271"/>
      <c r="DB47" s="271"/>
      <c r="DC47" s="271"/>
      <c r="DD47" s="271"/>
      <c r="DE47" s="271"/>
      <c r="DF47" s="271"/>
      <c r="DG47" s="271"/>
      <c r="DH47" s="271"/>
      <c r="DI47" s="272"/>
      <c r="DJ47" s="1016" t="s">
        <v>49</v>
      </c>
      <c r="DK47" s="1016"/>
      <c r="DL47" s="1016"/>
      <c r="DM47" s="1017">
        <f t="shared" ref="DM47" si="187">BQ48</f>
        <v>1</v>
      </c>
      <c r="DN47" s="1017"/>
      <c r="DO47" s="273"/>
    </row>
    <row r="48" spans="2:119" ht="22.5" customHeight="1" thickTop="1" thickBot="1" x14ac:dyDescent="0.45">
      <c r="B48" t="s">
        <v>81</v>
      </c>
      <c r="C48" t="str">
        <f>IF(A49=0,"",A49)</f>
        <v/>
      </c>
      <c r="D48" s="7"/>
      <c r="E48" s="1075"/>
      <c r="F48" s="262"/>
      <c r="G48" s="263" t="s">
        <v>50</v>
      </c>
      <c r="H48" s="264">
        <f>H46</f>
        <v>3</v>
      </c>
      <c r="I48" s="439" t="s">
        <v>39</v>
      </c>
      <c r="J48" s="257" t="str">
        <f t="shared" ref="J48" si="188">IF(J47="","",LOOKUP(J47,$B$2:$B$50,$C$2:$C$50))</f>
        <v>Kouřim "A"</v>
      </c>
      <c r="K48" s="1061"/>
      <c r="L48" s="258" t="str">
        <f t="shared" ref="L48" si="189">IF(L47="","",LOOKUP(L47,$B$2:$B$50,$C$2:$C$50))</f>
        <v>Velký Osek "B"</v>
      </c>
      <c r="M48" s="1063"/>
      <c r="N48" s="1065"/>
      <c r="O48" s="1067"/>
      <c r="Q48" s="1075"/>
      <c r="R48" s="262"/>
      <c r="S48" s="263" t="s">
        <v>50</v>
      </c>
      <c r="T48" s="264">
        <f>T46</f>
        <v>4</v>
      </c>
      <c r="U48" s="443" t="s">
        <v>54</v>
      </c>
      <c r="V48" s="257" t="str">
        <f t="shared" ref="V48" si="190">IF(V47="","",LOOKUP(V47,$B$2:$B$50,$C$2:$C$50))</f>
        <v>Masarykova "A"</v>
      </c>
      <c r="W48" s="1061"/>
      <c r="X48" s="258" t="str">
        <f t="shared" ref="X48" si="191">IF(X47="","",LOOKUP(X47,$B$2:$B$50,$C$2:$C$50))</f>
        <v>Mnichovická "A"</v>
      </c>
      <c r="Y48" s="1063"/>
      <c r="Z48" s="1065"/>
      <c r="AA48" s="1067"/>
      <c r="AC48" s="1100"/>
      <c r="AD48" s="1101"/>
      <c r="AE48" s="985"/>
      <c r="AF48" s="986"/>
      <c r="AG48" s="987"/>
      <c r="AH48" s="989"/>
      <c r="AI48" s="986"/>
      <c r="AJ48" s="987"/>
      <c r="AK48" s="989"/>
      <c r="AL48" s="986"/>
      <c r="AM48" s="987"/>
      <c r="AN48" s="989"/>
      <c r="AO48" s="986"/>
      <c r="AP48" s="987"/>
      <c r="AQ48" s="989"/>
      <c r="AR48" s="986"/>
      <c r="AS48" s="987"/>
      <c r="AT48" s="989"/>
      <c r="AU48" s="986"/>
      <c r="AV48" s="986"/>
      <c r="AW48" s="970"/>
      <c r="AX48" s="971"/>
      <c r="AY48" s="972"/>
      <c r="AZ48" s="975"/>
      <c r="BA48" s="978"/>
      <c r="BB48" s="981"/>
      <c r="BN48">
        <f t="shared" si="184"/>
        <v>0</v>
      </c>
      <c r="BO48">
        <f t="shared" si="184"/>
        <v>0</v>
      </c>
      <c r="BP48" t="str">
        <f t="shared" si="184"/>
        <v>zápas</v>
      </c>
      <c r="BQ48">
        <f t="shared" si="184"/>
        <v>1</v>
      </c>
      <c r="BR48" t="str">
        <f t="shared" si="184"/>
        <v>D</v>
      </c>
      <c r="BS48" t="str">
        <f t="shared" si="184"/>
        <v>Ovčárecká "A"</v>
      </c>
      <c r="BT48">
        <f t="shared" si="184"/>
        <v>0</v>
      </c>
      <c r="BU48" t="str">
        <f t="shared" si="184"/>
        <v>Kmochova "B"</v>
      </c>
      <c r="BW48" s="270"/>
      <c r="BX48" s="1014"/>
      <c r="BY48" s="1014"/>
      <c r="BZ48" s="1014"/>
      <c r="CA48" s="1014"/>
      <c r="CB48" s="271"/>
      <c r="CC48" s="1018"/>
      <c r="CD48" s="1018"/>
      <c r="CE48" s="271"/>
      <c r="CF48" s="271"/>
      <c r="CG48" s="271"/>
      <c r="CH48" s="271"/>
      <c r="CI48" s="271"/>
      <c r="CJ48" s="271"/>
      <c r="CK48" s="271"/>
      <c r="CL48" s="271"/>
      <c r="CM48" s="271"/>
      <c r="CN48" s="1019"/>
      <c r="CO48" s="1019"/>
      <c r="CP48" s="1019"/>
      <c r="CQ48" s="1019"/>
      <c r="CR48" s="1019"/>
      <c r="CS48" s="1015"/>
      <c r="CT48" s="1015"/>
      <c r="CU48" s="1015"/>
      <c r="CV48" s="271"/>
      <c r="CW48" s="271"/>
      <c r="CX48" s="271"/>
      <c r="CY48" s="271"/>
      <c r="CZ48" s="271"/>
      <c r="DA48" s="271"/>
      <c r="DB48" s="271"/>
      <c r="DC48" s="271"/>
      <c r="DD48" s="271"/>
      <c r="DE48" s="271"/>
      <c r="DF48" s="271"/>
      <c r="DG48" s="271"/>
      <c r="DH48" s="271"/>
      <c r="DI48" s="272"/>
      <c r="DJ48" s="1016"/>
      <c r="DK48" s="1016"/>
      <c r="DL48" s="1016"/>
      <c r="DM48" s="1017"/>
      <c r="DN48" s="1017"/>
      <c r="DO48" s="273"/>
    </row>
    <row r="49" spans="2:119" ht="22.5" customHeight="1" thickTop="1" thickBot="1" x14ac:dyDescent="0.4">
      <c r="B49" t="s">
        <v>81</v>
      </c>
      <c r="C49" t="str">
        <f>IF(A50=0,"",A50)</f>
        <v/>
      </c>
      <c r="E49" s="1074" t="s">
        <v>63</v>
      </c>
      <c r="F49" s="259">
        <f t="shared" ref="F49" si="192">F47+$F$58</f>
        <v>0.45000000000000023</v>
      </c>
      <c r="G49" s="260">
        <f>G47+6</f>
        <v>57</v>
      </c>
      <c r="H49" s="261" t="s">
        <v>45</v>
      </c>
      <c r="I49" s="454" t="s">
        <v>46</v>
      </c>
      <c r="J49" s="502">
        <v>6</v>
      </c>
      <c r="K49" s="1060" t="s">
        <v>47</v>
      </c>
      <c r="L49" s="503">
        <v>14</v>
      </c>
      <c r="M49" s="1062">
        <v>14</v>
      </c>
      <c r="N49" s="1064" t="s">
        <v>47</v>
      </c>
      <c r="O49" s="1066">
        <v>10</v>
      </c>
      <c r="Q49" s="1074" t="str">
        <f>E49</f>
        <v>10. KOLO</v>
      </c>
      <c r="R49" s="259">
        <f>F49</f>
        <v>0.45000000000000023</v>
      </c>
      <c r="S49" s="260">
        <f>S47+6</f>
        <v>58</v>
      </c>
      <c r="T49" s="261" t="s">
        <v>45</v>
      </c>
      <c r="U49" s="454" t="s">
        <v>46</v>
      </c>
      <c r="V49" s="502">
        <v>19</v>
      </c>
      <c r="W49" s="1060" t="s">
        <v>47</v>
      </c>
      <c r="X49" s="503">
        <v>22</v>
      </c>
      <c r="Y49" s="1062">
        <v>0</v>
      </c>
      <c r="Z49" s="1064" t="s">
        <v>47</v>
      </c>
      <c r="AA49" s="1066">
        <v>10</v>
      </c>
      <c r="AC49" s="1043">
        <v>4</v>
      </c>
      <c r="AD49" s="1044" t="str">
        <f>LOOKUP(AC49,B$2:B$50,C$2:C$50)</f>
        <v>Ovčárecká "A"</v>
      </c>
      <c r="AE49" s="990"/>
      <c r="AF49" s="991"/>
      <c r="AG49" s="992"/>
      <c r="AH49" s="606">
        <f>M22</f>
        <v>12</v>
      </c>
      <c r="AI49" s="608" t="s">
        <v>47</v>
      </c>
      <c r="AJ49" s="662">
        <f>O22</f>
        <v>13</v>
      </c>
      <c r="AK49" s="606">
        <f>M45</f>
        <v>11</v>
      </c>
      <c r="AL49" s="608" t="s">
        <v>47</v>
      </c>
      <c r="AM49" s="662">
        <f>O45</f>
        <v>13</v>
      </c>
      <c r="AN49" s="606">
        <f>M12</f>
        <v>10</v>
      </c>
      <c r="AO49" s="608" t="s">
        <v>47</v>
      </c>
      <c r="AP49" s="662">
        <f>O12</f>
        <v>13</v>
      </c>
      <c r="AQ49" s="606">
        <f>M35</f>
        <v>19</v>
      </c>
      <c r="AR49" s="608" t="s">
        <v>47</v>
      </c>
      <c r="AS49" s="662">
        <f>O35</f>
        <v>11</v>
      </c>
      <c r="AT49" s="606">
        <f>M2</f>
        <v>7</v>
      </c>
      <c r="AU49" s="608" t="s">
        <v>47</v>
      </c>
      <c r="AV49" s="608">
        <f>O2</f>
        <v>20</v>
      </c>
      <c r="AW49" s="1057">
        <f>AE49+AH49+AK49+AN49+AQ49+AT49</f>
        <v>59</v>
      </c>
      <c r="AX49" s="1059" t="s">
        <v>47</v>
      </c>
      <c r="AY49" s="1055">
        <f>AG49+AJ49+AM49+AP49+AS49+AV49</f>
        <v>70</v>
      </c>
      <c r="AZ49" s="1039">
        <f>IF(AW49=0,0,AW49/AY49)</f>
        <v>0.84285714285714286</v>
      </c>
      <c r="BA49" s="1008">
        <f>BD49+BE49+BF49+BG49+BH49+BI49+BJ49+BK49+BL49+(AZ49/100)</f>
        <v>6.0084285714285715</v>
      </c>
      <c r="BB49" s="612">
        <f>IF(BA49=0,"",RANK(BA49,BA$49:BA$60))</f>
        <v>6</v>
      </c>
      <c r="BD49" s="20">
        <f>IF(AE49&gt;AG49,2,IF(AE49=AG49,0,1))</f>
        <v>0</v>
      </c>
      <c r="BE49" s="20">
        <f>IF(AH49&gt;AJ49,2,IF(AH49=AJ49,0,1))</f>
        <v>1</v>
      </c>
      <c r="BF49" s="20">
        <f>IF(AK49&gt;AM49,2,IF(AK49=AM49,0,1))</f>
        <v>1</v>
      </c>
      <c r="BG49" s="20">
        <f>IF(AN49&gt;AP49,2,IF(AN49=AP49,0,1))</f>
        <v>1</v>
      </c>
      <c r="BH49" s="20">
        <f>IF(AQ49&gt;AS49,2,IF(AQ49=AS49,0,1))</f>
        <v>2</v>
      </c>
      <c r="BI49" s="20"/>
      <c r="BJ49" s="20"/>
      <c r="BK49" s="233"/>
      <c r="BL49" s="233">
        <f>IF(AT49&gt;AV49,2,IF(AT49=AV49,0,1))</f>
        <v>1</v>
      </c>
      <c r="BW49" s="270"/>
      <c r="BX49" s="274"/>
      <c r="BY49" s="274"/>
      <c r="BZ49" s="274"/>
      <c r="CA49" s="274"/>
      <c r="CB49" s="1010" t="s">
        <v>52</v>
      </c>
      <c r="CC49" s="1010"/>
      <c r="CD49" s="275">
        <f t="shared" ref="CD49" si="193">BS47</f>
        <v>4</v>
      </c>
      <c r="CE49" s="276" t="s">
        <v>53</v>
      </c>
      <c r="CF49" s="1011" t="str">
        <f t="shared" ref="CF49" si="194">BS48</f>
        <v>Ovčárecká "A"</v>
      </c>
      <c r="CG49" s="1011"/>
      <c r="CH49" s="1011"/>
      <c r="CI49" s="1011"/>
      <c r="CJ49" s="1011"/>
      <c r="CK49" s="1011"/>
      <c r="CL49" s="1011"/>
      <c r="CM49" s="1011"/>
      <c r="CN49" s="1011"/>
      <c r="CO49" s="1011"/>
      <c r="CP49" s="1011"/>
      <c r="CQ49" s="1011"/>
      <c r="CR49" s="1011"/>
      <c r="CS49" s="274"/>
      <c r="CT49" s="274"/>
      <c r="CU49" s="274"/>
      <c r="CV49" s="274"/>
      <c r="CW49" s="274"/>
      <c r="CX49" s="1010" t="s">
        <v>52</v>
      </c>
      <c r="CY49" s="1010"/>
      <c r="CZ49" s="275">
        <f t="shared" ref="CZ49" si="195">BU47</f>
        <v>13</v>
      </c>
      <c r="DA49" s="276" t="s">
        <v>53</v>
      </c>
      <c r="DB49" s="1011" t="str">
        <f t="shared" ref="DB49" si="196">BU48</f>
        <v>Kmochova "B"</v>
      </c>
      <c r="DC49" s="1011"/>
      <c r="DD49" s="1011"/>
      <c r="DE49" s="1011"/>
      <c r="DF49" s="1011"/>
      <c r="DG49" s="1011"/>
      <c r="DH49" s="1011"/>
      <c r="DI49" s="1011"/>
      <c r="DJ49" s="1011"/>
      <c r="DK49" s="1011"/>
      <c r="DL49" s="1011"/>
      <c r="DM49" s="1011"/>
      <c r="DN49" s="1011"/>
      <c r="DO49" s="273"/>
    </row>
    <row r="50" spans="2:119" ht="22.5" customHeight="1" thickTop="1" thickBot="1" x14ac:dyDescent="0.45">
      <c r="B50" t="s">
        <v>81</v>
      </c>
      <c r="C50" t="str">
        <f>IF(A51=0,"",A51)</f>
        <v/>
      </c>
      <c r="E50" s="1075"/>
      <c r="F50" s="262"/>
      <c r="G50" s="263" t="s">
        <v>50</v>
      </c>
      <c r="H50" s="264">
        <f>H48</f>
        <v>3</v>
      </c>
      <c r="I50" s="455" t="s">
        <v>66</v>
      </c>
      <c r="J50" s="257" t="str">
        <f t="shared" ref="J50" si="197">IF(J49="","",LOOKUP(J49,$B$2:$B$50,$C$2:$C$50))</f>
        <v>Velim</v>
      </c>
      <c r="K50" s="1061"/>
      <c r="L50" s="258" t="str">
        <f t="shared" ref="L50" si="198">IF(L49="","",LOOKUP(L49,$B$2:$B$50,$C$2:$C$50))</f>
        <v>Gymnázium "A"</v>
      </c>
      <c r="M50" s="1063"/>
      <c r="N50" s="1065"/>
      <c r="O50" s="1067"/>
      <c r="Q50" s="1075"/>
      <c r="R50" s="262"/>
      <c r="S50" s="263" t="s">
        <v>50</v>
      </c>
      <c r="T50" s="264">
        <f>T48</f>
        <v>4</v>
      </c>
      <c r="U50" s="455" t="s">
        <v>66</v>
      </c>
      <c r="V50" s="257" t="str">
        <f t="shared" ref="V50" si="199">IF(V49="","",LOOKUP(V49,$B$2:$B$50,$C$2:$C$50))</f>
        <v>Kouřim "B"</v>
      </c>
      <c r="W50" s="1061"/>
      <c r="X50" s="258" t="str">
        <f t="shared" ref="X50" si="200">IF(X49="","",LOOKUP(X49,$B$2:$B$50,$C$2:$C$50))</f>
        <v>Ovčárecká "B"</v>
      </c>
      <c r="Y50" s="1063"/>
      <c r="Z50" s="1065"/>
      <c r="AA50" s="1067"/>
      <c r="AC50" s="956"/>
      <c r="AD50" s="951"/>
      <c r="AE50" s="993"/>
      <c r="AF50" s="944"/>
      <c r="AG50" s="959"/>
      <c r="AH50" s="596"/>
      <c r="AI50" s="598"/>
      <c r="AJ50" s="651"/>
      <c r="AK50" s="607"/>
      <c r="AL50" s="609"/>
      <c r="AM50" s="663"/>
      <c r="AN50" s="607"/>
      <c r="AO50" s="609"/>
      <c r="AP50" s="663"/>
      <c r="AQ50" s="607"/>
      <c r="AR50" s="609"/>
      <c r="AS50" s="663"/>
      <c r="AT50" s="607"/>
      <c r="AU50" s="609"/>
      <c r="AV50" s="609"/>
      <c r="AW50" s="1058"/>
      <c r="AX50" s="997"/>
      <c r="AY50" s="1056"/>
      <c r="AZ50" s="1040"/>
      <c r="BA50" s="1009"/>
      <c r="BB50" s="600"/>
      <c r="BD50" s="20"/>
      <c r="BE50" s="20"/>
      <c r="BF50" s="20"/>
      <c r="BG50" s="20"/>
      <c r="BH50" s="20"/>
      <c r="BI50" s="20"/>
      <c r="BJ50" s="20"/>
      <c r="BK50" s="233"/>
      <c r="BL50" s="233"/>
      <c r="BW50" s="270"/>
      <c r="BX50" s="274"/>
      <c r="BY50" s="274"/>
      <c r="BZ50" s="274"/>
      <c r="CA50" s="274"/>
      <c r="CB50" s="274"/>
      <c r="CC50" s="274"/>
      <c r="CD50" s="274"/>
      <c r="CE50" s="274"/>
      <c r="CF50" s="274"/>
      <c r="CG50" s="274"/>
      <c r="CH50" s="274"/>
      <c r="CI50" s="274"/>
      <c r="CJ50" s="274"/>
      <c r="CK50" s="274"/>
      <c r="CL50" s="274"/>
      <c r="CM50" s="274"/>
      <c r="CN50" s="274"/>
      <c r="CO50" s="274"/>
      <c r="CP50" s="274"/>
      <c r="CQ50" s="274"/>
      <c r="CR50" s="274"/>
      <c r="CS50" s="274"/>
      <c r="CT50" s="274"/>
      <c r="CU50" s="274"/>
      <c r="CV50" s="274"/>
      <c r="CW50" s="274"/>
      <c r="CX50" s="274"/>
      <c r="CY50" s="274"/>
      <c r="CZ50" s="274"/>
      <c r="DA50" s="274"/>
      <c r="DB50" s="274"/>
      <c r="DC50" s="274"/>
      <c r="DD50" s="274"/>
      <c r="DE50" s="274"/>
      <c r="DF50" s="274"/>
      <c r="DG50" s="274"/>
      <c r="DH50" s="274"/>
      <c r="DI50" s="277"/>
      <c r="DJ50" s="277"/>
      <c r="DK50" s="277"/>
      <c r="DL50" s="277"/>
      <c r="DM50" s="277"/>
      <c r="DN50" s="277"/>
      <c r="DO50" s="273"/>
    </row>
    <row r="51" spans="2:119" ht="22.5" customHeight="1" thickTop="1" thickBot="1" x14ac:dyDescent="0.45">
      <c r="E51" s="1074" t="s">
        <v>170</v>
      </c>
      <c r="F51" s="259">
        <f t="shared" ref="F51" si="201">F49+$F$58</f>
        <v>0.45833333333333359</v>
      </c>
      <c r="G51" s="260">
        <f>G49+6</f>
        <v>63</v>
      </c>
      <c r="H51" s="261" t="s">
        <v>45</v>
      </c>
      <c r="I51" s="261" t="s">
        <v>46</v>
      </c>
      <c r="J51" s="500">
        <v>13</v>
      </c>
      <c r="K51" s="1060" t="s">
        <v>47</v>
      </c>
      <c r="L51" s="501">
        <v>20</v>
      </c>
      <c r="M51" s="1062">
        <v>13</v>
      </c>
      <c r="N51" s="1064" t="s">
        <v>47</v>
      </c>
      <c r="O51" s="1066">
        <v>10</v>
      </c>
      <c r="Q51" s="1074" t="str">
        <f>E51</f>
        <v>11. KOLO</v>
      </c>
      <c r="R51" s="259">
        <f>F51</f>
        <v>0.45833333333333359</v>
      </c>
      <c r="S51" s="260">
        <f>S49+6</f>
        <v>64</v>
      </c>
      <c r="T51" s="261" t="s">
        <v>45</v>
      </c>
      <c r="U51" s="438" t="s">
        <v>46</v>
      </c>
      <c r="V51" s="255">
        <v>7</v>
      </c>
      <c r="W51" s="1060" t="s">
        <v>47</v>
      </c>
      <c r="X51" s="256">
        <v>17</v>
      </c>
      <c r="Y51" s="1062">
        <v>10</v>
      </c>
      <c r="Z51" s="1064" t="s">
        <v>47</v>
      </c>
      <c r="AA51" s="1066">
        <v>14</v>
      </c>
      <c r="AC51" s="949">
        <v>5</v>
      </c>
      <c r="AD51" s="951" t="str">
        <f>LOOKUP(AC51,B$2:B$50,C$2:C$50)</f>
        <v>Lipanská "A"</v>
      </c>
      <c r="AE51" s="593">
        <f>AJ49</f>
        <v>13</v>
      </c>
      <c r="AF51" s="582" t="s">
        <v>47</v>
      </c>
      <c r="AG51" s="582">
        <f>AH49</f>
        <v>12</v>
      </c>
      <c r="AH51" s="943"/>
      <c r="AI51" s="944"/>
      <c r="AJ51" s="959"/>
      <c r="AK51" s="598">
        <f>M8</f>
        <v>12</v>
      </c>
      <c r="AL51" s="598" t="s">
        <v>47</v>
      </c>
      <c r="AM51" s="651">
        <f>O8</f>
        <v>15</v>
      </c>
      <c r="AN51" s="596">
        <f>Y45</f>
        <v>17</v>
      </c>
      <c r="AO51" s="598" t="s">
        <v>47</v>
      </c>
      <c r="AP51" s="651">
        <f>AA45</f>
        <v>9</v>
      </c>
      <c r="AQ51" s="596">
        <f>Y2</f>
        <v>14</v>
      </c>
      <c r="AR51" s="598" t="s">
        <v>47</v>
      </c>
      <c r="AS51" s="651">
        <f>AA2</f>
        <v>11</v>
      </c>
      <c r="AT51" s="596">
        <f>M41</f>
        <v>9</v>
      </c>
      <c r="AU51" s="598" t="s">
        <v>47</v>
      </c>
      <c r="AV51" s="598">
        <f>O41</f>
        <v>17</v>
      </c>
      <c r="AW51" s="947">
        <f>AE51+AH51+AK51+AN51+AQ51+AT51</f>
        <v>65</v>
      </c>
      <c r="AX51" s="953" t="s">
        <v>47</v>
      </c>
      <c r="AY51" s="957">
        <f>AG51+AJ51+AM51+AP51+AS51+AV51</f>
        <v>64</v>
      </c>
      <c r="AZ51" s="1039">
        <f t="shared" ref="AZ51" si="202">IF(AW51=0,0,AW51/AY51)</f>
        <v>1.015625</v>
      </c>
      <c r="BA51" s="1008">
        <f t="shared" ref="BA51" si="203">BD51+BE51+BF51+BG51+BH51+BI51+BJ51+BK51+BL51+(AZ51/100)</f>
        <v>8.0101562499999996</v>
      </c>
      <c r="BB51" s="578">
        <f>IF(BA51=0,"",RANK(BA51,BA$49:BA$60))</f>
        <v>3</v>
      </c>
      <c r="BD51" s="20">
        <f>IF(AE51&gt;AG51,2,IF(AE51=AG51,0,1))</f>
        <v>2</v>
      </c>
      <c r="BE51" s="20">
        <f>IF(AH51&gt;AJ51,2,IF(AH51=AJ51,0,1))</f>
        <v>0</v>
      </c>
      <c r="BF51" s="20">
        <f>IF(AK51&gt;AM51,2,IF(AK51=AM51,0,1))</f>
        <v>1</v>
      </c>
      <c r="BG51" s="20">
        <f>IF(AN51&gt;AP51,2,IF(AN51=AP51,0,1))</f>
        <v>2</v>
      </c>
      <c r="BH51" s="20">
        <f>IF(AQ51&gt;AS51,2,IF(AQ51=AS51,0,1))</f>
        <v>2</v>
      </c>
      <c r="BI51" s="20"/>
      <c r="BJ51" s="20"/>
      <c r="BK51" s="233"/>
      <c r="BL51" s="233">
        <f t="shared" ref="BL51" si="204">IF(AT51&gt;AV51,2,IF(AT51=AV51,0,1))</f>
        <v>1</v>
      </c>
      <c r="BW51" s="270"/>
      <c r="BX51" s="278" t="s">
        <v>56</v>
      </c>
      <c r="BY51" s="250">
        <f t="shared" ref="BY51" si="205">CD49</f>
        <v>4</v>
      </c>
      <c r="BZ51" s="279" t="s">
        <v>47</v>
      </c>
      <c r="CA51" s="290">
        <v>1</v>
      </c>
      <c r="CB51" s="290">
        <v>2</v>
      </c>
      <c r="CC51" s="290">
        <v>3</v>
      </c>
      <c r="CD51" s="290">
        <v>4</v>
      </c>
      <c r="CE51" s="290">
        <v>5</v>
      </c>
      <c r="CF51" s="290">
        <v>6</v>
      </c>
      <c r="CG51" s="290">
        <v>7</v>
      </c>
      <c r="CH51" s="290">
        <v>8</v>
      </c>
      <c r="CI51" s="290">
        <v>9</v>
      </c>
      <c r="CJ51" s="290">
        <v>10</v>
      </c>
      <c r="CK51" s="290">
        <v>11</v>
      </c>
      <c r="CL51" s="290">
        <v>12</v>
      </c>
      <c r="CM51" s="290">
        <v>13</v>
      </c>
      <c r="CN51" s="290">
        <v>14</v>
      </c>
      <c r="CO51" s="290">
        <v>15</v>
      </c>
      <c r="CP51" s="290">
        <v>16</v>
      </c>
      <c r="CQ51" s="290">
        <v>17</v>
      </c>
      <c r="CR51" s="290">
        <v>18</v>
      </c>
      <c r="CS51" s="290">
        <v>19</v>
      </c>
      <c r="CT51" s="290">
        <v>20</v>
      </c>
      <c r="CU51" s="290">
        <v>21</v>
      </c>
      <c r="CV51" s="290">
        <v>22</v>
      </c>
      <c r="CW51" s="290">
        <v>23</v>
      </c>
      <c r="CX51" s="290">
        <v>24</v>
      </c>
      <c r="CY51" s="290">
        <v>25</v>
      </c>
      <c r="CZ51" s="290">
        <v>26</v>
      </c>
      <c r="DA51" s="290">
        <v>27</v>
      </c>
      <c r="DB51" s="290">
        <v>28</v>
      </c>
      <c r="DC51" s="290">
        <v>29</v>
      </c>
      <c r="DD51" s="290">
        <v>30</v>
      </c>
      <c r="DE51" s="290">
        <v>31</v>
      </c>
      <c r="DF51" s="290">
        <v>32</v>
      </c>
      <c r="DG51" s="290">
        <v>33</v>
      </c>
      <c r="DH51" s="290">
        <v>34</v>
      </c>
      <c r="DI51" s="291">
        <v>35</v>
      </c>
      <c r="DJ51" s="291">
        <v>36</v>
      </c>
      <c r="DK51" s="291">
        <v>37</v>
      </c>
      <c r="DL51" s="291">
        <v>38</v>
      </c>
      <c r="DM51" s="291">
        <v>39</v>
      </c>
      <c r="DN51" s="291">
        <v>40</v>
      </c>
      <c r="DO51" s="273"/>
    </row>
    <row r="52" spans="2:119" ht="22.5" customHeight="1" thickTop="1" thickBot="1" x14ac:dyDescent="0.45">
      <c r="D52" s="251"/>
      <c r="E52" s="1075"/>
      <c r="F52" s="262"/>
      <c r="G52" s="263" t="s">
        <v>50</v>
      </c>
      <c r="H52" s="264">
        <f>H50</f>
        <v>3</v>
      </c>
      <c r="I52" s="264" t="s">
        <v>67</v>
      </c>
      <c r="J52" s="257" t="str">
        <f t="shared" ref="J52" si="206">IF(J51="","",LOOKUP(J51,$B$2:$B$50,$C$2:$C$50))</f>
        <v>Kmochova "B"</v>
      </c>
      <c r="K52" s="1061"/>
      <c r="L52" s="258" t="str">
        <f t="shared" ref="L52" si="207">IF(L51="","",LOOKUP(L51,$B$2:$B$50,$C$2:$C$50))</f>
        <v>Gymnázium "B"</v>
      </c>
      <c r="M52" s="1063"/>
      <c r="N52" s="1065"/>
      <c r="O52" s="1067"/>
      <c r="Q52" s="1075"/>
      <c r="R52" s="262"/>
      <c r="S52" s="263" t="s">
        <v>50</v>
      </c>
      <c r="T52" s="264">
        <f>T50</f>
        <v>4</v>
      </c>
      <c r="U52" s="439" t="s">
        <v>39</v>
      </c>
      <c r="V52" s="257" t="str">
        <f t="shared" ref="V52" si="208">IF(V51="","",LOOKUP(V51,$B$2:$B$50,$C$2:$C$50))</f>
        <v>Masarykova "B"</v>
      </c>
      <c r="W52" s="1061"/>
      <c r="X52" s="258" t="str">
        <f t="shared" ref="X52" si="209">IF(X51="","",LOOKUP(X51,$B$2:$B$50,$C$2:$C$50))</f>
        <v>Velký Osek "B"</v>
      </c>
      <c r="Y52" s="1063"/>
      <c r="Z52" s="1065"/>
      <c r="AA52" s="1067"/>
      <c r="AC52" s="956"/>
      <c r="AD52" s="951"/>
      <c r="AE52" s="593"/>
      <c r="AF52" s="582"/>
      <c r="AG52" s="582"/>
      <c r="AH52" s="943"/>
      <c r="AI52" s="944"/>
      <c r="AJ52" s="959"/>
      <c r="AK52" s="598"/>
      <c r="AL52" s="598"/>
      <c r="AM52" s="651"/>
      <c r="AN52" s="596"/>
      <c r="AO52" s="598"/>
      <c r="AP52" s="651"/>
      <c r="AQ52" s="596"/>
      <c r="AR52" s="598"/>
      <c r="AS52" s="651"/>
      <c r="AT52" s="596"/>
      <c r="AU52" s="598"/>
      <c r="AV52" s="598"/>
      <c r="AW52" s="955"/>
      <c r="AX52" s="997"/>
      <c r="AY52" s="958"/>
      <c r="AZ52" s="1040"/>
      <c r="BA52" s="1009"/>
      <c r="BB52" s="600"/>
      <c r="BD52" s="20"/>
      <c r="BE52" s="20"/>
      <c r="BF52" s="20"/>
      <c r="BG52" s="20"/>
      <c r="BH52" s="20"/>
      <c r="BI52" s="20"/>
      <c r="BJ52" s="20"/>
      <c r="BK52" s="233"/>
      <c r="BL52" s="233"/>
      <c r="BW52" s="270"/>
      <c r="BX52" s="280"/>
      <c r="BY52" s="281"/>
      <c r="BZ52" s="282"/>
      <c r="CA52" s="283"/>
      <c r="CB52" s="283"/>
      <c r="CC52" s="283"/>
      <c r="CD52" s="283"/>
      <c r="CE52" s="283"/>
      <c r="CF52" s="283"/>
      <c r="CG52" s="283"/>
      <c r="CH52" s="283"/>
      <c r="CI52" s="283"/>
      <c r="CJ52" s="283"/>
      <c r="CK52" s="283"/>
      <c r="CL52" s="283"/>
      <c r="CM52" s="283"/>
      <c r="CN52" s="283"/>
      <c r="CO52" s="283"/>
      <c r="CP52" s="283"/>
      <c r="CQ52" s="283"/>
      <c r="CR52" s="283"/>
      <c r="CS52" s="283"/>
      <c r="CT52" s="283"/>
      <c r="CU52" s="283"/>
      <c r="CV52" s="283"/>
      <c r="CW52" s="283"/>
      <c r="CX52" s="283"/>
      <c r="CY52" s="283"/>
      <c r="CZ52" s="283"/>
      <c r="DA52" s="283"/>
      <c r="DB52" s="283"/>
      <c r="DC52" s="283"/>
      <c r="DD52" s="283"/>
      <c r="DE52" s="283"/>
      <c r="DF52" s="283"/>
      <c r="DG52" s="283"/>
      <c r="DH52" s="283"/>
      <c r="DI52" s="284"/>
      <c r="DJ52" s="284"/>
      <c r="DK52" s="284"/>
      <c r="DL52" s="284"/>
      <c r="DM52" s="284"/>
      <c r="DN52" s="284"/>
      <c r="DO52" s="273"/>
    </row>
    <row r="53" spans="2:119" ht="22.5" customHeight="1" thickTop="1" thickBot="1" x14ac:dyDescent="0.45">
      <c r="D53" s="7"/>
      <c r="E53" s="1074" t="s">
        <v>171</v>
      </c>
      <c r="F53" s="259">
        <f t="shared" ref="F53" si="210">F51+$F$58</f>
        <v>0.46666666666666695</v>
      </c>
      <c r="G53" s="260">
        <f>G51+6</f>
        <v>69</v>
      </c>
      <c r="H53" s="261" t="s">
        <v>45</v>
      </c>
      <c r="I53" s="442" t="s">
        <v>46</v>
      </c>
      <c r="J53" s="504">
        <v>10</v>
      </c>
      <c r="K53" s="1060" t="s">
        <v>47</v>
      </c>
      <c r="L53" s="505">
        <v>15</v>
      </c>
      <c r="M53" s="1062">
        <v>18</v>
      </c>
      <c r="N53" s="1064" t="s">
        <v>47</v>
      </c>
      <c r="O53" s="1066">
        <v>9</v>
      </c>
      <c r="Q53" s="1074" t="str">
        <f>E53</f>
        <v>12. KOLO</v>
      </c>
      <c r="R53" s="259">
        <f>F53</f>
        <v>0.46666666666666695</v>
      </c>
      <c r="S53" s="260">
        <f>S51+6</f>
        <v>70</v>
      </c>
      <c r="T53" s="261" t="s">
        <v>45</v>
      </c>
      <c r="U53" s="454" t="s">
        <v>46</v>
      </c>
      <c r="V53" s="502">
        <v>3</v>
      </c>
      <c r="W53" s="1060" t="s">
        <v>47</v>
      </c>
      <c r="X53" s="503">
        <v>6</v>
      </c>
      <c r="Y53" s="1062">
        <v>7</v>
      </c>
      <c r="Z53" s="1064" t="s">
        <v>47</v>
      </c>
      <c r="AA53" s="1066">
        <v>17</v>
      </c>
      <c r="AC53" s="949">
        <v>11</v>
      </c>
      <c r="AD53" s="951" t="str">
        <f>LOOKUP(AC53,B$2:B$50,C$2:C$50)</f>
        <v>Býchory</v>
      </c>
      <c r="AE53" s="593">
        <f>AM49</f>
        <v>13</v>
      </c>
      <c r="AF53" s="582" t="s">
        <v>47</v>
      </c>
      <c r="AG53" s="582">
        <f>AK49</f>
        <v>11</v>
      </c>
      <c r="AH53" s="584">
        <f>AM51</f>
        <v>15</v>
      </c>
      <c r="AI53" s="582" t="s">
        <v>47</v>
      </c>
      <c r="AJ53" s="603">
        <f>AK51</f>
        <v>12</v>
      </c>
      <c r="AK53" s="942"/>
      <c r="AL53" s="942"/>
      <c r="AM53" s="960"/>
      <c r="AN53" s="596">
        <f>M31</f>
        <v>16</v>
      </c>
      <c r="AO53" s="598" t="s">
        <v>47</v>
      </c>
      <c r="AP53" s="651">
        <f>O31</f>
        <v>12</v>
      </c>
      <c r="AQ53" s="596">
        <f>Y12</f>
        <v>13</v>
      </c>
      <c r="AR53" s="598" t="s">
        <v>47</v>
      </c>
      <c r="AS53" s="651">
        <f>AA12</f>
        <v>10</v>
      </c>
      <c r="AT53" s="596">
        <f>Y22</f>
        <v>12</v>
      </c>
      <c r="AU53" s="598" t="s">
        <v>47</v>
      </c>
      <c r="AV53" s="598">
        <f>AA22</f>
        <v>14</v>
      </c>
      <c r="AW53" s="947">
        <f>AE53+AH53+AK53+AN53+AQ53+AT53</f>
        <v>69</v>
      </c>
      <c r="AX53" s="953" t="s">
        <v>47</v>
      </c>
      <c r="AY53" s="957">
        <f>AG53+AJ53+AM53+AP53+AS53+AV53</f>
        <v>59</v>
      </c>
      <c r="AZ53" s="1039">
        <f t="shared" ref="AZ53" si="211">IF(AW53=0,0,AW53/AY53)</f>
        <v>1.1694915254237288</v>
      </c>
      <c r="BA53" s="1008">
        <f t="shared" ref="BA53" si="212">BD53+BE53+BF53+BG53+BH53+BI53+BJ53+BK53+BL53+(AZ53/100)</f>
        <v>9.0116949152542372</v>
      </c>
      <c r="BB53" s="578">
        <f>IF(BA53=0,"",RANK(BA53,BA$49:BA$60))</f>
        <v>1</v>
      </c>
      <c r="BD53" s="20">
        <f>IF(AE53&gt;AG53,2,IF(AE53=AG53,0,1))</f>
        <v>2</v>
      </c>
      <c r="BE53" s="20">
        <f>IF(AH53&gt;AJ53,2,IF(AH53=AJ53,0,1))</f>
        <v>2</v>
      </c>
      <c r="BF53" s="20">
        <f>IF(AK53&gt;AM53,2,IF(AK53=AM53,0,1))</f>
        <v>0</v>
      </c>
      <c r="BG53" s="20">
        <f>IF(AN53&gt;AP53,2,IF(AN53=AP53,0,1))</f>
        <v>2</v>
      </c>
      <c r="BH53" s="20">
        <f>IF(AQ53&gt;AS53,2,IF(AQ53=AS53,0,1))</f>
        <v>2</v>
      </c>
      <c r="BI53" s="20"/>
      <c r="BJ53" s="20"/>
      <c r="BK53" s="233"/>
      <c r="BL53" s="233">
        <f t="shared" ref="BL53" si="213">IF(AT53&gt;AV53,2,IF(AT53=AV53,0,1))</f>
        <v>1</v>
      </c>
      <c r="BW53" s="270"/>
      <c r="BX53" s="285" t="s">
        <v>56</v>
      </c>
      <c r="BY53" s="249">
        <f t="shared" ref="BY53" si="214">CZ49</f>
        <v>13</v>
      </c>
      <c r="BZ53" s="286" t="s">
        <v>47</v>
      </c>
      <c r="CA53" s="290">
        <v>1</v>
      </c>
      <c r="CB53" s="290">
        <v>2</v>
      </c>
      <c r="CC53" s="290">
        <v>3</v>
      </c>
      <c r="CD53" s="290">
        <v>4</v>
      </c>
      <c r="CE53" s="290">
        <v>5</v>
      </c>
      <c r="CF53" s="290">
        <v>6</v>
      </c>
      <c r="CG53" s="290">
        <v>7</v>
      </c>
      <c r="CH53" s="290">
        <v>8</v>
      </c>
      <c r="CI53" s="290">
        <v>9</v>
      </c>
      <c r="CJ53" s="290">
        <v>10</v>
      </c>
      <c r="CK53" s="290">
        <v>11</v>
      </c>
      <c r="CL53" s="290">
        <v>12</v>
      </c>
      <c r="CM53" s="290">
        <v>13</v>
      </c>
      <c r="CN53" s="290">
        <v>14</v>
      </c>
      <c r="CO53" s="290">
        <v>15</v>
      </c>
      <c r="CP53" s="290">
        <v>16</v>
      </c>
      <c r="CQ53" s="290">
        <v>17</v>
      </c>
      <c r="CR53" s="290">
        <v>18</v>
      </c>
      <c r="CS53" s="290">
        <v>19</v>
      </c>
      <c r="CT53" s="290">
        <v>20</v>
      </c>
      <c r="CU53" s="290">
        <v>21</v>
      </c>
      <c r="CV53" s="290">
        <v>22</v>
      </c>
      <c r="CW53" s="290">
        <v>23</v>
      </c>
      <c r="CX53" s="290">
        <v>24</v>
      </c>
      <c r="CY53" s="290">
        <v>25</v>
      </c>
      <c r="CZ53" s="290">
        <v>26</v>
      </c>
      <c r="DA53" s="290">
        <v>27</v>
      </c>
      <c r="DB53" s="290">
        <v>28</v>
      </c>
      <c r="DC53" s="290">
        <v>29</v>
      </c>
      <c r="DD53" s="290">
        <v>30</v>
      </c>
      <c r="DE53" s="290">
        <v>31</v>
      </c>
      <c r="DF53" s="290">
        <v>32</v>
      </c>
      <c r="DG53" s="290">
        <v>33</v>
      </c>
      <c r="DH53" s="290">
        <v>34</v>
      </c>
      <c r="DI53" s="291">
        <v>35</v>
      </c>
      <c r="DJ53" s="291">
        <v>36</v>
      </c>
      <c r="DK53" s="291">
        <v>37</v>
      </c>
      <c r="DL53" s="291">
        <v>38</v>
      </c>
      <c r="DM53" s="291">
        <v>39</v>
      </c>
      <c r="DN53" s="291">
        <v>40</v>
      </c>
      <c r="DO53" s="273"/>
    </row>
    <row r="54" spans="2:119" ht="22.5" customHeight="1" thickTop="1" thickBot="1" x14ac:dyDescent="0.45">
      <c r="D54" s="251"/>
      <c r="E54" s="1075"/>
      <c r="F54" s="262"/>
      <c r="G54" s="263" t="s">
        <v>50</v>
      </c>
      <c r="H54" s="264">
        <f>H52</f>
        <v>3</v>
      </c>
      <c r="I54" s="443" t="s">
        <v>54</v>
      </c>
      <c r="J54" s="257" t="str">
        <f t="shared" ref="J54" si="215">IF(J53="","",LOOKUP(J53,$B$2:$B$50,$C$2:$C$50))</f>
        <v>Mnichovická "A"</v>
      </c>
      <c r="K54" s="1061"/>
      <c r="L54" s="258" t="str">
        <f t="shared" ref="L54" si="216">IF(L53="","",LOOKUP(L53,$B$2:$B$50,$C$2:$C$50))</f>
        <v>Bezručova</v>
      </c>
      <c r="M54" s="1063"/>
      <c r="N54" s="1065"/>
      <c r="O54" s="1067"/>
      <c r="Q54" s="1075"/>
      <c r="R54" s="262"/>
      <c r="S54" s="263" t="s">
        <v>50</v>
      </c>
      <c r="T54" s="264">
        <f>T52</f>
        <v>4</v>
      </c>
      <c r="U54" s="455" t="s">
        <v>66</v>
      </c>
      <c r="V54" s="257" t="str">
        <f t="shared" ref="V54" si="217">IF(V53="","",LOOKUP(V53,$B$2:$B$50,$C$2:$C$50))</f>
        <v>Kmochova "A"</v>
      </c>
      <c r="W54" s="1061"/>
      <c r="X54" s="258" t="str">
        <f t="shared" ref="X54" si="218">IF(X53="","",LOOKUP(X53,$B$2:$B$50,$C$2:$C$50))</f>
        <v>Velim</v>
      </c>
      <c r="Y54" s="1063"/>
      <c r="Z54" s="1065"/>
      <c r="AA54" s="1067"/>
      <c r="AC54" s="956"/>
      <c r="AD54" s="951"/>
      <c r="AE54" s="593"/>
      <c r="AF54" s="582"/>
      <c r="AG54" s="582"/>
      <c r="AH54" s="584"/>
      <c r="AI54" s="582"/>
      <c r="AJ54" s="603"/>
      <c r="AK54" s="944"/>
      <c r="AL54" s="944"/>
      <c r="AM54" s="959"/>
      <c r="AN54" s="596"/>
      <c r="AO54" s="598"/>
      <c r="AP54" s="651"/>
      <c r="AQ54" s="596"/>
      <c r="AR54" s="598"/>
      <c r="AS54" s="651"/>
      <c r="AT54" s="596"/>
      <c r="AU54" s="598"/>
      <c r="AV54" s="598"/>
      <c r="AW54" s="955"/>
      <c r="AX54" s="954"/>
      <c r="AY54" s="958"/>
      <c r="AZ54" s="1040"/>
      <c r="BA54" s="1009"/>
      <c r="BB54" s="600"/>
      <c r="BD54" s="20"/>
      <c r="BE54" s="20"/>
      <c r="BF54" s="20"/>
      <c r="BG54" s="20"/>
      <c r="BH54" s="20"/>
      <c r="BI54" s="20"/>
      <c r="BJ54" s="20"/>
      <c r="BK54" s="233"/>
      <c r="BL54" s="233"/>
      <c r="BW54" s="287"/>
      <c r="BX54" s="288"/>
      <c r="BY54" s="288"/>
      <c r="BZ54" s="288"/>
      <c r="CA54" s="288"/>
      <c r="CB54" s="288"/>
      <c r="CC54" s="288"/>
      <c r="CD54" s="288"/>
      <c r="CE54" s="288"/>
      <c r="CF54" s="288"/>
      <c r="CG54" s="288"/>
      <c r="CH54" s="288"/>
      <c r="CI54" s="288"/>
      <c r="CJ54" s="288"/>
      <c r="CK54" s="288"/>
      <c r="CL54" s="288"/>
      <c r="CM54" s="288"/>
      <c r="CN54" s="288"/>
      <c r="CO54" s="288"/>
      <c r="CP54" s="288"/>
      <c r="CQ54" s="288"/>
      <c r="CR54" s="288"/>
      <c r="CS54" s="288"/>
      <c r="CT54" s="288"/>
      <c r="CU54" s="288"/>
      <c r="CV54" s="288"/>
      <c r="CW54" s="288"/>
      <c r="CX54" s="288"/>
      <c r="CY54" s="288"/>
      <c r="CZ54" s="288"/>
      <c r="DA54" s="288"/>
      <c r="DB54" s="288"/>
      <c r="DC54" s="288"/>
      <c r="DD54" s="288"/>
      <c r="DE54" s="288"/>
      <c r="DF54" s="288"/>
      <c r="DG54" s="288"/>
      <c r="DH54" s="288"/>
      <c r="DI54" s="288"/>
      <c r="DJ54" s="288"/>
      <c r="DK54" s="288"/>
      <c r="DL54" s="288"/>
      <c r="DM54" s="288"/>
      <c r="DN54" s="288"/>
      <c r="DO54" s="289"/>
    </row>
    <row r="55" spans="2:119" ht="22.5" customHeight="1" thickTop="1" thickBot="1" x14ac:dyDescent="0.4">
      <c r="D55" s="7"/>
      <c r="E55" s="1074" t="s">
        <v>172</v>
      </c>
      <c r="F55" s="259">
        <f t="shared" ref="F55" si="219">F53+$F$58</f>
        <v>0.47500000000000031</v>
      </c>
      <c r="G55" s="260"/>
      <c r="H55" s="261" t="s">
        <v>45</v>
      </c>
      <c r="I55" s="261"/>
      <c r="J55" s="255"/>
      <c r="K55" s="1060" t="s">
        <v>47</v>
      </c>
      <c r="L55" s="256"/>
      <c r="M55" s="1062"/>
      <c r="N55" s="1064" t="s">
        <v>47</v>
      </c>
      <c r="O55" s="1066"/>
      <c r="Q55" s="1074" t="str">
        <f>E55</f>
        <v>13. KOLO</v>
      </c>
      <c r="R55" s="259">
        <f>F55</f>
        <v>0.47500000000000031</v>
      </c>
      <c r="S55" s="260"/>
      <c r="T55" s="261" t="s">
        <v>45</v>
      </c>
      <c r="U55" s="261"/>
      <c r="V55" s="255"/>
      <c r="W55" s="1060" t="s">
        <v>47</v>
      </c>
      <c r="X55" s="256"/>
      <c r="Y55" s="1062"/>
      <c r="Z55" s="1064" t="s">
        <v>47</v>
      </c>
      <c r="AA55" s="1066"/>
      <c r="AC55" s="949">
        <v>13</v>
      </c>
      <c r="AD55" s="951" t="str">
        <f>LOOKUP(AC55,B$2:B$50,C$2:C$50)</f>
        <v>Kmochova "B"</v>
      </c>
      <c r="AE55" s="593">
        <f>AP49</f>
        <v>13</v>
      </c>
      <c r="AF55" s="582" t="s">
        <v>47</v>
      </c>
      <c r="AG55" s="582">
        <f>AN49</f>
        <v>10</v>
      </c>
      <c r="AH55" s="584">
        <f>AP51</f>
        <v>9</v>
      </c>
      <c r="AI55" s="582" t="s">
        <v>47</v>
      </c>
      <c r="AJ55" s="603">
        <f>AN51</f>
        <v>17</v>
      </c>
      <c r="AK55" s="582">
        <f>AP53</f>
        <v>12</v>
      </c>
      <c r="AL55" s="582" t="s">
        <v>47</v>
      </c>
      <c r="AM55" s="582">
        <f>AN53</f>
        <v>16</v>
      </c>
      <c r="AN55" s="943"/>
      <c r="AO55" s="944"/>
      <c r="AP55" s="959"/>
      <c r="AQ55" s="598">
        <f>M51</f>
        <v>13</v>
      </c>
      <c r="AR55" s="598" t="s">
        <v>47</v>
      </c>
      <c r="AS55" s="651">
        <f>O51</f>
        <v>10</v>
      </c>
      <c r="AT55" s="596">
        <f>Y35</f>
        <v>13</v>
      </c>
      <c r="AU55" s="598" t="s">
        <v>47</v>
      </c>
      <c r="AV55" s="598">
        <f>AA35</f>
        <v>11</v>
      </c>
      <c r="AW55" s="947">
        <f>AE55+AH55+AK55+AN55+AQ55+AT55</f>
        <v>60</v>
      </c>
      <c r="AX55" s="953" t="s">
        <v>47</v>
      </c>
      <c r="AY55" s="957">
        <f>AG55+AJ55+AM55+AP55+AS55+AV55</f>
        <v>64</v>
      </c>
      <c r="AZ55" s="1039">
        <f t="shared" ref="AZ55" si="220">IF(AW55=0,0,AW55/AY55)</f>
        <v>0.9375</v>
      </c>
      <c r="BA55" s="1008">
        <f t="shared" ref="BA55" si="221">BD55+BE55+BF55+BG55+BH55+BI55+BJ55+BK55+BL55+(AZ55/100)</f>
        <v>8.0093750000000004</v>
      </c>
      <c r="BB55" s="578">
        <f>IF(BA55=0,"",RANK(BA55,BA$49:BA$60))</f>
        <v>4</v>
      </c>
      <c r="BD55" s="20">
        <f>IF(AE55&gt;AG55,2,IF(AE55=AG55,0,1))</f>
        <v>2</v>
      </c>
      <c r="BE55" s="20">
        <f>IF(AH55&gt;AJ55,2,IF(AH55=AJ55,0,1))</f>
        <v>1</v>
      </c>
      <c r="BF55" s="20">
        <f>IF(AK55&gt;AM55,2,IF(AK55=AM55,0,1))</f>
        <v>1</v>
      </c>
      <c r="BG55" s="20">
        <f>IF(AN55&gt;AP55,2,IF(AN55=AP55,0,1))</f>
        <v>0</v>
      </c>
      <c r="BH55" s="20">
        <f>IF(AQ55&gt;AS55,2,IF(AQ55=AS55,0,1))</f>
        <v>2</v>
      </c>
      <c r="BI55" s="20"/>
      <c r="BJ55" s="20"/>
      <c r="BK55" s="233"/>
      <c r="BL55" s="233">
        <f t="shared" ref="BL55" si="222">IF(AT55&gt;AV55,2,IF(AT55=AV55,0,1))</f>
        <v>2</v>
      </c>
      <c r="BW55" s="1012">
        <f t="shared" ref="BW55" si="223">BO56</f>
        <v>0.42500000000000016</v>
      </c>
      <c r="BX55" s="1013"/>
      <c r="BY55" s="267"/>
      <c r="BZ55" s="267"/>
      <c r="CA55" s="267"/>
      <c r="CB55" s="267"/>
      <c r="CC55" s="267"/>
      <c r="CD55" s="267"/>
      <c r="CE55" s="267"/>
      <c r="CF55" s="267"/>
      <c r="CG55" s="267"/>
      <c r="CH55" s="267"/>
      <c r="CI55" s="267"/>
      <c r="CJ55" s="267"/>
      <c r="CK55" s="267"/>
      <c r="CL55" s="267"/>
      <c r="CM55" s="267"/>
      <c r="CN55" s="267"/>
      <c r="CO55" s="267"/>
      <c r="CP55" s="267"/>
      <c r="CQ55" s="267"/>
      <c r="CR55" s="267"/>
      <c r="CS55" s="267"/>
      <c r="CT55" s="267"/>
      <c r="CU55" s="267"/>
      <c r="CV55" s="267"/>
      <c r="CW55" s="267"/>
      <c r="CX55" s="267"/>
      <c r="CY55" s="267"/>
      <c r="CZ55" s="267"/>
      <c r="DA55" s="267"/>
      <c r="DB55" s="267"/>
      <c r="DC55" s="267"/>
      <c r="DD55" s="267"/>
      <c r="DE55" s="267"/>
      <c r="DF55" s="267"/>
      <c r="DG55" s="267"/>
      <c r="DH55" s="267"/>
      <c r="DI55" s="267"/>
      <c r="DJ55" s="267"/>
      <c r="DK55" s="268"/>
      <c r="DL55" s="466" t="s">
        <v>78</v>
      </c>
      <c r="DM55" s="467"/>
      <c r="DN55" s="466" t="str">
        <f t="shared" ref="DN55" si="224">BR57</f>
        <v>A</v>
      </c>
      <c r="DO55" s="468"/>
    </row>
    <row r="56" spans="2:119" ht="22.5" customHeight="1" thickTop="1" thickBot="1" x14ac:dyDescent="0.45">
      <c r="D56" s="251"/>
      <c r="E56" s="1075"/>
      <c r="F56" s="262"/>
      <c r="G56" s="263"/>
      <c r="H56" s="264">
        <f>H54</f>
        <v>3</v>
      </c>
      <c r="I56" s="264"/>
      <c r="J56" s="257" t="str">
        <f t="shared" ref="J56" si="225">IF(J55="","",LOOKUP(J55,$B$2:$B$50,$C$2:$C$50))</f>
        <v/>
      </c>
      <c r="K56" s="1061"/>
      <c r="L56" s="258" t="str">
        <f t="shared" ref="L56" si="226">IF(L55="","",LOOKUP(L55,$B$2:$B$50,$C$2:$C$50))</f>
        <v/>
      </c>
      <c r="M56" s="1063"/>
      <c r="N56" s="1065"/>
      <c r="O56" s="1067"/>
      <c r="Q56" s="1075"/>
      <c r="R56" s="262"/>
      <c r="S56" s="263"/>
      <c r="T56" s="264">
        <f>T54</f>
        <v>4</v>
      </c>
      <c r="U56" s="264"/>
      <c r="V56" s="257" t="str">
        <f t="shared" ref="V56" si="227">IF(V55="","",LOOKUP(V55,$B$2:$B$50,$C$2:$C$50))</f>
        <v/>
      </c>
      <c r="W56" s="1061"/>
      <c r="X56" s="258" t="str">
        <f t="shared" ref="X56" si="228">IF(X55="","",LOOKUP(X55,$B$2:$B$50,$C$2:$C$50))</f>
        <v/>
      </c>
      <c r="Y56" s="1063"/>
      <c r="Z56" s="1065"/>
      <c r="AA56" s="1067"/>
      <c r="AC56" s="956"/>
      <c r="AD56" s="951"/>
      <c r="AE56" s="593"/>
      <c r="AF56" s="582"/>
      <c r="AG56" s="582"/>
      <c r="AH56" s="584"/>
      <c r="AI56" s="582"/>
      <c r="AJ56" s="603"/>
      <c r="AK56" s="582"/>
      <c r="AL56" s="582"/>
      <c r="AM56" s="582"/>
      <c r="AN56" s="943"/>
      <c r="AO56" s="944"/>
      <c r="AP56" s="959"/>
      <c r="AQ56" s="598"/>
      <c r="AR56" s="598"/>
      <c r="AS56" s="651"/>
      <c r="AT56" s="596"/>
      <c r="AU56" s="598"/>
      <c r="AV56" s="598"/>
      <c r="AW56" s="955"/>
      <c r="AX56" s="954"/>
      <c r="AY56" s="958"/>
      <c r="AZ56" s="1040"/>
      <c r="BA56" s="1009"/>
      <c r="BB56" s="600"/>
      <c r="BD56" s="20"/>
      <c r="BE56" s="20"/>
      <c r="BF56" s="20"/>
      <c r="BG56" s="20"/>
      <c r="BH56" s="20"/>
      <c r="BI56" s="20"/>
      <c r="BJ56" s="20"/>
      <c r="BK56" s="233"/>
      <c r="BL56" s="233"/>
      <c r="BN56" t="str">
        <f t="shared" ref="BN56:BU57" si="229">E14</f>
        <v>7. KOLO</v>
      </c>
      <c r="BO56">
        <f t="shared" si="229"/>
        <v>0.42500000000000016</v>
      </c>
      <c r="BP56">
        <f t="shared" si="229"/>
        <v>37</v>
      </c>
      <c r="BQ56" t="str">
        <f t="shared" si="229"/>
        <v>HŘIŠTĚ</v>
      </c>
      <c r="BR56" t="str">
        <f t="shared" si="229"/>
        <v>skupina</v>
      </c>
      <c r="BS56">
        <f t="shared" si="229"/>
        <v>1</v>
      </c>
      <c r="BT56" t="str">
        <f t="shared" si="229"/>
        <v>:</v>
      </c>
      <c r="BU56">
        <f t="shared" si="229"/>
        <v>17</v>
      </c>
      <c r="BW56" s="270"/>
      <c r="BX56" s="1014" t="str">
        <f t="shared" ref="BX56" si="230">BN56</f>
        <v>7. KOLO</v>
      </c>
      <c r="BY56" s="1014"/>
      <c r="BZ56" s="1014"/>
      <c r="CA56" s="1014"/>
      <c r="CB56" s="271"/>
      <c r="CC56" s="1018"/>
      <c r="CD56" s="1018"/>
      <c r="CE56" s="271"/>
      <c r="CF56" s="271"/>
      <c r="CG56" s="271"/>
      <c r="CH56" s="271"/>
      <c r="CI56" s="271"/>
      <c r="CJ56" s="271"/>
      <c r="CK56" s="271"/>
      <c r="CL56" s="271"/>
      <c r="CM56" s="271"/>
      <c r="CN56" s="1019">
        <f t="shared" ref="CN56" si="231">BP56</f>
        <v>37</v>
      </c>
      <c r="CO56" s="1019"/>
      <c r="CP56" s="1019"/>
      <c r="CQ56" s="1019"/>
      <c r="CR56" s="1019"/>
      <c r="CS56" s="1015" t="s">
        <v>48</v>
      </c>
      <c r="CT56" s="1015"/>
      <c r="CU56" s="1015"/>
      <c r="CV56" s="271"/>
      <c r="CW56" s="271"/>
      <c r="CX56" s="271"/>
      <c r="CY56" s="271"/>
      <c r="CZ56" s="271"/>
      <c r="DA56" s="271"/>
      <c r="DB56" s="271"/>
      <c r="DC56" s="271"/>
      <c r="DD56" s="271"/>
      <c r="DE56" s="271"/>
      <c r="DF56" s="271"/>
      <c r="DG56" s="271"/>
      <c r="DH56" s="271"/>
      <c r="DI56" s="272"/>
      <c r="DJ56" s="1016" t="s">
        <v>49</v>
      </c>
      <c r="DK56" s="1016"/>
      <c r="DL56" s="1016"/>
      <c r="DM56" s="1017">
        <f t="shared" ref="DM56" si="232">BQ57</f>
        <v>1</v>
      </c>
      <c r="DN56" s="1017"/>
      <c r="DO56" s="273"/>
    </row>
    <row r="57" spans="2:119" ht="22.5" customHeight="1" thickTop="1" x14ac:dyDescent="0.3">
      <c r="D57" s="7"/>
      <c r="E57" s="1076" t="str">
        <f>E28</f>
        <v>Nadstavba modrých bude pokračovat  16. kolem v</v>
      </c>
      <c r="F57" s="1076"/>
      <c r="G57" s="1076"/>
      <c r="H57" s="1076"/>
      <c r="I57" s="1076"/>
      <c r="J57" s="1076"/>
      <c r="K57" s="1076"/>
      <c r="L57" s="21">
        <f>L28</f>
        <v>0.5</v>
      </c>
      <c r="AC57" s="949">
        <v>20</v>
      </c>
      <c r="AD57" s="951" t="str">
        <f>LOOKUP(AC57,B$2:B$50,C$2:C$50)</f>
        <v>Gymnázium "B"</v>
      </c>
      <c r="AE57" s="593">
        <f>AS49</f>
        <v>11</v>
      </c>
      <c r="AF57" s="582" t="s">
        <v>47</v>
      </c>
      <c r="AG57" s="582">
        <f>AQ49</f>
        <v>19</v>
      </c>
      <c r="AH57" s="584">
        <f>AS51</f>
        <v>11</v>
      </c>
      <c r="AI57" s="582" t="s">
        <v>47</v>
      </c>
      <c r="AJ57" s="603">
        <f>AQ51</f>
        <v>14</v>
      </c>
      <c r="AK57" s="582">
        <f>AS53</f>
        <v>10</v>
      </c>
      <c r="AL57" s="582" t="s">
        <v>47</v>
      </c>
      <c r="AM57" s="582">
        <f>AQ53</f>
        <v>13</v>
      </c>
      <c r="AN57" s="584">
        <f>AS55</f>
        <v>10</v>
      </c>
      <c r="AO57" s="582" t="s">
        <v>47</v>
      </c>
      <c r="AP57" s="603">
        <f>AQ55</f>
        <v>13</v>
      </c>
      <c r="AQ57" s="941"/>
      <c r="AR57" s="941"/>
      <c r="AS57" s="941"/>
      <c r="AT57" s="595">
        <f>M18</f>
        <v>17</v>
      </c>
      <c r="AU57" s="597" t="s">
        <v>47</v>
      </c>
      <c r="AV57" s="597">
        <f>O18</f>
        <v>10</v>
      </c>
      <c r="AW57" s="947">
        <f>AE57+AH57+AK57+AN57+AQ57+AT57</f>
        <v>59</v>
      </c>
      <c r="AX57" s="997" t="s">
        <v>47</v>
      </c>
      <c r="AY57" s="957">
        <f>AG57+AJ57+AM57+AP57+AS57+AV57</f>
        <v>69</v>
      </c>
      <c r="AZ57" s="1039">
        <f t="shared" ref="AZ57" si="233">IF(AW57=0,0,AW57/AY57)</f>
        <v>0.85507246376811596</v>
      </c>
      <c r="BA57" s="1008">
        <f t="shared" ref="BA57" si="234">BD57+BE57+BF57+BG57+BH57+BI57+BJ57+BK57+BL57+(AZ57/100)</f>
        <v>6.008550724637681</v>
      </c>
      <c r="BB57" s="578">
        <f>IF(BA57=0,"",RANK(BA57,BA$49:BA$60))</f>
        <v>5</v>
      </c>
      <c r="BD57" s="20">
        <f>IF(AE57&gt;AG57,2,IF(AE57=AG57,0,1))</f>
        <v>1</v>
      </c>
      <c r="BE57" s="20">
        <f>IF(AH57&gt;AJ57,2,IF(AH57=AJ57,0,1))</f>
        <v>1</v>
      </c>
      <c r="BF57" s="20">
        <f>IF(AK57&gt;AM57,2,IF(AK57=AM57,0,1))</f>
        <v>1</v>
      </c>
      <c r="BG57" s="20">
        <f>IF(AN57&gt;AP57,2,IF(AN57=AP57,0,1))</f>
        <v>1</v>
      </c>
      <c r="BH57" s="20">
        <f>IF(AQ57&gt;AS57,2,IF(AQ57=AS57,0,1))</f>
        <v>0</v>
      </c>
      <c r="BI57" s="20"/>
      <c r="BJ57" s="20"/>
      <c r="BK57" s="233"/>
      <c r="BL57" s="233">
        <f t="shared" ref="BL57" si="235">IF(AT57&gt;AV57,2,IF(AT57=AV57,0,1))</f>
        <v>2</v>
      </c>
      <c r="BN57">
        <f t="shared" si="229"/>
        <v>0</v>
      </c>
      <c r="BO57">
        <f t="shared" si="229"/>
        <v>0</v>
      </c>
      <c r="BP57" t="str">
        <f t="shared" si="229"/>
        <v>zápas</v>
      </c>
      <c r="BQ57">
        <f t="shared" si="229"/>
        <v>1</v>
      </c>
      <c r="BR57" t="str">
        <f t="shared" si="229"/>
        <v>A</v>
      </c>
      <c r="BS57" t="str">
        <f t="shared" si="229"/>
        <v>Pečky</v>
      </c>
      <c r="BT57">
        <f t="shared" si="229"/>
        <v>0</v>
      </c>
      <c r="BU57" t="str">
        <f t="shared" si="229"/>
        <v>Velký Osek "B"</v>
      </c>
      <c r="BW57" s="270"/>
      <c r="BX57" s="1014"/>
      <c r="BY57" s="1014"/>
      <c r="BZ57" s="1014"/>
      <c r="CA57" s="1014"/>
      <c r="CB57" s="271"/>
      <c r="CC57" s="1018"/>
      <c r="CD57" s="1018"/>
      <c r="CE57" s="271"/>
      <c r="CF57" s="271"/>
      <c r="CG57" s="271"/>
      <c r="CH57" s="271"/>
      <c r="CI57" s="271"/>
      <c r="CJ57" s="271"/>
      <c r="CK57" s="271"/>
      <c r="CL57" s="271"/>
      <c r="CM57" s="271"/>
      <c r="CN57" s="1019"/>
      <c r="CO57" s="1019"/>
      <c r="CP57" s="1019"/>
      <c r="CQ57" s="1019"/>
      <c r="CR57" s="1019"/>
      <c r="CS57" s="1015"/>
      <c r="CT57" s="1015"/>
      <c r="CU57" s="1015"/>
      <c r="CV57" s="271"/>
      <c r="CW57" s="271"/>
      <c r="CX57" s="271"/>
      <c r="CY57" s="271"/>
      <c r="CZ57" s="271"/>
      <c r="DA57" s="271"/>
      <c r="DB57" s="271"/>
      <c r="DC57" s="271"/>
      <c r="DD57" s="271"/>
      <c r="DE57" s="271"/>
      <c r="DF57" s="271"/>
      <c r="DG57" s="271"/>
      <c r="DH57" s="271"/>
      <c r="DI57" s="272"/>
      <c r="DJ57" s="1016"/>
      <c r="DK57" s="1016"/>
      <c r="DL57" s="1016"/>
      <c r="DM57" s="1017"/>
      <c r="DN57" s="1017"/>
      <c r="DO57" s="273"/>
    </row>
    <row r="58" spans="2:119" ht="22.5" customHeight="1" x14ac:dyDescent="0.3">
      <c r="E58" s="23"/>
      <c r="F58" s="265">
        <v>8.3333333333333332E-3</v>
      </c>
      <c r="G58" s="23"/>
      <c r="H58" s="23"/>
      <c r="I58" s="252"/>
      <c r="J58" s="23"/>
      <c r="K58" s="23"/>
      <c r="L58" s="24"/>
      <c r="AC58" s="956"/>
      <c r="AD58" s="951"/>
      <c r="AE58" s="593"/>
      <c r="AF58" s="582"/>
      <c r="AG58" s="582"/>
      <c r="AH58" s="584"/>
      <c r="AI58" s="582"/>
      <c r="AJ58" s="603"/>
      <c r="AK58" s="582"/>
      <c r="AL58" s="582"/>
      <c r="AM58" s="582"/>
      <c r="AN58" s="584"/>
      <c r="AO58" s="582"/>
      <c r="AP58" s="603"/>
      <c r="AQ58" s="942"/>
      <c r="AR58" s="942"/>
      <c r="AS58" s="942"/>
      <c r="AT58" s="596"/>
      <c r="AU58" s="598"/>
      <c r="AV58" s="598"/>
      <c r="AW58" s="955"/>
      <c r="AX58" s="954"/>
      <c r="AY58" s="958"/>
      <c r="AZ58" s="1040"/>
      <c r="BA58" s="1009"/>
      <c r="BB58" s="600"/>
      <c r="BD58" s="20"/>
      <c r="BE58" s="20"/>
      <c r="BF58" s="20"/>
      <c r="BG58" s="20"/>
      <c r="BH58" s="20"/>
      <c r="BI58" s="20"/>
      <c r="BJ58" s="20"/>
      <c r="BK58" s="233"/>
      <c r="BL58" s="233"/>
      <c r="BW58" s="270"/>
      <c r="BX58" s="274"/>
      <c r="BY58" s="274"/>
      <c r="BZ58" s="274"/>
      <c r="CA58" s="274"/>
      <c r="CB58" s="1010" t="s">
        <v>52</v>
      </c>
      <c r="CC58" s="1010"/>
      <c r="CD58" s="275">
        <f t="shared" ref="CD58" si="236">BS56</f>
        <v>1</v>
      </c>
      <c r="CE58" s="276" t="s">
        <v>53</v>
      </c>
      <c r="CF58" s="1011" t="str">
        <f t="shared" ref="CF58" si="237">BS57</f>
        <v>Pečky</v>
      </c>
      <c r="CG58" s="1011"/>
      <c r="CH58" s="1011"/>
      <c r="CI58" s="1011"/>
      <c r="CJ58" s="1011"/>
      <c r="CK58" s="1011"/>
      <c r="CL58" s="1011"/>
      <c r="CM58" s="1011"/>
      <c r="CN58" s="1011"/>
      <c r="CO58" s="1011"/>
      <c r="CP58" s="1011"/>
      <c r="CQ58" s="1011"/>
      <c r="CR58" s="1011"/>
      <c r="CS58" s="274"/>
      <c r="CT58" s="274"/>
      <c r="CU58" s="274"/>
      <c r="CV58" s="274"/>
      <c r="CW58" s="274"/>
      <c r="CX58" s="1010" t="s">
        <v>52</v>
      </c>
      <c r="CY58" s="1010"/>
      <c r="CZ58" s="275">
        <f t="shared" ref="CZ58" si="238">BU56</f>
        <v>17</v>
      </c>
      <c r="DA58" s="276" t="s">
        <v>53</v>
      </c>
      <c r="DB58" s="1011" t="str">
        <f t="shared" ref="DB58" si="239">BU57</f>
        <v>Velký Osek "B"</v>
      </c>
      <c r="DC58" s="1011"/>
      <c r="DD58" s="1011"/>
      <c r="DE58" s="1011"/>
      <c r="DF58" s="1011"/>
      <c r="DG58" s="1011"/>
      <c r="DH58" s="1011"/>
      <c r="DI58" s="1011"/>
      <c r="DJ58" s="1011"/>
      <c r="DK58" s="1011"/>
      <c r="DL58" s="1011"/>
      <c r="DM58" s="1011"/>
      <c r="DN58" s="1011"/>
      <c r="DO58" s="273"/>
    </row>
    <row r="59" spans="2:119" ht="22.5" customHeight="1" thickBot="1" x14ac:dyDescent="0.35">
      <c r="E59" s="1079" t="s">
        <v>85</v>
      </c>
      <c r="F59" s="1079"/>
      <c r="G59" s="1079"/>
      <c r="H59" s="1079"/>
      <c r="I59" s="1079"/>
      <c r="J59" s="1079"/>
      <c r="K59" s="1079"/>
      <c r="L59" s="1079"/>
      <c r="M59" s="1079"/>
      <c r="N59" s="1079"/>
      <c r="O59" s="238"/>
      <c r="P59" s="238"/>
      <c r="Q59" s="238"/>
      <c r="R59" s="238"/>
      <c r="AC59" s="949">
        <v>21</v>
      </c>
      <c r="AD59" s="951" t="str">
        <f>LOOKUP(AC59,B$2:B$50,C$2:C$50)</f>
        <v>Mnichovická "B"</v>
      </c>
      <c r="AE59" s="593">
        <f>AV49</f>
        <v>20</v>
      </c>
      <c r="AF59" s="582" t="s">
        <v>47</v>
      </c>
      <c r="AG59" s="582">
        <f>AT49</f>
        <v>7</v>
      </c>
      <c r="AH59" s="584">
        <f>AV51</f>
        <v>17</v>
      </c>
      <c r="AI59" s="582" t="s">
        <v>47</v>
      </c>
      <c r="AJ59" s="603">
        <f>AT51</f>
        <v>9</v>
      </c>
      <c r="AK59" s="582">
        <f>AV53</f>
        <v>14</v>
      </c>
      <c r="AL59" s="582" t="s">
        <v>47</v>
      </c>
      <c r="AM59" s="582">
        <f>AT53</f>
        <v>12</v>
      </c>
      <c r="AN59" s="584">
        <f>AV55</f>
        <v>11</v>
      </c>
      <c r="AO59" s="582" t="s">
        <v>47</v>
      </c>
      <c r="AP59" s="603">
        <f>AT55</f>
        <v>13</v>
      </c>
      <c r="AQ59" s="582">
        <f>AV57</f>
        <v>10</v>
      </c>
      <c r="AR59" s="582" t="s">
        <v>47</v>
      </c>
      <c r="AS59" s="603">
        <f>AT57</f>
        <v>17</v>
      </c>
      <c r="AT59" s="943"/>
      <c r="AU59" s="944"/>
      <c r="AV59" s="944"/>
      <c r="AW59" s="947">
        <f>AE59+AH59+AK59+AN59+AQ59+AT59</f>
        <v>72</v>
      </c>
      <c r="AX59" s="953" t="s">
        <v>47</v>
      </c>
      <c r="AY59" s="957">
        <f>AG59+AJ59+AM59+AP59+AS59+AV59</f>
        <v>58</v>
      </c>
      <c r="AZ59" s="1039">
        <f t="shared" ref="AZ59" si="240">IF(AW59=0,0,AW59/AY59)</f>
        <v>1.2413793103448276</v>
      </c>
      <c r="BA59" s="1008">
        <f t="shared" ref="BA59" si="241">BD59+BE59+BF59+BG59+BH59+BI59+BJ59+BK59+BL59+(AZ59/100)</f>
        <v>8.0124137931034483</v>
      </c>
      <c r="BB59" s="578">
        <f>IF(BA59=0,"",RANK(BA59,BA$49:BA$60))</f>
        <v>2</v>
      </c>
      <c r="BD59" s="20">
        <f>IF(AE59&gt;AG59,2,IF(AE59=AG59,0,1))</f>
        <v>2</v>
      </c>
      <c r="BE59" s="20">
        <f>IF(AH59&gt;AJ59,2,IF(AH59=AJ59,0,1))</f>
        <v>2</v>
      </c>
      <c r="BF59" s="20">
        <f>IF(AK59&gt;AM59,2,IF(AK59=AM59,0,1))</f>
        <v>2</v>
      </c>
      <c r="BG59" s="20">
        <f>IF(AN59&gt;AP59,2,IF(AN59=AP59,0,1))</f>
        <v>1</v>
      </c>
      <c r="BH59" s="20">
        <f>IF(AQ59&gt;AS59,2,IF(AQ59=AS59,0,1))</f>
        <v>1</v>
      </c>
      <c r="BI59" s="20"/>
      <c r="BJ59" s="20"/>
      <c r="BK59" s="233"/>
      <c r="BL59" s="233">
        <f t="shared" ref="BL59" si="242">IF(AT59&gt;AV59,2,IF(AT59=AV59,0,1))</f>
        <v>0</v>
      </c>
      <c r="BW59" s="270"/>
      <c r="BX59" s="274"/>
      <c r="BY59" s="274"/>
      <c r="BZ59" s="274"/>
      <c r="CA59" s="274"/>
      <c r="CB59" s="274"/>
      <c r="CC59" s="274"/>
      <c r="CD59" s="274"/>
      <c r="CE59" s="274"/>
      <c r="CF59" s="274"/>
      <c r="CG59" s="274"/>
      <c r="CH59" s="274"/>
      <c r="CI59" s="274"/>
      <c r="CJ59" s="274"/>
      <c r="CK59" s="274"/>
      <c r="CL59" s="274"/>
      <c r="CM59" s="274"/>
      <c r="CN59" s="274"/>
      <c r="CO59" s="274"/>
      <c r="CP59" s="274"/>
      <c r="CQ59" s="274"/>
      <c r="CR59" s="274"/>
      <c r="CS59" s="274"/>
      <c r="CT59" s="274"/>
      <c r="CU59" s="274"/>
      <c r="CV59" s="274"/>
      <c r="CW59" s="274"/>
      <c r="CX59" s="274"/>
      <c r="CY59" s="274"/>
      <c r="CZ59" s="274"/>
      <c r="DA59" s="274"/>
      <c r="DB59" s="274"/>
      <c r="DC59" s="274"/>
      <c r="DD59" s="274"/>
      <c r="DE59" s="274"/>
      <c r="DF59" s="274"/>
      <c r="DG59" s="274"/>
      <c r="DH59" s="274"/>
      <c r="DI59" s="277"/>
      <c r="DJ59" s="277"/>
      <c r="DK59" s="277"/>
      <c r="DL59" s="277"/>
      <c r="DM59" s="277"/>
      <c r="DN59" s="277"/>
      <c r="DO59" s="273"/>
    </row>
    <row r="60" spans="2:119" ht="22.5" customHeight="1" thickTop="1" thickBot="1" x14ac:dyDescent="0.45">
      <c r="E60" s="239" t="s">
        <v>83</v>
      </c>
      <c r="F60" s="1090">
        <v>0.5</v>
      </c>
      <c r="G60" s="240">
        <v>92</v>
      </c>
      <c r="H60" s="241" t="s">
        <v>45</v>
      </c>
      <c r="I60" s="1092" t="s">
        <v>86</v>
      </c>
      <c r="J60" s="444" t="s">
        <v>72</v>
      </c>
      <c r="K60" s="1080" t="s">
        <v>47</v>
      </c>
      <c r="L60" s="445" t="s">
        <v>75</v>
      </c>
      <c r="M60" s="1082">
        <v>17</v>
      </c>
      <c r="N60" s="1084" t="s">
        <v>47</v>
      </c>
      <c r="O60" s="1086">
        <v>9</v>
      </c>
      <c r="P60" s="1088" t="s">
        <v>91</v>
      </c>
      <c r="Q60" s="1089"/>
      <c r="R60" s="1089"/>
      <c r="AC60" s="950"/>
      <c r="AD60" s="952"/>
      <c r="AE60" s="559"/>
      <c r="AF60" s="563"/>
      <c r="AG60" s="563"/>
      <c r="AH60" s="565"/>
      <c r="AI60" s="563"/>
      <c r="AJ60" s="567"/>
      <c r="AK60" s="563"/>
      <c r="AL60" s="563"/>
      <c r="AM60" s="563"/>
      <c r="AN60" s="565"/>
      <c r="AO60" s="563"/>
      <c r="AP60" s="567"/>
      <c r="AQ60" s="563"/>
      <c r="AR60" s="563"/>
      <c r="AS60" s="567"/>
      <c r="AT60" s="945"/>
      <c r="AU60" s="946"/>
      <c r="AV60" s="946"/>
      <c r="AW60" s="948"/>
      <c r="AX60" s="998"/>
      <c r="AY60" s="1054"/>
      <c r="AZ60" s="1042"/>
      <c r="BA60" s="1041"/>
      <c r="BB60" s="579"/>
      <c r="BL60" s="233"/>
      <c r="BW60" s="270"/>
      <c r="BX60" s="278" t="s">
        <v>56</v>
      </c>
      <c r="BY60" s="250">
        <f t="shared" ref="BY60" si="243">CD58</f>
        <v>1</v>
      </c>
      <c r="BZ60" s="279" t="s">
        <v>47</v>
      </c>
      <c r="CA60" s="290">
        <v>1</v>
      </c>
      <c r="CB60" s="290">
        <v>2</v>
      </c>
      <c r="CC60" s="290">
        <v>3</v>
      </c>
      <c r="CD60" s="290">
        <v>4</v>
      </c>
      <c r="CE60" s="290">
        <v>5</v>
      </c>
      <c r="CF60" s="290">
        <v>6</v>
      </c>
      <c r="CG60" s="290">
        <v>7</v>
      </c>
      <c r="CH60" s="290">
        <v>8</v>
      </c>
      <c r="CI60" s="290">
        <v>9</v>
      </c>
      <c r="CJ60" s="290">
        <v>10</v>
      </c>
      <c r="CK60" s="290">
        <v>11</v>
      </c>
      <c r="CL60" s="290">
        <v>12</v>
      </c>
      <c r="CM60" s="290">
        <v>13</v>
      </c>
      <c r="CN60" s="290">
        <v>14</v>
      </c>
      <c r="CO60" s="290">
        <v>15</v>
      </c>
      <c r="CP60" s="290">
        <v>16</v>
      </c>
      <c r="CQ60" s="290">
        <v>17</v>
      </c>
      <c r="CR60" s="290">
        <v>18</v>
      </c>
      <c r="CS60" s="290">
        <v>19</v>
      </c>
      <c r="CT60" s="290">
        <v>20</v>
      </c>
      <c r="CU60" s="290">
        <v>21</v>
      </c>
      <c r="CV60" s="290">
        <v>22</v>
      </c>
      <c r="CW60" s="290">
        <v>23</v>
      </c>
      <c r="CX60" s="290">
        <v>24</v>
      </c>
      <c r="CY60" s="290">
        <v>25</v>
      </c>
      <c r="CZ60" s="290">
        <v>26</v>
      </c>
      <c r="DA60" s="290">
        <v>27</v>
      </c>
      <c r="DB60" s="290">
        <v>28</v>
      </c>
      <c r="DC60" s="290">
        <v>29</v>
      </c>
      <c r="DD60" s="290">
        <v>30</v>
      </c>
      <c r="DE60" s="290">
        <v>31</v>
      </c>
      <c r="DF60" s="290">
        <v>32</v>
      </c>
      <c r="DG60" s="290">
        <v>33</v>
      </c>
      <c r="DH60" s="290">
        <v>34</v>
      </c>
      <c r="DI60" s="291">
        <v>35</v>
      </c>
      <c r="DJ60" s="291">
        <v>36</v>
      </c>
      <c r="DK60" s="291">
        <v>37</v>
      </c>
      <c r="DL60" s="291">
        <v>38</v>
      </c>
      <c r="DM60" s="291">
        <v>39</v>
      </c>
      <c r="DN60" s="291">
        <v>40</v>
      </c>
      <c r="DO60" s="273"/>
    </row>
    <row r="61" spans="2:119" ht="22.5" customHeight="1" thickTop="1" thickBot="1" x14ac:dyDescent="0.35">
      <c r="E61" s="242">
        <v>16</v>
      </c>
      <c r="F61" s="1091"/>
      <c r="G61" s="248" t="s">
        <v>50</v>
      </c>
      <c r="H61" s="243">
        <v>10</v>
      </c>
      <c r="I61" s="1093"/>
      <c r="J61" s="446" t="str">
        <f>IF($AD$62="","",LOOKUP(J60,$AC$62:$AC$69,$AD$62:$AD$69))</f>
        <v>Velim</v>
      </c>
      <c r="K61" s="1081"/>
      <c r="L61" s="447" t="str">
        <f>IF($AD$62="","",LOOKUP(L60,$AC$62:$AC$69,$AD$62:$AD$69))</f>
        <v>Mnichovická "B"</v>
      </c>
      <c r="M61" s="1083"/>
      <c r="N61" s="1085"/>
      <c r="O61" s="1087"/>
      <c r="P61" s="1088"/>
      <c r="Q61" s="1089"/>
      <c r="R61" s="1089"/>
      <c r="AC61" s="236"/>
      <c r="AD61" s="237"/>
      <c r="AE61" s="22"/>
      <c r="AF61" s="22"/>
      <c r="AG61" s="22"/>
      <c r="AH61" s="22"/>
      <c r="AI61" s="22"/>
      <c r="AJ61" s="22"/>
      <c r="BW61" s="270"/>
      <c r="BX61" s="280"/>
      <c r="BY61" s="281"/>
      <c r="BZ61" s="282"/>
      <c r="CA61" s="283"/>
      <c r="CB61" s="283"/>
      <c r="CC61" s="283"/>
      <c r="CD61" s="283"/>
      <c r="CE61" s="283"/>
      <c r="CF61" s="283"/>
      <c r="CG61" s="283"/>
      <c r="CH61" s="283"/>
      <c r="CI61" s="283"/>
      <c r="CJ61" s="283"/>
      <c r="CK61" s="283"/>
      <c r="CL61" s="283"/>
      <c r="CM61" s="283"/>
      <c r="CN61" s="283"/>
      <c r="CO61" s="283"/>
      <c r="CP61" s="283"/>
      <c r="CQ61" s="283"/>
      <c r="CR61" s="283"/>
      <c r="CS61" s="283"/>
      <c r="CT61" s="283"/>
      <c r="CU61" s="283"/>
      <c r="CV61" s="283"/>
      <c r="CW61" s="283"/>
      <c r="CX61" s="283"/>
      <c r="CY61" s="283"/>
      <c r="CZ61" s="283"/>
      <c r="DA61" s="283"/>
      <c r="DB61" s="283"/>
      <c r="DC61" s="283"/>
      <c r="DD61" s="283"/>
      <c r="DE61" s="283"/>
      <c r="DF61" s="283"/>
      <c r="DG61" s="283"/>
      <c r="DH61" s="283"/>
      <c r="DI61" s="284"/>
      <c r="DJ61" s="284"/>
      <c r="DK61" s="284"/>
      <c r="DL61" s="284"/>
      <c r="DM61" s="284"/>
      <c r="DN61" s="284"/>
      <c r="DO61" s="273"/>
    </row>
    <row r="62" spans="2:119" ht="22.5" customHeight="1" thickTop="1" x14ac:dyDescent="0.4">
      <c r="E62" s="239" t="s">
        <v>83</v>
      </c>
      <c r="F62" s="1090">
        <f>F60</f>
        <v>0.5</v>
      </c>
      <c r="G62" s="240">
        <f>G60+1</f>
        <v>93</v>
      </c>
      <c r="H62" s="241" t="s">
        <v>45</v>
      </c>
      <c r="I62" s="1092" t="s">
        <v>87</v>
      </c>
      <c r="J62" s="448" t="s">
        <v>74</v>
      </c>
      <c r="K62" s="1080" t="s">
        <v>47</v>
      </c>
      <c r="L62" s="441" t="s">
        <v>69</v>
      </c>
      <c r="M62" s="1082">
        <v>10</v>
      </c>
      <c r="N62" s="1084" t="s">
        <v>47</v>
      </c>
      <c r="O62" s="1086">
        <v>16</v>
      </c>
      <c r="P62" s="1088" t="s">
        <v>91</v>
      </c>
      <c r="Q62" s="1089"/>
      <c r="R62" s="1089"/>
      <c r="AC62" s="294" t="s">
        <v>68</v>
      </c>
      <c r="AD62" s="295" t="str">
        <f>IF(BB5=1,AD5,IF(BB7=1,AD7,IF(BB9=1,AD9,IF(BB11=1,AD11,IF(BB13=1,AD13,"")))))</f>
        <v>Masarykova "B"</v>
      </c>
      <c r="AE62" s="22"/>
      <c r="AF62" s="22"/>
      <c r="AG62" s="22"/>
      <c r="AH62" s="22"/>
      <c r="AI62" s="22"/>
      <c r="AJ62" s="22"/>
      <c r="BW62" s="270"/>
      <c r="BX62" s="285" t="s">
        <v>56</v>
      </c>
      <c r="BY62" s="249">
        <f t="shared" ref="BY62" si="244">CZ58</f>
        <v>17</v>
      </c>
      <c r="BZ62" s="286" t="s">
        <v>47</v>
      </c>
      <c r="CA62" s="290">
        <v>1</v>
      </c>
      <c r="CB62" s="290">
        <v>2</v>
      </c>
      <c r="CC62" s="290">
        <v>3</v>
      </c>
      <c r="CD62" s="290">
        <v>4</v>
      </c>
      <c r="CE62" s="290">
        <v>5</v>
      </c>
      <c r="CF62" s="290">
        <v>6</v>
      </c>
      <c r="CG62" s="290">
        <v>7</v>
      </c>
      <c r="CH62" s="290">
        <v>8</v>
      </c>
      <c r="CI62" s="290">
        <v>9</v>
      </c>
      <c r="CJ62" s="290">
        <v>10</v>
      </c>
      <c r="CK62" s="290">
        <v>11</v>
      </c>
      <c r="CL62" s="290">
        <v>12</v>
      </c>
      <c r="CM62" s="290">
        <v>13</v>
      </c>
      <c r="CN62" s="290">
        <v>14</v>
      </c>
      <c r="CO62" s="290">
        <v>15</v>
      </c>
      <c r="CP62" s="290">
        <v>16</v>
      </c>
      <c r="CQ62" s="290">
        <v>17</v>
      </c>
      <c r="CR62" s="290">
        <v>18</v>
      </c>
      <c r="CS62" s="290">
        <v>19</v>
      </c>
      <c r="CT62" s="290">
        <v>20</v>
      </c>
      <c r="CU62" s="290">
        <v>21</v>
      </c>
      <c r="CV62" s="290">
        <v>22</v>
      </c>
      <c r="CW62" s="290">
        <v>23</v>
      </c>
      <c r="CX62" s="290">
        <v>24</v>
      </c>
      <c r="CY62" s="290">
        <v>25</v>
      </c>
      <c r="CZ62" s="290">
        <v>26</v>
      </c>
      <c r="DA62" s="290">
        <v>27</v>
      </c>
      <c r="DB62" s="290">
        <v>28</v>
      </c>
      <c r="DC62" s="290">
        <v>29</v>
      </c>
      <c r="DD62" s="290">
        <v>30</v>
      </c>
      <c r="DE62" s="290">
        <v>31</v>
      </c>
      <c r="DF62" s="290">
        <v>32</v>
      </c>
      <c r="DG62" s="290">
        <v>33</v>
      </c>
      <c r="DH62" s="290">
        <v>34</v>
      </c>
      <c r="DI62" s="291">
        <v>35</v>
      </c>
      <c r="DJ62" s="291">
        <v>36</v>
      </c>
      <c r="DK62" s="291">
        <v>37</v>
      </c>
      <c r="DL62" s="291">
        <v>38</v>
      </c>
      <c r="DM62" s="291">
        <v>39</v>
      </c>
      <c r="DN62" s="291">
        <v>40</v>
      </c>
      <c r="DO62" s="273"/>
    </row>
    <row r="63" spans="2:119" ht="22.5" customHeight="1" thickBot="1" x14ac:dyDescent="0.35">
      <c r="E63" s="242">
        <v>16</v>
      </c>
      <c r="F63" s="1091"/>
      <c r="G63" s="248" t="s">
        <v>50</v>
      </c>
      <c r="H63" s="243">
        <v>9</v>
      </c>
      <c r="I63" s="1093"/>
      <c r="J63" s="446" t="str">
        <f>IF($AD$62="","",LOOKUP(J62,$AC$62:$AC$69,$AD$62:$AD$69))</f>
        <v>Býchory</v>
      </c>
      <c r="K63" s="1081"/>
      <c r="L63" s="447" t="str">
        <f>IF($AD$62="","",LOOKUP(L62,$AC$62:$AC$69,$AD$62:$AD$69))</f>
        <v>Velký Osek "B"</v>
      </c>
      <c r="M63" s="1083"/>
      <c r="N63" s="1085"/>
      <c r="O63" s="1087"/>
      <c r="P63" s="1088"/>
      <c r="Q63" s="1089"/>
      <c r="R63" s="1089"/>
      <c r="AC63" s="294" t="s">
        <v>69</v>
      </c>
      <c r="AD63" s="295" t="str">
        <f>IF(BB5=2,AD5,IF(BB7=2,AD7,IF(BB9=2,AD9,IF(BB11=2,AD11,IF(BB13=2,AD13,"")))))</f>
        <v>Velký Osek "B"</v>
      </c>
      <c r="AE63" s="22"/>
      <c r="AF63" s="22"/>
      <c r="AG63" s="22"/>
      <c r="AH63" s="22"/>
      <c r="AI63" s="22"/>
      <c r="AJ63" s="22"/>
      <c r="BW63" s="287"/>
      <c r="BX63" s="288"/>
      <c r="BY63" s="288"/>
      <c r="BZ63" s="288"/>
      <c r="CA63" s="288"/>
      <c r="CB63" s="288"/>
      <c r="CC63" s="288"/>
      <c r="CD63" s="288"/>
      <c r="CE63" s="288"/>
      <c r="CF63" s="288"/>
      <c r="CG63" s="288"/>
      <c r="CH63" s="288"/>
      <c r="CI63" s="288"/>
      <c r="CJ63" s="288"/>
      <c r="CK63" s="288"/>
      <c r="CL63" s="288"/>
      <c r="CM63" s="288"/>
      <c r="CN63" s="288"/>
      <c r="CO63" s="288"/>
      <c r="CP63" s="288"/>
      <c r="CQ63" s="288"/>
      <c r="CR63" s="288"/>
      <c r="CS63" s="288"/>
      <c r="CT63" s="288"/>
      <c r="CU63" s="288"/>
      <c r="CV63" s="288"/>
      <c r="CW63" s="288"/>
      <c r="CX63" s="288"/>
      <c r="CY63" s="288"/>
      <c r="CZ63" s="288"/>
      <c r="DA63" s="288"/>
      <c r="DB63" s="288"/>
      <c r="DC63" s="288"/>
      <c r="DD63" s="288"/>
      <c r="DE63" s="288"/>
      <c r="DF63" s="288"/>
      <c r="DG63" s="288"/>
      <c r="DH63" s="288"/>
      <c r="DI63" s="288"/>
      <c r="DJ63" s="288"/>
      <c r="DK63" s="288"/>
      <c r="DL63" s="288"/>
      <c r="DM63" s="288"/>
      <c r="DN63" s="288"/>
      <c r="DO63" s="289"/>
    </row>
    <row r="64" spans="2:119" ht="22.5" customHeight="1" thickTop="1" x14ac:dyDescent="0.35">
      <c r="D64" s="251"/>
      <c r="E64" s="239" t="s">
        <v>83</v>
      </c>
      <c r="F64" s="1090">
        <f>F62</f>
        <v>0.5</v>
      </c>
      <c r="G64" s="240">
        <f>G62+1</f>
        <v>94</v>
      </c>
      <c r="H64" s="241" t="s">
        <v>45</v>
      </c>
      <c r="I64" s="1092" t="s">
        <v>88</v>
      </c>
      <c r="J64" s="440" t="s">
        <v>68</v>
      </c>
      <c r="K64" s="1080" t="s">
        <v>47</v>
      </c>
      <c r="L64" s="449" t="s">
        <v>71</v>
      </c>
      <c r="M64" s="1082">
        <v>15</v>
      </c>
      <c r="N64" s="1084" t="s">
        <v>47</v>
      </c>
      <c r="O64" s="1086">
        <v>13</v>
      </c>
      <c r="P64" s="1088" t="s">
        <v>91</v>
      </c>
      <c r="Q64" s="1089"/>
      <c r="R64" s="1089"/>
      <c r="AC64" s="294" t="s">
        <v>70</v>
      </c>
      <c r="AD64" s="295" t="str">
        <f>IF(BB19=1,AD19,IF(BB21=1,AD21,IF(BB23=1,AD23,IF(BB25=1,AD25,IF(BB27=1,AD27,"")))))</f>
        <v>Velký Osek "A"</v>
      </c>
      <c r="AE64" s="22"/>
      <c r="AF64" s="22"/>
      <c r="AG64" s="22"/>
      <c r="AH64" s="22"/>
      <c r="AI64" s="22"/>
      <c r="AJ64" s="22"/>
      <c r="BW64" s="1012">
        <f t="shared" ref="BW64" si="245">BO65</f>
        <v>0.43333333333333351</v>
      </c>
      <c r="BX64" s="1013"/>
      <c r="BY64" s="267"/>
      <c r="BZ64" s="267"/>
      <c r="CA64" s="267"/>
      <c r="CB64" s="267"/>
      <c r="CC64" s="267"/>
      <c r="CD64" s="267"/>
      <c r="CE64" s="267"/>
      <c r="CF64" s="267"/>
      <c r="CG64" s="267"/>
      <c r="CH64" s="267"/>
      <c r="CI64" s="267"/>
      <c r="CJ64" s="267"/>
      <c r="CK64" s="267"/>
      <c r="CL64" s="267"/>
      <c r="CM64" s="267"/>
      <c r="CN64" s="267"/>
      <c r="CO64" s="267"/>
      <c r="CP64" s="267"/>
      <c r="CQ64" s="267"/>
      <c r="CR64" s="267"/>
      <c r="CS64" s="267"/>
      <c r="CT64" s="267"/>
      <c r="CU64" s="267"/>
      <c r="CV64" s="267"/>
      <c r="CW64" s="267"/>
      <c r="CX64" s="267"/>
      <c r="CY64" s="267"/>
      <c r="CZ64" s="267"/>
      <c r="DA64" s="267"/>
      <c r="DB64" s="267"/>
      <c r="DC64" s="267"/>
      <c r="DD64" s="267"/>
      <c r="DE64" s="267"/>
      <c r="DF64" s="267"/>
      <c r="DG64" s="267"/>
      <c r="DH64" s="267"/>
      <c r="DI64" s="267"/>
      <c r="DJ64" s="267"/>
      <c r="DK64" s="268"/>
      <c r="DL64" s="466" t="s">
        <v>78</v>
      </c>
      <c r="DM64" s="467"/>
      <c r="DN64" s="466" t="str">
        <f t="shared" ref="DN64" si="246">BR66</f>
        <v>C</v>
      </c>
      <c r="DO64" s="468"/>
    </row>
    <row r="65" spans="4:119" ht="22.5" customHeight="1" thickBot="1" x14ac:dyDescent="0.35">
      <c r="E65" s="242">
        <v>16</v>
      </c>
      <c r="F65" s="1091"/>
      <c r="G65" s="248" t="s">
        <v>50</v>
      </c>
      <c r="H65" s="243">
        <v>8</v>
      </c>
      <c r="I65" s="1093"/>
      <c r="J65" s="446" t="str">
        <f>IF($AD$62="","",LOOKUP(J64,$AC$62:$AC$69,$AD$62:$AD$69))</f>
        <v>Masarykova "B"</v>
      </c>
      <c r="K65" s="1081"/>
      <c r="L65" s="447" t="str">
        <f>IF($AD$62="","",LOOKUP(L64,$AC$62:$AC$69,$AD$62:$AD$69))</f>
        <v>Masarykova "A"</v>
      </c>
      <c r="M65" s="1083"/>
      <c r="N65" s="1085"/>
      <c r="O65" s="1087"/>
      <c r="P65" s="1088"/>
      <c r="Q65" s="1089"/>
      <c r="R65" s="1089"/>
      <c r="AC65" s="294" t="s">
        <v>71</v>
      </c>
      <c r="AD65" s="295" t="str">
        <f>IF(BB19=2,AD19,IF(BB21=2,AD21,IF(BB23=2,AD23,IF(BB25=2,AD25,IF(BB27=2,AD27,"")))))</f>
        <v>Masarykova "A"</v>
      </c>
      <c r="AF65" s="22"/>
      <c r="AG65" s="22"/>
      <c r="AH65" s="22"/>
      <c r="AI65" s="22"/>
      <c r="AJ65" s="22"/>
      <c r="BN65" t="str">
        <f t="shared" ref="BN65:BU66" si="247">E16</f>
        <v>8. KOLO</v>
      </c>
      <c r="BO65">
        <f t="shared" si="247"/>
        <v>0.43333333333333351</v>
      </c>
      <c r="BP65">
        <f t="shared" si="247"/>
        <v>43</v>
      </c>
      <c r="BQ65" t="str">
        <f t="shared" si="247"/>
        <v>HŘIŠTĚ</v>
      </c>
      <c r="BR65" t="str">
        <f t="shared" si="247"/>
        <v>skupina</v>
      </c>
      <c r="BS65">
        <f t="shared" si="247"/>
        <v>12</v>
      </c>
      <c r="BT65" t="str">
        <f t="shared" si="247"/>
        <v>:</v>
      </c>
      <c r="BU65">
        <f t="shared" si="247"/>
        <v>19</v>
      </c>
      <c r="BW65" s="270"/>
      <c r="BX65" s="1014" t="str">
        <f t="shared" ref="BX65" si="248">BN65</f>
        <v>8. KOLO</v>
      </c>
      <c r="BY65" s="1014"/>
      <c r="BZ65" s="1014"/>
      <c r="CA65" s="1014"/>
      <c r="CB65" s="271"/>
      <c r="CC65" s="1018"/>
      <c r="CD65" s="1018"/>
      <c r="CE65" s="271"/>
      <c r="CF65" s="271"/>
      <c r="CG65" s="271"/>
      <c r="CH65" s="271"/>
      <c r="CI65" s="271"/>
      <c r="CJ65" s="271"/>
      <c r="CK65" s="271"/>
      <c r="CL65" s="271"/>
      <c r="CM65" s="271"/>
      <c r="CN65" s="1019">
        <f t="shared" ref="CN65" si="249">BP65</f>
        <v>43</v>
      </c>
      <c r="CO65" s="1019"/>
      <c r="CP65" s="1019"/>
      <c r="CQ65" s="1019"/>
      <c r="CR65" s="1019"/>
      <c r="CS65" s="1015" t="s">
        <v>48</v>
      </c>
      <c r="CT65" s="1015"/>
      <c r="CU65" s="1015"/>
      <c r="CV65" s="271"/>
      <c r="CW65" s="271"/>
      <c r="CX65" s="271"/>
      <c r="CY65" s="271"/>
      <c r="CZ65" s="271"/>
      <c r="DA65" s="271"/>
      <c r="DB65" s="271"/>
      <c r="DC65" s="271"/>
      <c r="DD65" s="271"/>
      <c r="DE65" s="271"/>
      <c r="DF65" s="271"/>
      <c r="DG65" s="271"/>
      <c r="DH65" s="271"/>
      <c r="DI65" s="272"/>
      <c r="DJ65" s="1016" t="s">
        <v>49</v>
      </c>
      <c r="DK65" s="1016"/>
      <c r="DL65" s="1016"/>
      <c r="DM65" s="1017">
        <f t="shared" ref="DM65" si="250">BQ66</f>
        <v>1</v>
      </c>
      <c r="DN65" s="1017"/>
      <c r="DO65" s="273"/>
    </row>
    <row r="66" spans="4:119" ht="22.5" customHeight="1" thickTop="1" x14ac:dyDescent="0.35">
      <c r="E66" s="239" t="s">
        <v>83</v>
      </c>
      <c r="F66" s="1090">
        <f>F64</f>
        <v>0.5</v>
      </c>
      <c r="G66" s="240">
        <v>95</v>
      </c>
      <c r="H66" s="241" t="s">
        <v>45</v>
      </c>
      <c r="I66" s="1092" t="s">
        <v>90</v>
      </c>
      <c r="J66" s="450" t="s">
        <v>70</v>
      </c>
      <c r="K66" s="1080" t="s">
        <v>47</v>
      </c>
      <c r="L66" s="451" t="s">
        <v>73</v>
      </c>
      <c r="M66" s="1082">
        <v>9</v>
      </c>
      <c r="N66" s="1084" t="s">
        <v>47</v>
      </c>
      <c r="O66" s="1086">
        <v>16</v>
      </c>
      <c r="P66" s="1088" t="s">
        <v>91</v>
      </c>
      <c r="Q66" s="1089"/>
      <c r="R66" s="1089"/>
      <c r="AC66" s="294" t="s">
        <v>72</v>
      </c>
      <c r="AD66" s="295" t="str">
        <f>IF(BB33=1,AD33,IF(BB35=1,AD35,IF(BB37=1,AD37,IF(BB39=1,AD39,IF(BB41=1,AD41,IF(BB43=1,AD43,""))))))</f>
        <v>Velim</v>
      </c>
      <c r="AF66" s="22"/>
      <c r="AG66" s="22"/>
      <c r="AH66" s="22"/>
      <c r="AI66" s="22"/>
      <c r="AJ66" s="22"/>
      <c r="BN66">
        <f t="shared" si="247"/>
        <v>0</v>
      </c>
      <c r="BO66">
        <f t="shared" si="247"/>
        <v>0</v>
      </c>
      <c r="BP66" t="str">
        <f t="shared" si="247"/>
        <v>zápas</v>
      </c>
      <c r="BQ66">
        <f t="shared" si="247"/>
        <v>1</v>
      </c>
      <c r="BR66" t="str">
        <f t="shared" si="247"/>
        <v>C</v>
      </c>
      <c r="BS66" t="str">
        <f t="shared" si="247"/>
        <v>Lipanská "B"</v>
      </c>
      <c r="BT66">
        <f t="shared" si="247"/>
        <v>0</v>
      </c>
      <c r="BU66" t="str">
        <f t="shared" si="247"/>
        <v>Kouřim "B"</v>
      </c>
      <c r="BW66" s="270"/>
      <c r="BX66" s="1014"/>
      <c r="BY66" s="1014"/>
      <c r="BZ66" s="1014"/>
      <c r="CA66" s="1014"/>
      <c r="CB66" s="271"/>
      <c r="CC66" s="1018"/>
      <c r="CD66" s="1018"/>
      <c r="CE66" s="271"/>
      <c r="CF66" s="271"/>
      <c r="CG66" s="271"/>
      <c r="CH66" s="271"/>
      <c r="CI66" s="271"/>
      <c r="CJ66" s="271"/>
      <c r="CK66" s="271"/>
      <c r="CL66" s="271"/>
      <c r="CM66" s="271"/>
      <c r="CN66" s="1019"/>
      <c r="CO66" s="1019"/>
      <c r="CP66" s="1019"/>
      <c r="CQ66" s="1019"/>
      <c r="CR66" s="1019"/>
      <c r="CS66" s="1015"/>
      <c r="CT66" s="1015"/>
      <c r="CU66" s="1015"/>
      <c r="CV66" s="271"/>
      <c r="CW66" s="271"/>
      <c r="CX66" s="271"/>
      <c r="CY66" s="271"/>
      <c r="CZ66" s="271"/>
      <c r="DA66" s="271"/>
      <c r="DB66" s="271"/>
      <c r="DC66" s="271"/>
      <c r="DD66" s="271"/>
      <c r="DE66" s="271"/>
      <c r="DF66" s="271"/>
      <c r="DG66" s="271"/>
      <c r="DH66" s="271"/>
      <c r="DI66" s="272"/>
      <c r="DJ66" s="1016"/>
      <c r="DK66" s="1016"/>
      <c r="DL66" s="1016"/>
      <c r="DM66" s="1017"/>
      <c r="DN66" s="1017"/>
      <c r="DO66" s="273"/>
    </row>
    <row r="67" spans="4:119" ht="22.5" customHeight="1" thickBot="1" x14ac:dyDescent="0.35">
      <c r="E67" s="242">
        <v>16</v>
      </c>
      <c r="F67" s="1091"/>
      <c r="G67" s="248" t="s">
        <v>50</v>
      </c>
      <c r="H67" s="243">
        <v>7</v>
      </c>
      <c r="I67" s="1093"/>
      <c r="J67" s="446" t="str">
        <f>IF($AD$62="","",LOOKUP(J66,$AC$62:$AC$69,$AD$62:$AD$69))</f>
        <v>Velký Osek "A"</v>
      </c>
      <c r="K67" s="1081"/>
      <c r="L67" s="447" t="str">
        <f>IF($AD$62="","",LOOKUP(L66,$AC$62:$AC$69,$AD$62:$AD$69))</f>
        <v>Kmochova "A"</v>
      </c>
      <c r="M67" s="1083"/>
      <c r="N67" s="1085"/>
      <c r="O67" s="1087"/>
      <c r="P67" s="1088"/>
      <c r="Q67" s="1089"/>
      <c r="R67" s="1089"/>
      <c r="AC67" s="294" t="s">
        <v>73</v>
      </c>
      <c r="AD67" s="295" t="str">
        <f>IF(BB33=2,AD33,IF(BB35=2,AD35,IF(BB37=2,AD37,IF(BB39=2,AD39,IF(BB41=2,AD41,IF(BB43=2,AD43,""))))))</f>
        <v>Kmochova "A"</v>
      </c>
      <c r="AF67" s="22"/>
      <c r="AG67" s="22"/>
      <c r="AH67" s="22"/>
      <c r="AI67" s="22"/>
      <c r="AJ67" s="22"/>
      <c r="BW67" s="270"/>
      <c r="BX67" s="274"/>
      <c r="BY67" s="274"/>
      <c r="BZ67" s="274"/>
      <c r="CA67" s="274"/>
      <c r="CB67" s="1010" t="s">
        <v>52</v>
      </c>
      <c r="CC67" s="1010"/>
      <c r="CD67" s="275">
        <f t="shared" ref="CD67" si="251">BS65</f>
        <v>12</v>
      </c>
      <c r="CE67" s="276" t="s">
        <v>53</v>
      </c>
      <c r="CF67" s="1011" t="str">
        <f t="shared" ref="CF67" si="252">BS66</f>
        <v>Lipanská "B"</v>
      </c>
      <c r="CG67" s="1011"/>
      <c r="CH67" s="1011"/>
      <c r="CI67" s="1011"/>
      <c r="CJ67" s="1011"/>
      <c r="CK67" s="1011"/>
      <c r="CL67" s="1011"/>
      <c r="CM67" s="1011"/>
      <c r="CN67" s="1011"/>
      <c r="CO67" s="1011"/>
      <c r="CP67" s="1011"/>
      <c r="CQ67" s="1011"/>
      <c r="CR67" s="1011"/>
      <c r="CS67" s="274"/>
      <c r="CT67" s="274"/>
      <c r="CU67" s="274"/>
      <c r="CV67" s="274"/>
      <c r="CW67" s="274"/>
      <c r="CX67" s="1010" t="s">
        <v>52</v>
      </c>
      <c r="CY67" s="1010"/>
      <c r="CZ67" s="275">
        <f t="shared" ref="CZ67" si="253">BU65</f>
        <v>19</v>
      </c>
      <c r="DA67" s="276" t="s">
        <v>53</v>
      </c>
      <c r="DB67" s="1011" t="str">
        <f t="shared" ref="DB67" si="254">BU66</f>
        <v>Kouřim "B"</v>
      </c>
      <c r="DC67" s="1011"/>
      <c r="DD67" s="1011"/>
      <c r="DE67" s="1011"/>
      <c r="DF67" s="1011"/>
      <c r="DG67" s="1011"/>
      <c r="DH67" s="1011"/>
      <c r="DI67" s="1011"/>
      <c r="DJ67" s="1011"/>
      <c r="DK67" s="1011"/>
      <c r="DL67" s="1011"/>
      <c r="DM67" s="1011"/>
      <c r="DN67" s="1011"/>
      <c r="DO67" s="273"/>
    </row>
    <row r="68" spans="4:119" ht="22.5" customHeight="1" thickTop="1" x14ac:dyDescent="0.35">
      <c r="E68" s="239" t="s">
        <v>83</v>
      </c>
      <c r="F68" s="1090">
        <f>F60+$F$58</f>
        <v>0.5083333333333333</v>
      </c>
      <c r="G68" s="240">
        <f>G66+1</f>
        <v>96</v>
      </c>
      <c r="H68" s="241" t="s">
        <v>45</v>
      </c>
      <c r="I68" s="1092" t="s">
        <v>93</v>
      </c>
      <c r="J68" s="448" t="s">
        <v>95</v>
      </c>
      <c r="K68" s="1094" t="s">
        <v>47</v>
      </c>
      <c r="L68" s="445" t="s">
        <v>96</v>
      </c>
      <c r="M68" s="1082">
        <v>14</v>
      </c>
      <c r="N68" s="1084" t="s">
        <v>47</v>
      </c>
      <c r="O68" s="1086">
        <v>13</v>
      </c>
      <c r="P68" s="1088" t="s">
        <v>92</v>
      </c>
      <c r="Q68" s="1089"/>
      <c r="R68" s="1089"/>
      <c r="AC68" s="294" t="s">
        <v>74</v>
      </c>
      <c r="AD68" s="295" t="str">
        <f>IF(BB49=1,AD49,IF(BB51=1,AD51,IF(BB53=1,AD53,IF(BB55=1,AD55,IF(BB57=1,AD57,IF(BB59=1,AD59,""))))))</f>
        <v>Býchory</v>
      </c>
      <c r="AF68" s="22"/>
      <c r="AG68" s="22"/>
      <c r="AH68" s="22"/>
      <c r="AI68" s="22"/>
      <c r="AJ68" s="22"/>
      <c r="BW68" s="270"/>
      <c r="BX68" s="274"/>
      <c r="BY68" s="274"/>
      <c r="BZ68" s="274"/>
      <c r="CA68" s="274"/>
      <c r="CB68" s="274"/>
      <c r="CC68" s="274"/>
      <c r="CD68" s="274"/>
      <c r="CE68" s="274"/>
      <c r="CF68" s="274"/>
      <c r="CG68" s="274"/>
      <c r="CH68" s="274"/>
      <c r="CI68" s="274"/>
      <c r="CJ68" s="274"/>
      <c r="CK68" s="274"/>
      <c r="CL68" s="274"/>
      <c r="CM68" s="274"/>
      <c r="CN68" s="274"/>
      <c r="CO68" s="274"/>
      <c r="CP68" s="274"/>
      <c r="CQ68" s="274"/>
      <c r="CR68" s="274"/>
      <c r="CS68" s="274"/>
      <c r="CT68" s="274"/>
      <c r="CU68" s="274"/>
      <c r="CV68" s="274"/>
      <c r="CW68" s="274"/>
      <c r="CX68" s="274"/>
      <c r="CY68" s="274"/>
      <c r="CZ68" s="274"/>
      <c r="DA68" s="274"/>
      <c r="DB68" s="274"/>
      <c r="DC68" s="274"/>
      <c r="DD68" s="274"/>
      <c r="DE68" s="274"/>
      <c r="DF68" s="274"/>
      <c r="DG68" s="274"/>
      <c r="DH68" s="274"/>
      <c r="DI68" s="277"/>
      <c r="DJ68" s="277"/>
      <c r="DK68" s="277"/>
      <c r="DL68" s="277"/>
      <c r="DM68" s="277"/>
      <c r="DN68" s="277"/>
      <c r="DO68" s="273"/>
    </row>
    <row r="69" spans="4:119" ht="22.5" customHeight="1" thickBot="1" x14ac:dyDescent="0.45">
      <c r="E69" s="242">
        <v>17</v>
      </c>
      <c r="F69" s="1091"/>
      <c r="G69" s="248" t="s">
        <v>50</v>
      </c>
      <c r="H69" s="243">
        <v>10</v>
      </c>
      <c r="I69" s="1093"/>
      <c r="J69" s="452" t="str">
        <f>IF(M60=O60,"",IF(M60&lt;O60,J61,L61))</f>
        <v>Mnichovická "B"</v>
      </c>
      <c r="K69" s="1095"/>
      <c r="L69" s="453" t="str">
        <f>IF(M64=O64,"",IF(M64&lt;O64,J65,L65))</f>
        <v>Masarykova "A"</v>
      </c>
      <c r="M69" s="1083"/>
      <c r="N69" s="1085"/>
      <c r="O69" s="1087"/>
      <c r="P69" s="1088"/>
      <c r="Q69" s="1089"/>
      <c r="R69" s="1089"/>
      <c r="AC69" s="294" t="s">
        <v>75</v>
      </c>
      <c r="AD69" s="295" t="str">
        <f>IF(BB49=2,AD49,IF(BB51=2,AD51,IF(BB53=2,AD53,IF(BB55=2,AD55,IF(BB57=2,AD57,IF(BB59=2,AD59,""))))))</f>
        <v>Mnichovická "B"</v>
      </c>
      <c r="AF69" s="22"/>
      <c r="AG69" s="22"/>
      <c r="AH69" s="22"/>
      <c r="AI69" s="22"/>
      <c r="AJ69" s="22"/>
      <c r="BW69" s="270"/>
      <c r="BX69" s="278" t="s">
        <v>56</v>
      </c>
      <c r="BY69" s="250">
        <f t="shared" ref="BY69" si="255">CD67</f>
        <v>12</v>
      </c>
      <c r="BZ69" s="279" t="s">
        <v>47</v>
      </c>
      <c r="CA69" s="290">
        <v>1</v>
      </c>
      <c r="CB69" s="290">
        <v>2</v>
      </c>
      <c r="CC69" s="290">
        <v>3</v>
      </c>
      <c r="CD69" s="290">
        <v>4</v>
      </c>
      <c r="CE69" s="290">
        <v>5</v>
      </c>
      <c r="CF69" s="290">
        <v>6</v>
      </c>
      <c r="CG69" s="290">
        <v>7</v>
      </c>
      <c r="CH69" s="290">
        <v>8</v>
      </c>
      <c r="CI69" s="290">
        <v>9</v>
      </c>
      <c r="CJ69" s="290">
        <v>10</v>
      </c>
      <c r="CK69" s="290">
        <v>11</v>
      </c>
      <c r="CL69" s="290">
        <v>12</v>
      </c>
      <c r="CM69" s="290">
        <v>13</v>
      </c>
      <c r="CN69" s="290">
        <v>14</v>
      </c>
      <c r="CO69" s="290">
        <v>15</v>
      </c>
      <c r="CP69" s="290">
        <v>16</v>
      </c>
      <c r="CQ69" s="290">
        <v>17</v>
      </c>
      <c r="CR69" s="290">
        <v>18</v>
      </c>
      <c r="CS69" s="290">
        <v>19</v>
      </c>
      <c r="CT69" s="290">
        <v>20</v>
      </c>
      <c r="CU69" s="290">
        <v>21</v>
      </c>
      <c r="CV69" s="290">
        <v>22</v>
      </c>
      <c r="CW69" s="290">
        <v>23</v>
      </c>
      <c r="CX69" s="290">
        <v>24</v>
      </c>
      <c r="CY69" s="290">
        <v>25</v>
      </c>
      <c r="CZ69" s="290">
        <v>26</v>
      </c>
      <c r="DA69" s="290">
        <v>27</v>
      </c>
      <c r="DB69" s="290">
        <v>28</v>
      </c>
      <c r="DC69" s="290">
        <v>29</v>
      </c>
      <c r="DD69" s="290">
        <v>30</v>
      </c>
      <c r="DE69" s="290">
        <v>31</v>
      </c>
      <c r="DF69" s="290">
        <v>32</v>
      </c>
      <c r="DG69" s="290">
        <v>33</v>
      </c>
      <c r="DH69" s="290">
        <v>34</v>
      </c>
      <c r="DI69" s="291">
        <v>35</v>
      </c>
      <c r="DJ69" s="291">
        <v>36</v>
      </c>
      <c r="DK69" s="291">
        <v>37</v>
      </c>
      <c r="DL69" s="291">
        <v>38</v>
      </c>
      <c r="DM69" s="291">
        <v>39</v>
      </c>
      <c r="DN69" s="291">
        <v>40</v>
      </c>
      <c r="DO69" s="273"/>
    </row>
    <row r="70" spans="4:119" ht="22.5" customHeight="1" thickTop="1" x14ac:dyDescent="0.35">
      <c r="D70" s="251"/>
      <c r="E70" s="239" t="s">
        <v>83</v>
      </c>
      <c r="F70" s="1090">
        <f t="shared" ref="F70" si="256">F62+$F$58</f>
        <v>0.5083333333333333</v>
      </c>
      <c r="G70" s="240">
        <f>G68+1</f>
        <v>97</v>
      </c>
      <c r="H70" s="241" t="s">
        <v>45</v>
      </c>
      <c r="I70" s="1092" t="s">
        <v>94</v>
      </c>
      <c r="J70" s="448" t="s">
        <v>97</v>
      </c>
      <c r="K70" s="1094" t="s">
        <v>47</v>
      </c>
      <c r="L70" s="445" t="s">
        <v>98</v>
      </c>
      <c r="M70" s="1082">
        <v>12</v>
      </c>
      <c r="N70" s="1084" t="s">
        <v>47</v>
      </c>
      <c r="O70" s="1086">
        <v>14</v>
      </c>
      <c r="P70" s="1088" t="s">
        <v>92</v>
      </c>
      <c r="Q70" s="1089"/>
      <c r="R70" s="1089"/>
      <c r="AF70" s="22"/>
      <c r="AG70" s="22"/>
      <c r="AH70" s="22"/>
      <c r="AI70" s="22"/>
      <c r="AJ70" s="22"/>
      <c r="BW70" s="270"/>
      <c r="BX70" s="280"/>
      <c r="BY70" s="281"/>
      <c r="BZ70" s="282"/>
      <c r="CA70" s="283"/>
      <c r="CB70" s="283"/>
      <c r="CC70" s="283"/>
      <c r="CD70" s="283"/>
      <c r="CE70" s="283"/>
      <c r="CF70" s="283"/>
      <c r="CG70" s="283"/>
      <c r="CH70" s="283"/>
      <c r="CI70" s="283"/>
      <c r="CJ70" s="283"/>
      <c r="CK70" s="283"/>
      <c r="CL70" s="283"/>
      <c r="CM70" s="283"/>
      <c r="CN70" s="283"/>
      <c r="CO70" s="283"/>
      <c r="CP70" s="283"/>
      <c r="CQ70" s="283"/>
      <c r="CR70" s="283"/>
      <c r="CS70" s="283"/>
      <c r="CT70" s="283"/>
      <c r="CU70" s="283"/>
      <c r="CV70" s="283"/>
      <c r="CW70" s="283"/>
      <c r="CX70" s="283"/>
      <c r="CY70" s="283"/>
      <c r="CZ70" s="283"/>
      <c r="DA70" s="283"/>
      <c r="DB70" s="283"/>
      <c r="DC70" s="283"/>
      <c r="DD70" s="283"/>
      <c r="DE70" s="283"/>
      <c r="DF70" s="283"/>
      <c r="DG70" s="283"/>
      <c r="DH70" s="283"/>
      <c r="DI70" s="284"/>
      <c r="DJ70" s="284"/>
      <c r="DK70" s="284"/>
      <c r="DL70" s="284"/>
      <c r="DM70" s="284"/>
      <c r="DN70" s="284"/>
      <c r="DO70" s="273"/>
    </row>
    <row r="71" spans="4:119" ht="22.5" customHeight="1" thickBot="1" x14ac:dyDescent="0.45">
      <c r="D71" s="251"/>
      <c r="E71" s="242">
        <v>17</v>
      </c>
      <c r="F71" s="1091"/>
      <c r="G71" s="248" t="s">
        <v>50</v>
      </c>
      <c r="H71" s="243">
        <v>9</v>
      </c>
      <c r="I71" s="1093"/>
      <c r="J71" s="452" t="str">
        <f>IF(M62=O62,"",IF(M62&lt;O62,J63,L63))</f>
        <v>Býchory</v>
      </c>
      <c r="K71" s="1095"/>
      <c r="L71" s="453" t="str">
        <f>IF(M66=O66,"",IF(M66&lt;O66,J67,L67))</f>
        <v>Velký Osek "A"</v>
      </c>
      <c r="M71" s="1083"/>
      <c r="N71" s="1085"/>
      <c r="O71" s="1087"/>
      <c r="P71" s="1088"/>
      <c r="Q71" s="1089"/>
      <c r="R71" s="1089"/>
      <c r="AF71" s="22"/>
      <c r="AG71" s="22"/>
      <c r="AH71" s="22"/>
      <c r="AI71" s="22"/>
      <c r="AJ71" s="22"/>
      <c r="BW71" s="270"/>
      <c r="BX71" s="285" t="s">
        <v>56</v>
      </c>
      <c r="BY71" s="249">
        <f t="shared" ref="BY71" si="257">CZ67</f>
        <v>19</v>
      </c>
      <c r="BZ71" s="286" t="s">
        <v>47</v>
      </c>
      <c r="CA71" s="290">
        <v>1</v>
      </c>
      <c r="CB71" s="290">
        <v>2</v>
      </c>
      <c r="CC71" s="290">
        <v>3</v>
      </c>
      <c r="CD71" s="290">
        <v>4</v>
      </c>
      <c r="CE71" s="290">
        <v>5</v>
      </c>
      <c r="CF71" s="290">
        <v>6</v>
      </c>
      <c r="CG71" s="290">
        <v>7</v>
      </c>
      <c r="CH71" s="290">
        <v>8</v>
      </c>
      <c r="CI71" s="290">
        <v>9</v>
      </c>
      <c r="CJ71" s="290">
        <v>10</v>
      </c>
      <c r="CK71" s="290">
        <v>11</v>
      </c>
      <c r="CL71" s="290">
        <v>12</v>
      </c>
      <c r="CM71" s="290">
        <v>13</v>
      </c>
      <c r="CN71" s="290">
        <v>14</v>
      </c>
      <c r="CO71" s="290">
        <v>15</v>
      </c>
      <c r="CP71" s="290">
        <v>16</v>
      </c>
      <c r="CQ71" s="290">
        <v>17</v>
      </c>
      <c r="CR71" s="290">
        <v>18</v>
      </c>
      <c r="CS71" s="290">
        <v>19</v>
      </c>
      <c r="CT71" s="290">
        <v>20</v>
      </c>
      <c r="CU71" s="290">
        <v>21</v>
      </c>
      <c r="CV71" s="290">
        <v>22</v>
      </c>
      <c r="CW71" s="290">
        <v>23</v>
      </c>
      <c r="CX71" s="290">
        <v>24</v>
      </c>
      <c r="CY71" s="290">
        <v>25</v>
      </c>
      <c r="CZ71" s="290">
        <v>26</v>
      </c>
      <c r="DA71" s="290">
        <v>27</v>
      </c>
      <c r="DB71" s="290">
        <v>28</v>
      </c>
      <c r="DC71" s="290">
        <v>29</v>
      </c>
      <c r="DD71" s="290">
        <v>30</v>
      </c>
      <c r="DE71" s="290">
        <v>31</v>
      </c>
      <c r="DF71" s="290">
        <v>32</v>
      </c>
      <c r="DG71" s="290">
        <v>33</v>
      </c>
      <c r="DH71" s="290">
        <v>34</v>
      </c>
      <c r="DI71" s="291">
        <v>35</v>
      </c>
      <c r="DJ71" s="291">
        <v>36</v>
      </c>
      <c r="DK71" s="291">
        <v>37</v>
      </c>
      <c r="DL71" s="291">
        <v>38</v>
      </c>
      <c r="DM71" s="291">
        <v>39</v>
      </c>
      <c r="DN71" s="291">
        <v>40</v>
      </c>
      <c r="DO71" s="273"/>
    </row>
    <row r="72" spans="4:119" ht="22.5" customHeight="1" thickTop="1" thickBot="1" x14ac:dyDescent="0.4">
      <c r="D72" s="7"/>
      <c r="E72" s="239" t="s">
        <v>83</v>
      </c>
      <c r="F72" s="1090">
        <f t="shared" ref="F72" si="258">F64+$F$58</f>
        <v>0.5083333333333333</v>
      </c>
      <c r="G72" s="240">
        <v>98</v>
      </c>
      <c r="H72" s="241" t="s">
        <v>45</v>
      </c>
      <c r="I72" s="1092" t="s">
        <v>99</v>
      </c>
      <c r="J72" s="448" t="s">
        <v>102</v>
      </c>
      <c r="K72" s="1094" t="s">
        <v>47</v>
      </c>
      <c r="L72" s="445" t="s">
        <v>103</v>
      </c>
      <c r="M72" s="1082">
        <v>14</v>
      </c>
      <c r="N72" s="1084" t="s">
        <v>47</v>
      </c>
      <c r="O72" s="1086">
        <v>11</v>
      </c>
      <c r="P72" s="1088" t="s">
        <v>101</v>
      </c>
      <c r="Q72" s="1089"/>
      <c r="R72" s="1089"/>
      <c r="AF72" s="22"/>
      <c r="AG72" s="22"/>
      <c r="AH72" s="22"/>
      <c r="AI72" s="22"/>
      <c r="AJ72" s="22"/>
      <c r="BW72" s="287"/>
      <c r="BX72" s="288"/>
      <c r="BY72" s="288"/>
      <c r="BZ72" s="288"/>
      <c r="CA72" s="288"/>
      <c r="CB72" s="288"/>
      <c r="CC72" s="288"/>
      <c r="CD72" s="288"/>
      <c r="CE72" s="288"/>
      <c r="CF72" s="288"/>
      <c r="CG72" s="288"/>
      <c r="CH72" s="288"/>
      <c r="CI72" s="288"/>
      <c r="CJ72" s="288"/>
      <c r="CK72" s="288"/>
      <c r="CL72" s="288"/>
      <c r="CM72" s="288"/>
      <c r="CN72" s="288"/>
      <c r="CO72" s="288"/>
      <c r="CP72" s="288"/>
      <c r="CQ72" s="288"/>
      <c r="CR72" s="288"/>
      <c r="CS72" s="288"/>
      <c r="CT72" s="288"/>
      <c r="CU72" s="288"/>
      <c r="CV72" s="288"/>
      <c r="CW72" s="288"/>
      <c r="CX72" s="288"/>
      <c r="CY72" s="288"/>
      <c r="CZ72" s="288"/>
      <c r="DA72" s="288"/>
      <c r="DB72" s="288"/>
      <c r="DC72" s="288"/>
      <c r="DD72" s="288"/>
      <c r="DE72" s="288"/>
      <c r="DF72" s="288"/>
      <c r="DG72" s="288"/>
      <c r="DH72" s="288"/>
      <c r="DI72" s="288"/>
      <c r="DJ72" s="288"/>
      <c r="DK72" s="288"/>
      <c r="DL72" s="288"/>
      <c r="DM72" s="288"/>
      <c r="DN72" s="288"/>
      <c r="DO72" s="289"/>
    </row>
    <row r="73" spans="4:119" ht="22.5" customHeight="1" thickTop="1" thickBot="1" x14ac:dyDescent="0.4">
      <c r="D73" s="251"/>
      <c r="E73" s="242">
        <v>17</v>
      </c>
      <c r="F73" s="1091"/>
      <c r="G73" s="248" t="s">
        <v>50</v>
      </c>
      <c r="H73" s="243">
        <v>8</v>
      </c>
      <c r="I73" s="1093"/>
      <c r="J73" s="452" t="str">
        <f>IF(M60=O60,"",IF(M60&gt;O60,J61,L61))</f>
        <v>Velim</v>
      </c>
      <c r="K73" s="1095"/>
      <c r="L73" s="453" t="str">
        <f>IF(M64=O64,"",IF(M64&gt;O64,J65,L65))</f>
        <v>Masarykova "B"</v>
      </c>
      <c r="M73" s="1083"/>
      <c r="N73" s="1085"/>
      <c r="O73" s="1087"/>
      <c r="P73" s="1088"/>
      <c r="Q73" s="1089"/>
      <c r="R73" s="1089"/>
      <c r="BW73" s="1012">
        <f t="shared" ref="BW73" si="259">BO74</f>
        <v>0.44166666666666687</v>
      </c>
      <c r="BX73" s="1013"/>
      <c r="BY73" s="267"/>
      <c r="BZ73" s="267"/>
      <c r="CA73" s="267"/>
      <c r="CB73" s="267"/>
      <c r="CC73" s="267"/>
      <c r="CD73" s="267"/>
      <c r="CE73" s="267"/>
      <c r="CF73" s="267"/>
      <c r="CG73" s="267"/>
      <c r="CH73" s="267"/>
      <c r="CI73" s="267"/>
      <c r="CJ73" s="267"/>
      <c r="CK73" s="267"/>
      <c r="CL73" s="267"/>
      <c r="CM73" s="267"/>
      <c r="CN73" s="267"/>
      <c r="CO73" s="267"/>
      <c r="CP73" s="267"/>
      <c r="CQ73" s="267"/>
      <c r="CR73" s="267"/>
      <c r="CS73" s="267"/>
      <c r="CT73" s="267"/>
      <c r="CU73" s="267"/>
      <c r="CV73" s="267"/>
      <c r="CW73" s="267"/>
      <c r="CX73" s="267"/>
      <c r="CY73" s="267"/>
      <c r="CZ73" s="267"/>
      <c r="DA73" s="267"/>
      <c r="DB73" s="267"/>
      <c r="DC73" s="267"/>
      <c r="DD73" s="267"/>
      <c r="DE73" s="267"/>
      <c r="DF73" s="267"/>
      <c r="DG73" s="267"/>
      <c r="DH73" s="267"/>
      <c r="DI73" s="267"/>
      <c r="DJ73" s="267"/>
      <c r="DK73" s="268"/>
      <c r="DL73" s="466" t="s">
        <v>78</v>
      </c>
      <c r="DM73" s="467"/>
      <c r="DN73" s="466" t="str">
        <f t="shared" ref="DN73" si="260">BR75</f>
        <v>D</v>
      </c>
      <c r="DO73" s="468"/>
    </row>
    <row r="74" spans="4:119" ht="22.5" customHeight="1" thickTop="1" x14ac:dyDescent="0.35">
      <c r="D74" s="7"/>
      <c r="E74" s="239" t="s">
        <v>83</v>
      </c>
      <c r="F74" s="1090">
        <f t="shared" ref="F74" si="261">F66+$F$58</f>
        <v>0.5083333333333333</v>
      </c>
      <c r="G74" s="240">
        <f>G72+1</f>
        <v>99</v>
      </c>
      <c r="H74" s="241" t="s">
        <v>45</v>
      </c>
      <c r="I74" s="1092" t="s">
        <v>100</v>
      </c>
      <c r="J74" s="448" t="s">
        <v>104</v>
      </c>
      <c r="K74" s="1094" t="s">
        <v>47</v>
      </c>
      <c r="L74" s="445" t="s">
        <v>105</v>
      </c>
      <c r="M74" s="1082">
        <v>10</v>
      </c>
      <c r="N74" s="1084" t="s">
        <v>47</v>
      </c>
      <c r="O74" s="1086">
        <v>14</v>
      </c>
      <c r="P74" s="1088" t="s">
        <v>101</v>
      </c>
      <c r="Q74" s="1089"/>
      <c r="R74" s="1089"/>
      <c r="BN74" t="str">
        <f t="shared" ref="BN74:BU75" si="262">E18</f>
        <v>9. KOLO</v>
      </c>
      <c r="BO74">
        <f t="shared" si="262"/>
        <v>0.44166666666666687</v>
      </c>
      <c r="BP74">
        <f t="shared" si="262"/>
        <v>49</v>
      </c>
      <c r="BQ74" t="str">
        <f t="shared" si="262"/>
        <v>HŘIŠTĚ</v>
      </c>
      <c r="BR74" t="str">
        <f t="shared" si="262"/>
        <v>skupina</v>
      </c>
      <c r="BS74">
        <f t="shared" si="262"/>
        <v>20</v>
      </c>
      <c r="BT74" t="str">
        <f t="shared" si="262"/>
        <v>:</v>
      </c>
      <c r="BU74">
        <f t="shared" si="262"/>
        <v>21</v>
      </c>
      <c r="BW74" s="270"/>
      <c r="BX74" s="1014" t="str">
        <f t="shared" ref="BX74" si="263">BN74</f>
        <v>9. KOLO</v>
      </c>
      <c r="BY74" s="1014"/>
      <c r="BZ74" s="1014"/>
      <c r="CA74" s="1014"/>
      <c r="CB74" s="271"/>
      <c r="CC74" s="1018"/>
      <c r="CD74" s="1018"/>
      <c r="CE74" s="271"/>
      <c r="CF74" s="271"/>
      <c r="CG74" s="271"/>
      <c r="CH74" s="271"/>
      <c r="CI74" s="271"/>
      <c r="CJ74" s="271"/>
      <c r="CK74" s="271"/>
      <c r="CL74" s="271"/>
      <c r="CM74" s="271"/>
      <c r="CN74" s="1019">
        <f t="shared" ref="CN74" si="264">BP74</f>
        <v>49</v>
      </c>
      <c r="CO74" s="1019"/>
      <c r="CP74" s="1019"/>
      <c r="CQ74" s="1019"/>
      <c r="CR74" s="1019"/>
      <c r="CS74" s="1015" t="s">
        <v>48</v>
      </c>
      <c r="CT74" s="1015"/>
      <c r="CU74" s="1015"/>
      <c r="CV74" s="271"/>
      <c r="CW74" s="271"/>
      <c r="CX74" s="271"/>
      <c r="CY74" s="271"/>
      <c r="CZ74" s="271"/>
      <c r="DA74" s="271"/>
      <c r="DB74" s="271"/>
      <c r="DC74" s="271"/>
      <c r="DD74" s="271"/>
      <c r="DE74" s="271"/>
      <c r="DF74" s="271"/>
      <c r="DG74" s="271"/>
      <c r="DH74" s="271"/>
      <c r="DI74" s="272"/>
      <c r="DJ74" s="1016" t="s">
        <v>49</v>
      </c>
      <c r="DK74" s="1016"/>
      <c r="DL74" s="1016"/>
      <c r="DM74" s="1017">
        <f t="shared" ref="DM74" si="265">BQ75</f>
        <v>1</v>
      </c>
      <c r="DN74" s="1017"/>
      <c r="DO74" s="273"/>
    </row>
    <row r="75" spans="4:119" ht="22.5" customHeight="1" thickBot="1" x14ac:dyDescent="0.35">
      <c r="E75" s="242">
        <v>17</v>
      </c>
      <c r="F75" s="1091"/>
      <c r="G75" s="248" t="s">
        <v>50</v>
      </c>
      <c r="H75" s="243">
        <v>7</v>
      </c>
      <c r="I75" s="1093"/>
      <c r="J75" s="452" t="str">
        <f>IF(M62=O62,"",IF(M62&gt;O62,J63,L63))</f>
        <v>Velký Osek "B"</v>
      </c>
      <c r="K75" s="1095"/>
      <c r="L75" s="453" t="str">
        <f>IF(M66=O66,"",IF(M66&gt;O66,J67,L67))</f>
        <v>Kmochova "A"</v>
      </c>
      <c r="M75" s="1083"/>
      <c r="N75" s="1085"/>
      <c r="O75" s="1087"/>
      <c r="P75" s="1088"/>
      <c r="Q75" s="1089"/>
      <c r="R75" s="1089"/>
      <c r="BN75">
        <f t="shared" si="262"/>
        <v>0</v>
      </c>
      <c r="BO75">
        <f t="shared" si="262"/>
        <v>0</v>
      </c>
      <c r="BP75" t="str">
        <f t="shared" si="262"/>
        <v>zápas</v>
      </c>
      <c r="BQ75">
        <f t="shared" si="262"/>
        <v>1</v>
      </c>
      <c r="BR75" t="str">
        <f t="shared" si="262"/>
        <v>D</v>
      </c>
      <c r="BS75" t="str">
        <f t="shared" si="262"/>
        <v>Gymnázium "B"</v>
      </c>
      <c r="BT75">
        <f t="shared" si="262"/>
        <v>0</v>
      </c>
      <c r="BU75" t="str">
        <f t="shared" si="262"/>
        <v>Mnichovická "B"</v>
      </c>
      <c r="BW75" s="270"/>
      <c r="BX75" s="1014"/>
      <c r="BY75" s="1014"/>
      <c r="BZ75" s="1014"/>
      <c r="CA75" s="1014"/>
      <c r="CB75" s="271"/>
      <c r="CC75" s="1018"/>
      <c r="CD75" s="1018"/>
      <c r="CE75" s="271"/>
      <c r="CF75" s="271"/>
      <c r="CG75" s="271"/>
      <c r="CH75" s="271"/>
      <c r="CI75" s="271"/>
      <c r="CJ75" s="271"/>
      <c r="CK75" s="271"/>
      <c r="CL75" s="271"/>
      <c r="CM75" s="271"/>
      <c r="CN75" s="1019"/>
      <c r="CO75" s="1019"/>
      <c r="CP75" s="1019"/>
      <c r="CQ75" s="1019"/>
      <c r="CR75" s="1019"/>
      <c r="CS75" s="1015"/>
      <c r="CT75" s="1015"/>
      <c r="CU75" s="1015"/>
      <c r="CV75" s="271"/>
      <c r="CW75" s="271"/>
      <c r="CX75" s="271"/>
      <c r="CY75" s="271"/>
      <c r="CZ75" s="271"/>
      <c r="DA75" s="271"/>
      <c r="DB75" s="271"/>
      <c r="DC75" s="271"/>
      <c r="DD75" s="271"/>
      <c r="DE75" s="271"/>
      <c r="DF75" s="271"/>
      <c r="DG75" s="271"/>
      <c r="DH75" s="271"/>
      <c r="DI75" s="272"/>
      <c r="DJ75" s="1016"/>
      <c r="DK75" s="1016"/>
      <c r="DL75" s="1016"/>
      <c r="DM75" s="1017"/>
      <c r="DN75" s="1017"/>
      <c r="DO75" s="273"/>
    </row>
    <row r="76" spans="4:119" ht="22.5" customHeight="1" thickTop="1" x14ac:dyDescent="0.35">
      <c r="E76" s="239" t="s">
        <v>83</v>
      </c>
      <c r="F76" s="1090">
        <f>F68+$F$58</f>
        <v>0.51666666666666661</v>
      </c>
      <c r="G76" s="240">
        <f>G74+1</f>
        <v>100</v>
      </c>
      <c r="H76" s="241" t="s">
        <v>45</v>
      </c>
      <c r="I76" s="1092" t="s">
        <v>110</v>
      </c>
      <c r="J76" s="448" t="s">
        <v>108</v>
      </c>
      <c r="K76" s="1094" t="s">
        <v>47</v>
      </c>
      <c r="L76" s="445" t="s">
        <v>109</v>
      </c>
      <c r="M76" s="1082">
        <v>17</v>
      </c>
      <c r="N76" s="1084" t="s">
        <v>47</v>
      </c>
      <c r="O76" s="1086">
        <v>13</v>
      </c>
      <c r="P76" s="1088" t="s">
        <v>106</v>
      </c>
      <c r="Q76" s="1089"/>
      <c r="R76" s="1089"/>
      <c r="BW76" s="270"/>
      <c r="BX76" s="274"/>
      <c r="BY76" s="274"/>
      <c r="BZ76" s="274"/>
      <c r="CA76" s="274"/>
      <c r="CB76" s="1010" t="s">
        <v>52</v>
      </c>
      <c r="CC76" s="1010"/>
      <c r="CD76" s="275">
        <f t="shared" ref="CD76" si="266">BS74</f>
        <v>20</v>
      </c>
      <c r="CE76" s="276" t="s">
        <v>53</v>
      </c>
      <c r="CF76" s="1011" t="str">
        <f t="shared" ref="CF76" si="267">BS75</f>
        <v>Gymnázium "B"</v>
      </c>
      <c r="CG76" s="1011"/>
      <c r="CH76" s="1011"/>
      <c r="CI76" s="1011"/>
      <c r="CJ76" s="1011"/>
      <c r="CK76" s="1011"/>
      <c r="CL76" s="1011"/>
      <c r="CM76" s="1011"/>
      <c r="CN76" s="1011"/>
      <c r="CO76" s="1011"/>
      <c r="CP76" s="1011"/>
      <c r="CQ76" s="1011"/>
      <c r="CR76" s="1011"/>
      <c r="CS76" s="274"/>
      <c r="CT76" s="274"/>
      <c r="CU76" s="274"/>
      <c r="CV76" s="274"/>
      <c r="CW76" s="274"/>
      <c r="CX76" s="1010" t="s">
        <v>52</v>
      </c>
      <c r="CY76" s="1010"/>
      <c r="CZ76" s="275">
        <f t="shared" ref="CZ76" si="268">BU74</f>
        <v>21</v>
      </c>
      <c r="DA76" s="276" t="s">
        <v>53</v>
      </c>
      <c r="DB76" s="1011" t="str">
        <f t="shared" ref="DB76" si="269">BU75</f>
        <v>Mnichovická "B"</v>
      </c>
      <c r="DC76" s="1011"/>
      <c r="DD76" s="1011"/>
      <c r="DE76" s="1011"/>
      <c r="DF76" s="1011"/>
      <c r="DG76" s="1011"/>
      <c r="DH76" s="1011"/>
      <c r="DI76" s="1011"/>
      <c r="DJ76" s="1011"/>
      <c r="DK76" s="1011"/>
      <c r="DL76" s="1011"/>
      <c r="DM76" s="1011"/>
      <c r="DN76" s="1011"/>
      <c r="DO76" s="273"/>
    </row>
    <row r="77" spans="4:119" ht="22.5" customHeight="1" thickBot="1" x14ac:dyDescent="0.35">
      <c r="E77" s="242">
        <v>18</v>
      </c>
      <c r="F77" s="1091"/>
      <c r="G77" s="248" t="s">
        <v>50</v>
      </c>
      <c r="H77" s="243">
        <v>10</v>
      </c>
      <c r="I77" s="1093"/>
      <c r="J77" s="452" t="str">
        <f>IF(M68=O68,"",IF(M68&lt;O68,J69,L69))</f>
        <v>Masarykova "A"</v>
      </c>
      <c r="K77" s="1095"/>
      <c r="L77" s="453" t="str">
        <f>IF(M70=O70,"",IF(M70&lt;O70,J71,L71))</f>
        <v>Býchory</v>
      </c>
      <c r="M77" s="1083"/>
      <c r="N77" s="1085"/>
      <c r="O77" s="1087"/>
      <c r="P77" s="1088" t="s">
        <v>107</v>
      </c>
      <c r="Q77" s="1089"/>
      <c r="R77" s="1089"/>
      <c r="BW77" s="270"/>
      <c r="BX77" s="274"/>
      <c r="BY77" s="274"/>
      <c r="BZ77" s="274"/>
      <c r="CA77" s="274"/>
      <c r="CB77" s="274"/>
      <c r="CC77" s="274"/>
      <c r="CD77" s="274"/>
      <c r="CE77" s="274"/>
      <c r="CF77" s="274"/>
      <c r="CG77" s="274"/>
      <c r="CH77" s="274"/>
      <c r="CI77" s="274"/>
      <c r="CJ77" s="274"/>
      <c r="CK77" s="274"/>
      <c r="CL77" s="274"/>
      <c r="CM77" s="274"/>
      <c r="CN77" s="274"/>
      <c r="CO77" s="274"/>
      <c r="CP77" s="274"/>
      <c r="CQ77" s="274"/>
      <c r="CR77" s="274"/>
      <c r="CS77" s="274"/>
      <c r="CT77" s="274"/>
      <c r="CU77" s="274"/>
      <c r="CV77" s="274"/>
      <c r="CW77" s="274"/>
      <c r="CX77" s="274"/>
      <c r="CY77" s="274"/>
      <c r="CZ77" s="274"/>
      <c r="DA77" s="274"/>
      <c r="DB77" s="274"/>
      <c r="DC77" s="274"/>
      <c r="DD77" s="274"/>
      <c r="DE77" s="274"/>
      <c r="DF77" s="274"/>
      <c r="DG77" s="274"/>
      <c r="DH77" s="274"/>
      <c r="DI77" s="277"/>
      <c r="DJ77" s="277"/>
      <c r="DK77" s="277"/>
      <c r="DL77" s="277"/>
      <c r="DM77" s="277"/>
      <c r="DN77" s="277"/>
      <c r="DO77" s="273"/>
    </row>
    <row r="78" spans="4:119" ht="22.5" customHeight="1" thickTop="1" x14ac:dyDescent="0.4">
      <c r="E78" s="239" t="s">
        <v>83</v>
      </c>
      <c r="F78" s="1090">
        <f t="shared" ref="F78" si="270">F70+$F$58</f>
        <v>0.51666666666666661</v>
      </c>
      <c r="G78" s="240">
        <f>G76+1</f>
        <v>101</v>
      </c>
      <c r="H78" s="241" t="s">
        <v>45</v>
      </c>
      <c r="I78" s="1092" t="s">
        <v>111</v>
      </c>
      <c r="J78" s="448" t="s">
        <v>118</v>
      </c>
      <c r="K78" s="1094" t="s">
        <v>47</v>
      </c>
      <c r="L78" s="445" t="s">
        <v>119</v>
      </c>
      <c r="M78" s="1082">
        <v>11</v>
      </c>
      <c r="N78" s="1084" t="s">
        <v>47</v>
      </c>
      <c r="O78" s="1086">
        <v>15</v>
      </c>
      <c r="P78" s="1088" t="s">
        <v>106</v>
      </c>
      <c r="Q78" s="1089"/>
      <c r="R78" s="1089"/>
      <c r="BW78" s="270"/>
      <c r="BX78" s="278" t="s">
        <v>56</v>
      </c>
      <c r="BY78" s="250">
        <f t="shared" ref="BY78" si="271">CD76</f>
        <v>20</v>
      </c>
      <c r="BZ78" s="279" t="s">
        <v>47</v>
      </c>
      <c r="CA78" s="290">
        <v>1</v>
      </c>
      <c r="CB78" s="290">
        <v>2</v>
      </c>
      <c r="CC78" s="290">
        <v>3</v>
      </c>
      <c r="CD78" s="290">
        <v>4</v>
      </c>
      <c r="CE78" s="290">
        <v>5</v>
      </c>
      <c r="CF78" s="290">
        <v>6</v>
      </c>
      <c r="CG78" s="290">
        <v>7</v>
      </c>
      <c r="CH78" s="290">
        <v>8</v>
      </c>
      <c r="CI78" s="290">
        <v>9</v>
      </c>
      <c r="CJ78" s="290">
        <v>10</v>
      </c>
      <c r="CK78" s="290">
        <v>11</v>
      </c>
      <c r="CL78" s="290">
        <v>12</v>
      </c>
      <c r="CM78" s="290">
        <v>13</v>
      </c>
      <c r="CN78" s="290">
        <v>14</v>
      </c>
      <c r="CO78" s="290">
        <v>15</v>
      </c>
      <c r="CP78" s="290">
        <v>16</v>
      </c>
      <c r="CQ78" s="290">
        <v>17</v>
      </c>
      <c r="CR78" s="290">
        <v>18</v>
      </c>
      <c r="CS78" s="290">
        <v>19</v>
      </c>
      <c r="CT78" s="290">
        <v>20</v>
      </c>
      <c r="CU78" s="290">
        <v>21</v>
      </c>
      <c r="CV78" s="290">
        <v>22</v>
      </c>
      <c r="CW78" s="290">
        <v>23</v>
      </c>
      <c r="CX78" s="290">
        <v>24</v>
      </c>
      <c r="CY78" s="290">
        <v>25</v>
      </c>
      <c r="CZ78" s="290">
        <v>26</v>
      </c>
      <c r="DA78" s="290">
        <v>27</v>
      </c>
      <c r="DB78" s="290">
        <v>28</v>
      </c>
      <c r="DC78" s="290">
        <v>29</v>
      </c>
      <c r="DD78" s="290">
        <v>30</v>
      </c>
      <c r="DE78" s="290">
        <v>31</v>
      </c>
      <c r="DF78" s="290">
        <v>32</v>
      </c>
      <c r="DG78" s="290">
        <v>33</v>
      </c>
      <c r="DH78" s="290">
        <v>34</v>
      </c>
      <c r="DI78" s="291">
        <v>35</v>
      </c>
      <c r="DJ78" s="291">
        <v>36</v>
      </c>
      <c r="DK78" s="291">
        <v>37</v>
      </c>
      <c r="DL78" s="291">
        <v>38</v>
      </c>
      <c r="DM78" s="291">
        <v>39</v>
      </c>
      <c r="DN78" s="291">
        <v>40</v>
      </c>
      <c r="DO78" s="273"/>
    </row>
    <row r="79" spans="4:119" ht="22.5" customHeight="1" thickBot="1" x14ac:dyDescent="0.35">
      <c r="E79" s="242">
        <v>18</v>
      </c>
      <c r="F79" s="1091"/>
      <c r="G79" s="248" t="s">
        <v>50</v>
      </c>
      <c r="H79" s="243">
        <v>9</v>
      </c>
      <c r="I79" s="1093"/>
      <c r="J79" s="452" t="str">
        <f>IF(M68=O68,"",IF(M68&gt;O68,J69,L69))</f>
        <v>Mnichovická "B"</v>
      </c>
      <c r="K79" s="1095"/>
      <c r="L79" s="453" t="str">
        <f>IF(M70=O70,"",IF(M70&gt;O70,J71,L71))</f>
        <v>Velký Osek "A"</v>
      </c>
      <c r="M79" s="1083"/>
      <c r="N79" s="1085"/>
      <c r="O79" s="1087"/>
      <c r="P79" s="1088" t="s">
        <v>114</v>
      </c>
      <c r="Q79" s="1089"/>
      <c r="R79" s="1089"/>
      <c r="BW79" s="270"/>
      <c r="BX79" s="280"/>
      <c r="BY79" s="281"/>
      <c r="BZ79" s="282"/>
      <c r="CA79" s="283"/>
      <c r="CB79" s="283"/>
      <c r="CC79" s="283"/>
      <c r="CD79" s="283"/>
      <c r="CE79" s="283"/>
      <c r="CF79" s="283"/>
      <c r="CG79" s="283"/>
      <c r="CH79" s="283"/>
      <c r="CI79" s="283"/>
      <c r="CJ79" s="283"/>
      <c r="CK79" s="283"/>
      <c r="CL79" s="283"/>
      <c r="CM79" s="283"/>
      <c r="CN79" s="283"/>
      <c r="CO79" s="283"/>
      <c r="CP79" s="283"/>
      <c r="CQ79" s="283"/>
      <c r="CR79" s="283"/>
      <c r="CS79" s="283"/>
      <c r="CT79" s="283"/>
      <c r="CU79" s="283"/>
      <c r="CV79" s="283"/>
      <c r="CW79" s="283"/>
      <c r="CX79" s="283"/>
      <c r="CY79" s="283"/>
      <c r="CZ79" s="283"/>
      <c r="DA79" s="283"/>
      <c r="DB79" s="283"/>
      <c r="DC79" s="283"/>
      <c r="DD79" s="283"/>
      <c r="DE79" s="283"/>
      <c r="DF79" s="283"/>
      <c r="DG79" s="283"/>
      <c r="DH79" s="283"/>
      <c r="DI79" s="284"/>
      <c r="DJ79" s="284"/>
      <c r="DK79" s="284"/>
      <c r="DL79" s="284"/>
      <c r="DM79" s="284"/>
      <c r="DN79" s="284"/>
      <c r="DO79" s="273"/>
    </row>
    <row r="80" spans="4:119" ht="22.5" customHeight="1" thickTop="1" x14ac:dyDescent="0.4">
      <c r="E80" s="239" t="s">
        <v>83</v>
      </c>
      <c r="F80" s="1090">
        <f t="shared" ref="F80" si="272">F72+$F$58</f>
        <v>0.51666666666666661</v>
      </c>
      <c r="G80" s="240">
        <f>G78+1</f>
        <v>102</v>
      </c>
      <c r="H80" s="241" t="s">
        <v>45</v>
      </c>
      <c r="I80" s="1092" t="s">
        <v>112</v>
      </c>
      <c r="J80" s="448" t="s">
        <v>120</v>
      </c>
      <c r="K80" s="1094" t="s">
        <v>47</v>
      </c>
      <c r="L80" s="445" t="s">
        <v>121</v>
      </c>
      <c r="M80" s="1082">
        <v>16</v>
      </c>
      <c r="N80" s="1084" t="s">
        <v>47</v>
      </c>
      <c r="O80" s="1086">
        <v>17</v>
      </c>
      <c r="P80" s="1088" t="s">
        <v>106</v>
      </c>
      <c r="Q80" s="1089"/>
      <c r="R80" s="1089"/>
      <c r="BW80" s="270"/>
      <c r="BX80" s="285" t="s">
        <v>56</v>
      </c>
      <c r="BY80" s="249">
        <f t="shared" ref="BY80" si="273">CZ76</f>
        <v>21</v>
      </c>
      <c r="BZ80" s="286" t="s">
        <v>47</v>
      </c>
      <c r="CA80" s="290">
        <v>1</v>
      </c>
      <c r="CB80" s="290">
        <v>2</v>
      </c>
      <c r="CC80" s="290">
        <v>3</v>
      </c>
      <c r="CD80" s="290">
        <v>4</v>
      </c>
      <c r="CE80" s="290">
        <v>5</v>
      </c>
      <c r="CF80" s="290">
        <v>6</v>
      </c>
      <c r="CG80" s="290">
        <v>7</v>
      </c>
      <c r="CH80" s="290">
        <v>8</v>
      </c>
      <c r="CI80" s="290">
        <v>9</v>
      </c>
      <c r="CJ80" s="290">
        <v>10</v>
      </c>
      <c r="CK80" s="290">
        <v>11</v>
      </c>
      <c r="CL80" s="290">
        <v>12</v>
      </c>
      <c r="CM80" s="290">
        <v>13</v>
      </c>
      <c r="CN80" s="290">
        <v>14</v>
      </c>
      <c r="CO80" s="290">
        <v>15</v>
      </c>
      <c r="CP80" s="290">
        <v>16</v>
      </c>
      <c r="CQ80" s="290">
        <v>17</v>
      </c>
      <c r="CR80" s="290">
        <v>18</v>
      </c>
      <c r="CS80" s="290">
        <v>19</v>
      </c>
      <c r="CT80" s="290">
        <v>20</v>
      </c>
      <c r="CU80" s="290">
        <v>21</v>
      </c>
      <c r="CV80" s="290">
        <v>22</v>
      </c>
      <c r="CW80" s="290">
        <v>23</v>
      </c>
      <c r="CX80" s="290">
        <v>24</v>
      </c>
      <c r="CY80" s="290">
        <v>25</v>
      </c>
      <c r="CZ80" s="290">
        <v>26</v>
      </c>
      <c r="DA80" s="290">
        <v>27</v>
      </c>
      <c r="DB80" s="290">
        <v>28</v>
      </c>
      <c r="DC80" s="290">
        <v>29</v>
      </c>
      <c r="DD80" s="290">
        <v>30</v>
      </c>
      <c r="DE80" s="290">
        <v>31</v>
      </c>
      <c r="DF80" s="290">
        <v>32</v>
      </c>
      <c r="DG80" s="290">
        <v>33</v>
      </c>
      <c r="DH80" s="290">
        <v>34</v>
      </c>
      <c r="DI80" s="291">
        <v>35</v>
      </c>
      <c r="DJ80" s="291">
        <v>36</v>
      </c>
      <c r="DK80" s="291">
        <v>37</v>
      </c>
      <c r="DL80" s="291">
        <v>38</v>
      </c>
      <c r="DM80" s="291">
        <v>39</v>
      </c>
      <c r="DN80" s="291">
        <v>40</v>
      </c>
      <c r="DO80" s="273"/>
    </row>
    <row r="81" spans="4:119" ht="22.5" customHeight="1" thickBot="1" x14ac:dyDescent="0.35">
      <c r="D81" s="251"/>
      <c r="E81" s="242">
        <v>18</v>
      </c>
      <c r="F81" s="1091"/>
      <c r="G81" s="248" t="s">
        <v>50</v>
      </c>
      <c r="H81" s="243">
        <v>8</v>
      </c>
      <c r="I81" s="1093"/>
      <c r="J81" s="452" t="str">
        <f>IF(M72=O72,"",IF(M72&lt;O72,J73,L73))</f>
        <v>Masarykova "B"</v>
      </c>
      <c r="K81" s="1095"/>
      <c r="L81" s="453" t="str">
        <f>IF(M74=O74,"",IF(M74&lt;O74,J75,L75))</f>
        <v>Velký Osek "B"</v>
      </c>
      <c r="M81" s="1083"/>
      <c r="N81" s="1085"/>
      <c r="O81" s="1087"/>
      <c r="P81" s="1088" t="s">
        <v>115</v>
      </c>
      <c r="Q81" s="1089"/>
      <c r="R81" s="1089"/>
      <c r="BW81" s="287"/>
      <c r="BX81" s="288"/>
      <c r="BY81" s="288"/>
      <c r="BZ81" s="288"/>
      <c r="CA81" s="288"/>
      <c r="CB81" s="288"/>
      <c r="CC81" s="288"/>
      <c r="CD81" s="288"/>
      <c r="CE81" s="288"/>
      <c r="CF81" s="288"/>
      <c r="CG81" s="288"/>
      <c r="CH81" s="288"/>
      <c r="CI81" s="288"/>
      <c r="CJ81" s="288"/>
      <c r="CK81" s="288"/>
      <c r="CL81" s="288"/>
      <c r="CM81" s="288"/>
      <c r="CN81" s="288"/>
      <c r="CO81" s="288"/>
      <c r="CP81" s="288"/>
      <c r="CQ81" s="288"/>
      <c r="CR81" s="288"/>
      <c r="CS81" s="288"/>
      <c r="CT81" s="288"/>
      <c r="CU81" s="288"/>
      <c r="CV81" s="288"/>
      <c r="CW81" s="288"/>
      <c r="CX81" s="288"/>
      <c r="CY81" s="288"/>
      <c r="CZ81" s="288"/>
      <c r="DA81" s="288"/>
      <c r="DB81" s="288"/>
      <c r="DC81" s="288"/>
      <c r="DD81" s="288"/>
      <c r="DE81" s="288"/>
      <c r="DF81" s="288"/>
      <c r="DG81" s="288"/>
      <c r="DH81" s="288"/>
      <c r="DI81" s="288"/>
      <c r="DJ81" s="288"/>
      <c r="DK81" s="288"/>
      <c r="DL81" s="288"/>
      <c r="DM81" s="288"/>
      <c r="DN81" s="288"/>
      <c r="DO81" s="289"/>
    </row>
    <row r="82" spans="4:119" ht="22.5" customHeight="1" thickTop="1" x14ac:dyDescent="0.35">
      <c r="D82" s="7"/>
      <c r="E82" s="239" t="s">
        <v>83</v>
      </c>
      <c r="F82" s="1090">
        <f t="shared" ref="F82" si="274">F74+$F$58</f>
        <v>0.51666666666666661</v>
      </c>
      <c r="G82" s="240">
        <f>G80+1</f>
        <v>103</v>
      </c>
      <c r="H82" s="241" t="s">
        <v>45</v>
      </c>
      <c r="I82" s="1092" t="s">
        <v>113</v>
      </c>
      <c r="J82" s="448" t="s">
        <v>122</v>
      </c>
      <c r="K82" s="1094" t="s">
        <v>47</v>
      </c>
      <c r="L82" s="445" t="s">
        <v>123</v>
      </c>
      <c r="M82" s="1082">
        <v>16</v>
      </c>
      <c r="N82" s="1084" t="s">
        <v>47</v>
      </c>
      <c r="O82" s="1086">
        <v>7</v>
      </c>
      <c r="P82" s="1088" t="s">
        <v>117</v>
      </c>
      <c r="Q82" s="1089"/>
      <c r="R82" s="1089"/>
      <c r="BW82" s="1012">
        <f t="shared" ref="BW82" si="275">BO83</f>
        <v>0.45000000000000023</v>
      </c>
      <c r="BX82" s="1013"/>
      <c r="BY82" s="267"/>
      <c r="BZ82" s="267"/>
      <c r="CA82" s="267"/>
      <c r="CB82" s="267"/>
      <c r="CC82" s="267"/>
      <c r="CD82" s="267"/>
      <c r="CE82" s="267"/>
      <c r="CF82" s="267"/>
      <c r="CG82" s="267"/>
      <c r="CH82" s="267"/>
      <c r="CI82" s="267"/>
      <c r="CJ82" s="267"/>
      <c r="CK82" s="267"/>
      <c r="CL82" s="267"/>
      <c r="CM82" s="267"/>
      <c r="CN82" s="267"/>
      <c r="CO82" s="267"/>
      <c r="CP82" s="267"/>
      <c r="CQ82" s="267"/>
      <c r="CR82" s="267"/>
      <c r="CS82" s="267"/>
      <c r="CT82" s="267"/>
      <c r="CU82" s="267"/>
      <c r="CV82" s="267"/>
      <c r="CW82" s="267"/>
      <c r="CX82" s="267"/>
      <c r="CY82" s="267"/>
      <c r="CZ82" s="267"/>
      <c r="DA82" s="267"/>
      <c r="DB82" s="267"/>
      <c r="DC82" s="267"/>
      <c r="DD82" s="267"/>
      <c r="DE82" s="267"/>
      <c r="DF82" s="267"/>
      <c r="DG82" s="267"/>
      <c r="DH82" s="267"/>
      <c r="DI82" s="267"/>
      <c r="DJ82" s="267"/>
      <c r="DK82" s="268"/>
      <c r="DL82" s="466" t="s">
        <v>78</v>
      </c>
      <c r="DM82" s="467"/>
      <c r="DN82" s="466" t="str">
        <f t="shared" ref="DN82" si="276">BR84</f>
        <v>B</v>
      </c>
      <c r="DO82" s="468"/>
    </row>
    <row r="83" spans="4:119" ht="22.5" customHeight="1" thickBot="1" x14ac:dyDescent="0.35">
      <c r="D83" s="251"/>
      <c r="E83" s="242">
        <v>18</v>
      </c>
      <c r="F83" s="1091"/>
      <c r="G83" s="248" t="s">
        <v>50</v>
      </c>
      <c r="H83" s="243">
        <v>7</v>
      </c>
      <c r="I83" s="1093"/>
      <c r="J83" s="452" t="str">
        <f>IF(M72=O72,"",IF(M72&gt;O72,J73,L73))</f>
        <v>Velim</v>
      </c>
      <c r="K83" s="1095"/>
      <c r="L83" s="453" t="str">
        <f>IF(M74=O74,"",IF(M74&gt;O74,J75,L75))</f>
        <v>Kmochova "A"</v>
      </c>
      <c r="M83" s="1083"/>
      <c r="N83" s="1085"/>
      <c r="O83" s="1087"/>
      <c r="P83" s="1088" t="s">
        <v>116</v>
      </c>
      <c r="Q83" s="1089"/>
      <c r="R83" s="1089"/>
      <c r="BN83" t="str">
        <f t="shared" ref="BN83:BU84" si="277">E20</f>
        <v>10. KOLO</v>
      </c>
      <c r="BO83">
        <f t="shared" si="277"/>
        <v>0.45000000000000023</v>
      </c>
      <c r="BP83">
        <f t="shared" si="277"/>
        <v>55</v>
      </c>
      <c r="BQ83" t="str">
        <f t="shared" si="277"/>
        <v>HŘIŠTĚ</v>
      </c>
      <c r="BR83" t="str">
        <f t="shared" si="277"/>
        <v>skupina</v>
      </c>
      <c r="BS83">
        <f t="shared" si="277"/>
        <v>15</v>
      </c>
      <c r="BT83" t="str">
        <f t="shared" si="277"/>
        <v>:</v>
      </c>
      <c r="BU83">
        <f t="shared" si="277"/>
        <v>18</v>
      </c>
      <c r="BW83" s="270"/>
      <c r="BX83" s="1014" t="str">
        <f t="shared" ref="BX83" si="278">BN83</f>
        <v>10. KOLO</v>
      </c>
      <c r="BY83" s="1014"/>
      <c r="BZ83" s="1014"/>
      <c r="CA83" s="1014"/>
      <c r="CB83" s="271"/>
      <c r="CC83" s="1018"/>
      <c r="CD83" s="1018"/>
      <c r="CE83" s="271"/>
      <c r="CF83" s="271"/>
      <c r="CG83" s="271"/>
      <c r="CH83" s="271"/>
      <c r="CI83" s="271"/>
      <c r="CJ83" s="271"/>
      <c r="CK83" s="271"/>
      <c r="CL83" s="271"/>
      <c r="CM83" s="271"/>
      <c r="CN83" s="1019">
        <f t="shared" ref="CN83" si="279">BP83</f>
        <v>55</v>
      </c>
      <c r="CO83" s="1019"/>
      <c r="CP83" s="1019"/>
      <c r="CQ83" s="1019"/>
      <c r="CR83" s="1019"/>
      <c r="CS83" s="1015" t="s">
        <v>48</v>
      </c>
      <c r="CT83" s="1015"/>
      <c r="CU83" s="1015"/>
      <c r="CV83" s="271"/>
      <c r="CW83" s="271"/>
      <c r="CX83" s="271"/>
      <c r="CY83" s="271"/>
      <c r="CZ83" s="271"/>
      <c r="DA83" s="271"/>
      <c r="DB83" s="271"/>
      <c r="DC83" s="271"/>
      <c r="DD83" s="271"/>
      <c r="DE83" s="271"/>
      <c r="DF83" s="271"/>
      <c r="DG83" s="271"/>
      <c r="DH83" s="271"/>
      <c r="DI83" s="272"/>
      <c r="DJ83" s="1016" t="s">
        <v>49</v>
      </c>
      <c r="DK83" s="1016"/>
      <c r="DL83" s="1016"/>
      <c r="DM83" s="1017">
        <f t="shared" ref="DM83" si="280">BQ84</f>
        <v>1</v>
      </c>
      <c r="DN83" s="1017"/>
      <c r="DO83" s="273"/>
    </row>
    <row r="84" spans="4:119" ht="22.5" customHeight="1" thickTop="1" x14ac:dyDescent="0.3">
      <c r="D84" s="7"/>
      <c r="F84" s="25"/>
      <c r="BN84">
        <f t="shared" si="277"/>
        <v>0</v>
      </c>
      <c r="BO84">
        <f t="shared" si="277"/>
        <v>0</v>
      </c>
      <c r="BP84" t="str">
        <f t="shared" si="277"/>
        <v>zápas</v>
      </c>
      <c r="BQ84">
        <f t="shared" si="277"/>
        <v>1</v>
      </c>
      <c r="BR84" t="str">
        <f t="shared" si="277"/>
        <v>B</v>
      </c>
      <c r="BS84" t="str">
        <f t="shared" si="277"/>
        <v>Bezručova</v>
      </c>
      <c r="BT84">
        <f t="shared" si="277"/>
        <v>0</v>
      </c>
      <c r="BU84" t="str">
        <f t="shared" si="277"/>
        <v>Prokopa Vel. "B"</v>
      </c>
      <c r="BW84" s="270"/>
      <c r="BX84" s="1014"/>
      <c r="BY84" s="1014"/>
      <c r="BZ84" s="1014"/>
      <c r="CA84" s="1014"/>
      <c r="CB84" s="271"/>
      <c r="CC84" s="1018"/>
      <c r="CD84" s="1018"/>
      <c r="CE84" s="271"/>
      <c r="CF84" s="271"/>
      <c r="CG84" s="271"/>
      <c r="CH84" s="271"/>
      <c r="CI84" s="271"/>
      <c r="CJ84" s="271"/>
      <c r="CK84" s="271"/>
      <c r="CL84" s="271"/>
      <c r="CM84" s="271"/>
      <c r="CN84" s="1019"/>
      <c r="CO84" s="1019"/>
      <c r="CP84" s="1019"/>
      <c r="CQ84" s="1019"/>
      <c r="CR84" s="1019"/>
      <c r="CS84" s="1015"/>
      <c r="CT84" s="1015"/>
      <c r="CU84" s="1015"/>
      <c r="CV84" s="271"/>
      <c r="CW84" s="271"/>
      <c r="CX84" s="271"/>
      <c r="CY84" s="271"/>
      <c r="CZ84" s="271"/>
      <c r="DA84" s="271"/>
      <c r="DB84" s="271"/>
      <c r="DC84" s="271"/>
      <c r="DD84" s="271"/>
      <c r="DE84" s="271"/>
      <c r="DF84" s="271"/>
      <c r="DG84" s="271"/>
      <c r="DH84" s="271"/>
      <c r="DI84" s="272"/>
      <c r="DJ84" s="1016"/>
      <c r="DK84" s="1016"/>
      <c r="DL84" s="1016"/>
      <c r="DM84" s="1017"/>
      <c r="DN84" s="1017"/>
      <c r="DO84" s="273"/>
    </row>
    <row r="85" spans="4:119" ht="22.5" customHeight="1" x14ac:dyDescent="0.3">
      <c r="D85" s="251"/>
      <c r="F85" s="25"/>
      <c r="BW85" s="270"/>
      <c r="BX85" s="274"/>
      <c r="BY85" s="274"/>
      <c r="BZ85" s="274"/>
      <c r="CA85" s="274"/>
      <c r="CB85" s="1010" t="s">
        <v>52</v>
      </c>
      <c r="CC85" s="1010"/>
      <c r="CD85" s="275">
        <f t="shared" ref="CD85" si="281">BS83</f>
        <v>15</v>
      </c>
      <c r="CE85" s="276" t="s">
        <v>53</v>
      </c>
      <c r="CF85" s="1011" t="str">
        <f t="shared" ref="CF85" si="282">BS84</f>
        <v>Bezručova</v>
      </c>
      <c r="CG85" s="1011"/>
      <c r="CH85" s="1011"/>
      <c r="CI85" s="1011"/>
      <c r="CJ85" s="1011"/>
      <c r="CK85" s="1011"/>
      <c r="CL85" s="1011"/>
      <c r="CM85" s="1011"/>
      <c r="CN85" s="1011"/>
      <c r="CO85" s="1011"/>
      <c r="CP85" s="1011"/>
      <c r="CQ85" s="1011"/>
      <c r="CR85" s="1011"/>
      <c r="CS85" s="274"/>
      <c r="CT85" s="274"/>
      <c r="CU85" s="274"/>
      <c r="CV85" s="274"/>
      <c r="CW85" s="274"/>
      <c r="CX85" s="1010" t="s">
        <v>52</v>
      </c>
      <c r="CY85" s="1010"/>
      <c r="CZ85" s="275">
        <f t="shared" ref="CZ85" si="283">BU83</f>
        <v>18</v>
      </c>
      <c r="DA85" s="276" t="s">
        <v>53</v>
      </c>
      <c r="DB85" s="1011" t="str">
        <f t="shared" ref="DB85" si="284">BU84</f>
        <v>Prokopa Vel. "B"</v>
      </c>
      <c r="DC85" s="1011"/>
      <c r="DD85" s="1011"/>
      <c r="DE85" s="1011"/>
      <c r="DF85" s="1011"/>
      <c r="DG85" s="1011"/>
      <c r="DH85" s="1011"/>
      <c r="DI85" s="1011"/>
      <c r="DJ85" s="1011"/>
      <c r="DK85" s="1011"/>
      <c r="DL85" s="1011"/>
      <c r="DM85" s="1011"/>
      <c r="DN85" s="1011"/>
      <c r="DO85" s="273"/>
    </row>
    <row r="86" spans="4:119" ht="22.5" customHeight="1" x14ac:dyDescent="0.3">
      <c r="D86" s="7"/>
      <c r="F86" s="25"/>
      <c r="BW86" s="270"/>
      <c r="BX86" s="274"/>
      <c r="BY86" s="274"/>
      <c r="BZ86" s="274"/>
      <c r="CA86" s="274"/>
      <c r="CB86" s="274"/>
      <c r="CC86" s="274"/>
      <c r="CD86" s="274"/>
      <c r="CE86" s="274"/>
      <c r="CF86" s="274"/>
      <c r="CG86" s="274"/>
      <c r="CH86" s="274"/>
      <c r="CI86" s="274"/>
      <c r="CJ86" s="274"/>
      <c r="CK86" s="274"/>
      <c r="CL86" s="274"/>
      <c r="CM86" s="274"/>
      <c r="CN86" s="274"/>
      <c r="CO86" s="274"/>
      <c r="CP86" s="274"/>
      <c r="CQ86" s="274"/>
      <c r="CR86" s="274"/>
      <c r="CS86" s="274"/>
      <c r="CT86" s="274"/>
      <c r="CU86" s="274"/>
      <c r="CV86" s="274"/>
      <c r="CW86" s="274"/>
      <c r="CX86" s="274"/>
      <c r="CY86" s="274"/>
      <c r="CZ86" s="274"/>
      <c r="DA86" s="274"/>
      <c r="DB86" s="274"/>
      <c r="DC86" s="274"/>
      <c r="DD86" s="274"/>
      <c r="DE86" s="274"/>
      <c r="DF86" s="274"/>
      <c r="DG86" s="274"/>
      <c r="DH86" s="274"/>
      <c r="DI86" s="277"/>
      <c r="DJ86" s="277"/>
      <c r="DK86" s="277"/>
      <c r="DL86" s="277"/>
      <c r="DM86" s="277"/>
      <c r="DN86" s="277"/>
      <c r="DO86" s="273"/>
    </row>
    <row r="87" spans="4:119" ht="22.5" customHeight="1" x14ac:dyDescent="0.4">
      <c r="F87" s="25"/>
      <c r="BW87" s="270"/>
      <c r="BX87" s="278" t="s">
        <v>56</v>
      </c>
      <c r="BY87" s="250">
        <f t="shared" ref="BY87" si="285">CD85</f>
        <v>15</v>
      </c>
      <c r="BZ87" s="279" t="s">
        <v>47</v>
      </c>
      <c r="CA87" s="290">
        <v>1</v>
      </c>
      <c r="CB87" s="290">
        <v>2</v>
      </c>
      <c r="CC87" s="290">
        <v>3</v>
      </c>
      <c r="CD87" s="290">
        <v>4</v>
      </c>
      <c r="CE87" s="290">
        <v>5</v>
      </c>
      <c r="CF87" s="290">
        <v>6</v>
      </c>
      <c r="CG87" s="290">
        <v>7</v>
      </c>
      <c r="CH87" s="290">
        <v>8</v>
      </c>
      <c r="CI87" s="290">
        <v>9</v>
      </c>
      <c r="CJ87" s="290">
        <v>10</v>
      </c>
      <c r="CK87" s="290">
        <v>11</v>
      </c>
      <c r="CL87" s="290">
        <v>12</v>
      </c>
      <c r="CM87" s="290">
        <v>13</v>
      </c>
      <c r="CN87" s="290">
        <v>14</v>
      </c>
      <c r="CO87" s="290">
        <v>15</v>
      </c>
      <c r="CP87" s="290">
        <v>16</v>
      </c>
      <c r="CQ87" s="290">
        <v>17</v>
      </c>
      <c r="CR87" s="290">
        <v>18</v>
      </c>
      <c r="CS87" s="290">
        <v>19</v>
      </c>
      <c r="CT87" s="290">
        <v>20</v>
      </c>
      <c r="CU87" s="290">
        <v>21</v>
      </c>
      <c r="CV87" s="290">
        <v>22</v>
      </c>
      <c r="CW87" s="290">
        <v>23</v>
      </c>
      <c r="CX87" s="290">
        <v>24</v>
      </c>
      <c r="CY87" s="290">
        <v>25</v>
      </c>
      <c r="CZ87" s="290">
        <v>26</v>
      </c>
      <c r="DA87" s="290">
        <v>27</v>
      </c>
      <c r="DB87" s="290">
        <v>28</v>
      </c>
      <c r="DC87" s="290">
        <v>29</v>
      </c>
      <c r="DD87" s="290">
        <v>30</v>
      </c>
      <c r="DE87" s="290">
        <v>31</v>
      </c>
      <c r="DF87" s="290">
        <v>32</v>
      </c>
      <c r="DG87" s="290">
        <v>33</v>
      </c>
      <c r="DH87" s="290">
        <v>34</v>
      </c>
      <c r="DI87" s="291">
        <v>35</v>
      </c>
      <c r="DJ87" s="291">
        <v>36</v>
      </c>
      <c r="DK87" s="291">
        <v>37</v>
      </c>
      <c r="DL87" s="291">
        <v>38</v>
      </c>
      <c r="DM87" s="291">
        <v>39</v>
      </c>
      <c r="DN87" s="291">
        <v>40</v>
      </c>
      <c r="DO87" s="273"/>
    </row>
    <row r="88" spans="4:119" ht="22.5" customHeight="1" x14ac:dyDescent="0.3">
      <c r="F88" s="25"/>
      <c r="BW88" s="270"/>
      <c r="BX88" s="280"/>
      <c r="BY88" s="281"/>
      <c r="BZ88" s="282"/>
      <c r="CA88" s="283"/>
      <c r="CB88" s="283"/>
      <c r="CC88" s="283"/>
      <c r="CD88" s="283"/>
      <c r="CE88" s="283"/>
      <c r="CF88" s="283"/>
      <c r="CG88" s="283"/>
      <c r="CH88" s="283"/>
      <c r="CI88" s="283"/>
      <c r="CJ88" s="283"/>
      <c r="CK88" s="283"/>
      <c r="CL88" s="283"/>
      <c r="CM88" s="283"/>
      <c r="CN88" s="283"/>
      <c r="CO88" s="283"/>
      <c r="CP88" s="283"/>
      <c r="CQ88" s="283"/>
      <c r="CR88" s="283"/>
      <c r="CS88" s="283"/>
      <c r="CT88" s="283"/>
      <c r="CU88" s="283"/>
      <c r="CV88" s="283"/>
      <c r="CW88" s="283"/>
      <c r="CX88" s="283"/>
      <c r="CY88" s="283"/>
      <c r="CZ88" s="283"/>
      <c r="DA88" s="283"/>
      <c r="DB88" s="283"/>
      <c r="DC88" s="283"/>
      <c r="DD88" s="283"/>
      <c r="DE88" s="283"/>
      <c r="DF88" s="283"/>
      <c r="DG88" s="283"/>
      <c r="DH88" s="283"/>
      <c r="DI88" s="284"/>
      <c r="DJ88" s="284"/>
      <c r="DK88" s="284"/>
      <c r="DL88" s="284"/>
      <c r="DM88" s="284"/>
      <c r="DN88" s="284"/>
      <c r="DO88" s="273"/>
    </row>
    <row r="89" spans="4:119" ht="22.5" customHeight="1" x14ac:dyDescent="0.4">
      <c r="BW89" s="270"/>
      <c r="BX89" s="285" t="s">
        <v>56</v>
      </c>
      <c r="BY89" s="249">
        <f t="shared" ref="BY89" si="286">CZ85</f>
        <v>18</v>
      </c>
      <c r="BZ89" s="286" t="s">
        <v>47</v>
      </c>
      <c r="CA89" s="290">
        <v>1</v>
      </c>
      <c r="CB89" s="290">
        <v>2</v>
      </c>
      <c r="CC89" s="290">
        <v>3</v>
      </c>
      <c r="CD89" s="290">
        <v>4</v>
      </c>
      <c r="CE89" s="290">
        <v>5</v>
      </c>
      <c r="CF89" s="290">
        <v>6</v>
      </c>
      <c r="CG89" s="290">
        <v>7</v>
      </c>
      <c r="CH89" s="290">
        <v>8</v>
      </c>
      <c r="CI89" s="290">
        <v>9</v>
      </c>
      <c r="CJ89" s="290">
        <v>10</v>
      </c>
      <c r="CK89" s="290">
        <v>11</v>
      </c>
      <c r="CL89" s="290">
        <v>12</v>
      </c>
      <c r="CM89" s="290">
        <v>13</v>
      </c>
      <c r="CN89" s="290">
        <v>14</v>
      </c>
      <c r="CO89" s="290">
        <v>15</v>
      </c>
      <c r="CP89" s="290">
        <v>16</v>
      </c>
      <c r="CQ89" s="290">
        <v>17</v>
      </c>
      <c r="CR89" s="290">
        <v>18</v>
      </c>
      <c r="CS89" s="290">
        <v>19</v>
      </c>
      <c r="CT89" s="290">
        <v>20</v>
      </c>
      <c r="CU89" s="290">
        <v>21</v>
      </c>
      <c r="CV89" s="290">
        <v>22</v>
      </c>
      <c r="CW89" s="290">
        <v>23</v>
      </c>
      <c r="CX89" s="290">
        <v>24</v>
      </c>
      <c r="CY89" s="290">
        <v>25</v>
      </c>
      <c r="CZ89" s="290">
        <v>26</v>
      </c>
      <c r="DA89" s="290">
        <v>27</v>
      </c>
      <c r="DB89" s="290">
        <v>28</v>
      </c>
      <c r="DC89" s="290">
        <v>29</v>
      </c>
      <c r="DD89" s="290">
        <v>30</v>
      </c>
      <c r="DE89" s="290">
        <v>31</v>
      </c>
      <c r="DF89" s="290">
        <v>32</v>
      </c>
      <c r="DG89" s="290">
        <v>33</v>
      </c>
      <c r="DH89" s="290">
        <v>34</v>
      </c>
      <c r="DI89" s="291">
        <v>35</v>
      </c>
      <c r="DJ89" s="291">
        <v>36</v>
      </c>
      <c r="DK89" s="291">
        <v>37</v>
      </c>
      <c r="DL89" s="291">
        <v>38</v>
      </c>
      <c r="DM89" s="291">
        <v>39</v>
      </c>
      <c r="DN89" s="291">
        <v>40</v>
      </c>
      <c r="DO89" s="273"/>
    </row>
    <row r="90" spans="4:119" ht="22.5" customHeight="1" thickBot="1" x14ac:dyDescent="0.35">
      <c r="BW90" s="287"/>
      <c r="BX90" s="288"/>
      <c r="BY90" s="288"/>
      <c r="BZ90" s="288"/>
      <c r="CA90" s="288"/>
      <c r="CB90" s="288"/>
      <c r="CC90" s="288"/>
      <c r="CD90" s="288"/>
      <c r="CE90" s="288"/>
      <c r="CF90" s="288"/>
      <c r="CG90" s="288"/>
      <c r="CH90" s="288"/>
      <c r="CI90" s="288"/>
      <c r="CJ90" s="288"/>
      <c r="CK90" s="288"/>
      <c r="CL90" s="288"/>
      <c r="CM90" s="288"/>
      <c r="CN90" s="288"/>
      <c r="CO90" s="288"/>
      <c r="CP90" s="288"/>
      <c r="CQ90" s="288"/>
      <c r="CR90" s="288"/>
      <c r="CS90" s="288"/>
      <c r="CT90" s="288"/>
      <c r="CU90" s="288"/>
      <c r="CV90" s="288"/>
      <c r="CW90" s="288"/>
      <c r="CX90" s="288"/>
      <c r="CY90" s="288"/>
      <c r="CZ90" s="288"/>
      <c r="DA90" s="288"/>
      <c r="DB90" s="288"/>
      <c r="DC90" s="288"/>
      <c r="DD90" s="288"/>
      <c r="DE90" s="288"/>
      <c r="DF90" s="288"/>
      <c r="DG90" s="288"/>
      <c r="DH90" s="288"/>
      <c r="DI90" s="288"/>
      <c r="DJ90" s="288"/>
      <c r="DK90" s="288"/>
      <c r="DL90" s="288"/>
      <c r="DM90" s="288"/>
      <c r="DN90" s="288"/>
      <c r="DO90" s="289"/>
    </row>
    <row r="91" spans="4:119" ht="22.5" customHeight="1" thickTop="1" thickBot="1" x14ac:dyDescent="0.35"/>
    <row r="92" spans="4:119" ht="22.5" customHeight="1" thickTop="1" x14ac:dyDescent="0.35">
      <c r="BW92" s="1012">
        <f t="shared" ref="BW92" si="287">BO93</f>
        <v>0.45833333333333359</v>
      </c>
      <c r="BX92" s="1013"/>
      <c r="BY92" s="267"/>
      <c r="BZ92" s="267"/>
      <c r="CA92" s="267"/>
      <c r="CB92" s="267"/>
      <c r="CC92" s="267"/>
      <c r="CD92" s="267"/>
      <c r="CE92" s="267"/>
      <c r="CF92" s="267"/>
      <c r="CG92" s="267"/>
      <c r="CH92" s="267"/>
      <c r="CI92" s="267"/>
      <c r="CJ92" s="267"/>
      <c r="CK92" s="267"/>
      <c r="CL92" s="267"/>
      <c r="CM92" s="267"/>
      <c r="CN92" s="267"/>
      <c r="CO92" s="267"/>
      <c r="CP92" s="267"/>
      <c r="CQ92" s="267"/>
      <c r="CR92" s="267"/>
      <c r="CS92" s="267"/>
      <c r="CT92" s="267"/>
      <c r="CU92" s="267"/>
      <c r="CV92" s="267"/>
      <c r="CW92" s="267"/>
      <c r="CX92" s="267"/>
      <c r="CY92" s="267"/>
      <c r="CZ92" s="267"/>
      <c r="DA92" s="267"/>
      <c r="DB92" s="267"/>
      <c r="DC92" s="267"/>
      <c r="DD92" s="267"/>
      <c r="DE92" s="267"/>
      <c r="DF92" s="267"/>
      <c r="DG92" s="267"/>
      <c r="DH92" s="267"/>
      <c r="DI92" s="267"/>
      <c r="DJ92" s="267"/>
      <c r="DK92" s="268"/>
      <c r="DL92" s="466" t="s">
        <v>78</v>
      </c>
      <c r="DM92" s="467"/>
      <c r="DN92" s="466" t="str">
        <f t="shared" ref="DN92" si="288">BR94</f>
        <v>D</v>
      </c>
      <c r="DO92" s="468"/>
    </row>
    <row r="93" spans="4:119" ht="22.5" customHeight="1" x14ac:dyDescent="0.3">
      <c r="D93" s="251"/>
      <c r="BN93" t="str">
        <f t="shared" ref="BN93:BU94" si="289">E22</f>
        <v>11. KOLO</v>
      </c>
      <c r="BO93">
        <f t="shared" si="289"/>
        <v>0.45833333333333359</v>
      </c>
      <c r="BP93">
        <f t="shared" si="289"/>
        <v>61</v>
      </c>
      <c r="BQ93" t="str">
        <f t="shared" si="289"/>
        <v>HŘIŠTĚ</v>
      </c>
      <c r="BR93" t="str">
        <f t="shared" si="289"/>
        <v>skupina</v>
      </c>
      <c r="BS93">
        <f t="shared" si="289"/>
        <v>4</v>
      </c>
      <c r="BT93" t="str">
        <f t="shared" si="289"/>
        <v>:</v>
      </c>
      <c r="BU93">
        <f t="shared" si="289"/>
        <v>5</v>
      </c>
      <c r="BW93" s="270"/>
      <c r="BX93" s="1014" t="str">
        <f t="shared" ref="BX93" si="290">BN93</f>
        <v>11. KOLO</v>
      </c>
      <c r="BY93" s="1014"/>
      <c r="BZ93" s="1014"/>
      <c r="CA93" s="1014"/>
      <c r="CB93" s="271"/>
      <c r="CC93" s="1018"/>
      <c r="CD93" s="1018"/>
      <c r="CE93" s="271"/>
      <c r="CF93" s="271"/>
      <c r="CG93" s="271"/>
      <c r="CH93" s="271"/>
      <c r="CI93" s="271"/>
      <c r="CJ93" s="271"/>
      <c r="CK93" s="271"/>
      <c r="CL93" s="271"/>
      <c r="CM93" s="271"/>
      <c r="CN93" s="1019">
        <f t="shared" ref="CN93" si="291">BP93</f>
        <v>61</v>
      </c>
      <c r="CO93" s="1019"/>
      <c r="CP93" s="1019"/>
      <c r="CQ93" s="1019"/>
      <c r="CR93" s="1019"/>
      <c r="CS93" s="1015" t="s">
        <v>48</v>
      </c>
      <c r="CT93" s="1015"/>
      <c r="CU93" s="1015"/>
      <c r="CV93" s="271"/>
      <c r="CW93" s="271"/>
      <c r="CX93" s="271"/>
      <c r="CY93" s="271"/>
      <c r="CZ93" s="271"/>
      <c r="DA93" s="271"/>
      <c r="DB93" s="271"/>
      <c r="DC93" s="271"/>
      <c r="DD93" s="271"/>
      <c r="DE93" s="271"/>
      <c r="DF93" s="271"/>
      <c r="DG93" s="271"/>
      <c r="DH93" s="271"/>
      <c r="DI93" s="272"/>
      <c r="DJ93" s="1016" t="s">
        <v>49</v>
      </c>
      <c r="DK93" s="1016"/>
      <c r="DL93" s="1016"/>
      <c r="DM93" s="1017">
        <f t="shared" ref="DM93" si="292">BQ94</f>
        <v>1</v>
      </c>
      <c r="DN93" s="1017"/>
      <c r="DO93" s="273"/>
    </row>
    <row r="94" spans="4:119" ht="22.5" customHeight="1" x14ac:dyDescent="0.3">
      <c r="D94" s="7"/>
      <c r="BN94">
        <f t="shared" si="289"/>
        <v>0</v>
      </c>
      <c r="BO94">
        <f t="shared" si="289"/>
        <v>0</v>
      </c>
      <c r="BP94" t="str">
        <f t="shared" si="289"/>
        <v>zápas</v>
      </c>
      <c r="BQ94">
        <f t="shared" si="289"/>
        <v>1</v>
      </c>
      <c r="BR94" t="str">
        <f t="shared" si="289"/>
        <v>D</v>
      </c>
      <c r="BS94" t="str">
        <f t="shared" si="289"/>
        <v>Ovčárecká "A"</v>
      </c>
      <c r="BT94">
        <f t="shared" si="289"/>
        <v>0</v>
      </c>
      <c r="BU94" t="str">
        <f t="shared" si="289"/>
        <v>Lipanská "A"</v>
      </c>
      <c r="BW94" s="270"/>
      <c r="BX94" s="1014"/>
      <c r="BY94" s="1014"/>
      <c r="BZ94" s="1014"/>
      <c r="CA94" s="1014"/>
      <c r="CB94" s="271"/>
      <c r="CC94" s="1018"/>
      <c r="CD94" s="1018"/>
      <c r="CE94" s="271"/>
      <c r="CF94" s="271"/>
      <c r="CG94" s="271"/>
      <c r="CH94" s="271"/>
      <c r="CI94" s="271"/>
      <c r="CJ94" s="271"/>
      <c r="CK94" s="271"/>
      <c r="CL94" s="271"/>
      <c r="CM94" s="271"/>
      <c r="CN94" s="1019"/>
      <c r="CO94" s="1019"/>
      <c r="CP94" s="1019"/>
      <c r="CQ94" s="1019"/>
      <c r="CR94" s="1019"/>
      <c r="CS94" s="1015"/>
      <c r="CT94" s="1015"/>
      <c r="CU94" s="1015"/>
      <c r="CV94" s="271"/>
      <c r="CW94" s="271"/>
      <c r="CX94" s="271"/>
      <c r="CY94" s="271"/>
      <c r="CZ94" s="271"/>
      <c r="DA94" s="271"/>
      <c r="DB94" s="271"/>
      <c r="DC94" s="271"/>
      <c r="DD94" s="271"/>
      <c r="DE94" s="271"/>
      <c r="DF94" s="271"/>
      <c r="DG94" s="271"/>
      <c r="DH94" s="271"/>
      <c r="DI94" s="272"/>
      <c r="DJ94" s="1016"/>
      <c r="DK94" s="1016"/>
      <c r="DL94" s="1016"/>
      <c r="DM94" s="1017"/>
      <c r="DN94" s="1017"/>
      <c r="DO94" s="273"/>
    </row>
    <row r="95" spans="4:119" ht="22.5" customHeight="1" x14ac:dyDescent="0.3">
      <c r="D95" s="251"/>
      <c r="BW95" s="270"/>
      <c r="BX95" s="274"/>
      <c r="BY95" s="274"/>
      <c r="BZ95" s="274"/>
      <c r="CA95" s="274"/>
      <c r="CB95" s="1010" t="s">
        <v>52</v>
      </c>
      <c r="CC95" s="1010"/>
      <c r="CD95" s="275">
        <f t="shared" ref="CD95" si="293">BS93</f>
        <v>4</v>
      </c>
      <c r="CE95" s="276" t="s">
        <v>53</v>
      </c>
      <c r="CF95" s="1011" t="str">
        <f t="shared" ref="CF95" si="294">BS94</f>
        <v>Ovčárecká "A"</v>
      </c>
      <c r="CG95" s="1011"/>
      <c r="CH95" s="1011"/>
      <c r="CI95" s="1011"/>
      <c r="CJ95" s="1011"/>
      <c r="CK95" s="1011"/>
      <c r="CL95" s="1011"/>
      <c r="CM95" s="1011"/>
      <c r="CN95" s="1011"/>
      <c r="CO95" s="1011"/>
      <c r="CP95" s="1011"/>
      <c r="CQ95" s="1011"/>
      <c r="CR95" s="1011"/>
      <c r="CS95" s="274"/>
      <c r="CT95" s="274"/>
      <c r="CU95" s="274"/>
      <c r="CV95" s="274"/>
      <c r="CW95" s="274"/>
      <c r="CX95" s="1010" t="s">
        <v>52</v>
      </c>
      <c r="CY95" s="1010"/>
      <c r="CZ95" s="275">
        <f t="shared" ref="CZ95" si="295">BU93</f>
        <v>5</v>
      </c>
      <c r="DA95" s="276" t="s">
        <v>53</v>
      </c>
      <c r="DB95" s="1011" t="str">
        <f t="shared" ref="DB95" si="296">BU94</f>
        <v>Lipanská "A"</v>
      </c>
      <c r="DC95" s="1011"/>
      <c r="DD95" s="1011"/>
      <c r="DE95" s="1011"/>
      <c r="DF95" s="1011"/>
      <c r="DG95" s="1011"/>
      <c r="DH95" s="1011"/>
      <c r="DI95" s="1011"/>
      <c r="DJ95" s="1011"/>
      <c r="DK95" s="1011"/>
      <c r="DL95" s="1011"/>
      <c r="DM95" s="1011"/>
      <c r="DN95" s="1011"/>
      <c r="DO95" s="273"/>
    </row>
    <row r="96" spans="4:119" ht="22.5" customHeight="1" x14ac:dyDescent="0.3">
      <c r="D96" s="7"/>
      <c r="BW96" s="270"/>
      <c r="BX96" s="274"/>
      <c r="BY96" s="274"/>
      <c r="BZ96" s="274"/>
      <c r="CA96" s="274"/>
      <c r="CB96" s="274"/>
      <c r="CC96" s="274"/>
      <c r="CD96" s="274"/>
      <c r="CE96" s="274"/>
      <c r="CF96" s="274"/>
      <c r="CG96" s="274"/>
      <c r="CH96" s="274"/>
      <c r="CI96" s="274"/>
      <c r="CJ96" s="274"/>
      <c r="CK96" s="274"/>
      <c r="CL96" s="274"/>
      <c r="CM96" s="274"/>
      <c r="CN96" s="274"/>
      <c r="CO96" s="274"/>
      <c r="CP96" s="274"/>
      <c r="CQ96" s="274"/>
      <c r="CR96" s="274"/>
      <c r="CS96" s="274"/>
      <c r="CT96" s="274"/>
      <c r="CU96" s="274"/>
      <c r="CV96" s="274"/>
      <c r="CW96" s="274"/>
      <c r="CX96" s="274"/>
      <c r="CY96" s="274"/>
      <c r="CZ96" s="274"/>
      <c r="DA96" s="274"/>
      <c r="DB96" s="274"/>
      <c r="DC96" s="274"/>
      <c r="DD96" s="274"/>
      <c r="DE96" s="274"/>
      <c r="DF96" s="274"/>
      <c r="DG96" s="274"/>
      <c r="DH96" s="274"/>
      <c r="DI96" s="277"/>
      <c r="DJ96" s="277"/>
      <c r="DK96" s="277"/>
      <c r="DL96" s="277"/>
      <c r="DM96" s="277"/>
      <c r="DN96" s="277"/>
      <c r="DO96" s="273"/>
    </row>
    <row r="97" spans="4:119" ht="22.5" customHeight="1" x14ac:dyDescent="0.4">
      <c r="D97" s="251"/>
      <c r="BW97" s="270"/>
      <c r="BX97" s="278" t="s">
        <v>56</v>
      </c>
      <c r="BY97" s="250">
        <f t="shared" ref="BY97" si="297">CD95</f>
        <v>4</v>
      </c>
      <c r="BZ97" s="279" t="s">
        <v>47</v>
      </c>
      <c r="CA97" s="290">
        <v>1</v>
      </c>
      <c r="CB97" s="290">
        <v>2</v>
      </c>
      <c r="CC97" s="290">
        <v>3</v>
      </c>
      <c r="CD97" s="290">
        <v>4</v>
      </c>
      <c r="CE97" s="290">
        <v>5</v>
      </c>
      <c r="CF97" s="290">
        <v>6</v>
      </c>
      <c r="CG97" s="290">
        <v>7</v>
      </c>
      <c r="CH97" s="290">
        <v>8</v>
      </c>
      <c r="CI97" s="290">
        <v>9</v>
      </c>
      <c r="CJ97" s="290">
        <v>10</v>
      </c>
      <c r="CK97" s="290">
        <v>11</v>
      </c>
      <c r="CL97" s="290">
        <v>12</v>
      </c>
      <c r="CM97" s="290">
        <v>13</v>
      </c>
      <c r="CN97" s="290">
        <v>14</v>
      </c>
      <c r="CO97" s="290">
        <v>15</v>
      </c>
      <c r="CP97" s="290">
        <v>16</v>
      </c>
      <c r="CQ97" s="290">
        <v>17</v>
      </c>
      <c r="CR97" s="290">
        <v>18</v>
      </c>
      <c r="CS97" s="290">
        <v>19</v>
      </c>
      <c r="CT97" s="290">
        <v>20</v>
      </c>
      <c r="CU97" s="290">
        <v>21</v>
      </c>
      <c r="CV97" s="290">
        <v>22</v>
      </c>
      <c r="CW97" s="290">
        <v>23</v>
      </c>
      <c r="CX97" s="290">
        <v>24</v>
      </c>
      <c r="CY97" s="290">
        <v>25</v>
      </c>
      <c r="CZ97" s="290">
        <v>26</v>
      </c>
      <c r="DA97" s="290">
        <v>27</v>
      </c>
      <c r="DB97" s="290">
        <v>28</v>
      </c>
      <c r="DC97" s="290">
        <v>29</v>
      </c>
      <c r="DD97" s="290">
        <v>30</v>
      </c>
      <c r="DE97" s="290">
        <v>31</v>
      </c>
      <c r="DF97" s="290">
        <v>32</v>
      </c>
      <c r="DG97" s="290">
        <v>33</v>
      </c>
      <c r="DH97" s="290">
        <v>34</v>
      </c>
      <c r="DI97" s="291">
        <v>35</v>
      </c>
      <c r="DJ97" s="291">
        <v>36</v>
      </c>
      <c r="DK97" s="291">
        <v>37</v>
      </c>
      <c r="DL97" s="291">
        <v>38</v>
      </c>
      <c r="DM97" s="291">
        <v>39</v>
      </c>
      <c r="DN97" s="291">
        <v>40</v>
      </c>
      <c r="DO97" s="273"/>
    </row>
    <row r="98" spans="4:119" ht="22.5" customHeight="1" x14ac:dyDescent="0.3">
      <c r="D98" s="7"/>
      <c r="BW98" s="270"/>
      <c r="BX98" s="280"/>
      <c r="BY98" s="281"/>
      <c r="BZ98" s="282"/>
      <c r="CA98" s="283"/>
      <c r="CB98" s="283"/>
      <c r="CC98" s="283"/>
      <c r="CD98" s="283"/>
      <c r="CE98" s="283"/>
      <c r="CF98" s="283"/>
      <c r="CG98" s="283"/>
      <c r="CH98" s="283"/>
      <c r="CI98" s="283"/>
      <c r="CJ98" s="283"/>
      <c r="CK98" s="283"/>
      <c r="CL98" s="283"/>
      <c r="CM98" s="283"/>
      <c r="CN98" s="283"/>
      <c r="CO98" s="283"/>
      <c r="CP98" s="283"/>
      <c r="CQ98" s="283"/>
      <c r="CR98" s="283"/>
      <c r="CS98" s="283"/>
      <c r="CT98" s="283"/>
      <c r="CU98" s="283"/>
      <c r="CV98" s="283"/>
      <c r="CW98" s="283"/>
      <c r="CX98" s="283"/>
      <c r="CY98" s="283"/>
      <c r="CZ98" s="283"/>
      <c r="DA98" s="283"/>
      <c r="DB98" s="283"/>
      <c r="DC98" s="283"/>
      <c r="DD98" s="283"/>
      <c r="DE98" s="283"/>
      <c r="DF98" s="283"/>
      <c r="DG98" s="283"/>
      <c r="DH98" s="283"/>
      <c r="DI98" s="284"/>
      <c r="DJ98" s="284"/>
      <c r="DK98" s="284"/>
      <c r="DL98" s="284"/>
      <c r="DM98" s="284"/>
      <c r="DN98" s="284"/>
      <c r="DO98" s="273"/>
    </row>
    <row r="99" spans="4:119" ht="22.5" customHeight="1" x14ac:dyDescent="0.4">
      <c r="BW99" s="270"/>
      <c r="BX99" s="285" t="s">
        <v>56</v>
      </c>
      <c r="BY99" s="249">
        <f t="shared" ref="BY99" si="298">CZ95</f>
        <v>5</v>
      </c>
      <c r="BZ99" s="286" t="s">
        <v>47</v>
      </c>
      <c r="CA99" s="290">
        <v>1</v>
      </c>
      <c r="CB99" s="290">
        <v>2</v>
      </c>
      <c r="CC99" s="290">
        <v>3</v>
      </c>
      <c r="CD99" s="290">
        <v>4</v>
      </c>
      <c r="CE99" s="290">
        <v>5</v>
      </c>
      <c r="CF99" s="290">
        <v>6</v>
      </c>
      <c r="CG99" s="290">
        <v>7</v>
      </c>
      <c r="CH99" s="290">
        <v>8</v>
      </c>
      <c r="CI99" s="290">
        <v>9</v>
      </c>
      <c r="CJ99" s="290">
        <v>10</v>
      </c>
      <c r="CK99" s="290">
        <v>11</v>
      </c>
      <c r="CL99" s="290">
        <v>12</v>
      </c>
      <c r="CM99" s="290">
        <v>13</v>
      </c>
      <c r="CN99" s="290">
        <v>14</v>
      </c>
      <c r="CO99" s="290">
        <v>15</v>
      </c>
      <c r="CP99" s="290">
        <v>16</v>
      </c>
      <c r="CQ99" s="290">
        <v>17</v>
      </c>
      <c r="CR99" s="290">
        <v>18</v>
      </c>
      <c r="CS99" s="290">
        <v>19</v>
      </c>
      <c r="CT99" s="290">
        <v>20</v>
      </c>
      <c r="CU99" s="290">
        <v>21</v>
      </c>
      <c r="CV99" s="290">
        <v>22</v>
      </c>
      <c r="CW99" s="290">
        <v>23</v>
      </c>
      <c r="CX99" s="290">
        <v>24</v>
      </c>
      <c r="CY99" s="290">
        <v>25</v>
      </c>
      <c r="CZ99" s="290">
        <v>26</v>
      </c>
      <c r="DA99" s="290">
        <v>27</v>
      </c>
      <c r="DB99" s="290">
        <v>28</v>
      </c>
      <c r="DC99" s="290">
        <v>29</v>
      </c>
      <c r="DD99" s="290">
        <v>30</v>
      </c>
      <c r="DE99" s="290">
        <v>31</v>
      </c>
      <c r="DF99" s="290">
        <v>32</v>
      </c>
      <c r="DG99" s="290">
        <v>33</v>
      </c>
      <c r="DH99" s="290">
        <v>34</v>
      </c>
      <c r="DI99" s="291">
        <v>35</v>
      </c>
      <c r="DJ99" s="291">
        <v>36</v>
      </c>
      <c r="DK99" s="291">
        <v>37</v>
      </c>
      <c r="DL99" s="291">
        <v>38</v>
      </c>
      <c r="DM99" s="291">
        <v>39</v>
      </c>
      <c r="DN99" s="291">
        <v>40</v>
      </c>
      <c r="DO99" s="273"/>
    </row>
    <row r="100" spans="4:119" ht="22.5" customHeight="1" thickBot="1" x14ac:dyDescent="0.35">
      <c r="BW100" s="287"/>
      <c r="BX100" s="288"/>
      <c r="BY100" s="288"/>
      <c r="BZ100" s="288"/>
      <c r="CA100" s="288"/>
      <c r="CB100" s="288"/>
      <c r="CC100" s="288"/>
      <c r="CD100" s="288"/>
      <c r="CE100" s="288"/>
      <c r="CF100" s="288"/>
      <c r="CG100" s="288"/>
      <c r="CH100" s="288"/>
      <c r="CI100" s="288"/>
      <c r="CJ100" s="288"/>
      <c r="CK100" s="288"/>
      <c r="CL100" s="288"/>
      <c r="CM100" s="288"/>
      <c r="CN100" s="288"/>
      <c r="CO100" s="288"/>
      <c r="CP100" s="288"/>
      <c r="CQ100" s="288"/>
      <c r="CR100" s="288"/>
      <c r="CS100" s="288"/>
      <c r="CT100" s="288"/>
      <c r="CU100" s="288"/>
      <c r="CV100" s="288"/>
      <c r="CW100" s="288"/>
      <c r="CX100" s="288"/>
      <c r="CY100" s="288"/>
      <c r="CZ100" s="288"/>
      <c r="DA100" s="288"/>
      <c r="DB100" s="288"/>
      <c r="DC100" s="288"/>
      <c r="DD100" s="288"/>
      <c r="DE100" s="288"/>
      <c r="DF100" s="288"/>
      <c r="DG100" s="288"/>
      <c r="DH100" s="288"/>
      <c r="DI100" s="288"/>
      <c r="DJ100" s="288"/>
      <c r="DK100" s="288"/>
      <c r="DL100" s="288"/>
      <c r="DM100" s="288"/>
      <c r="DN100" s="288"/>
      <c r="DO100" s="289"/>
    </row>
    <row r="101" spans="4:119" ht="22.5" customHeight="1" thickTop="1" x14ac:dyDescent="0.35">
      <c r="BW101" s="1012">
        <f t="shared" ref="BW101" si="299">BO102</f>
        <v>0.46666666666666695</v>
      </c>
      <c r="BX101" s="1013"/>
      <c r="BY101" s="267"/>
      <c r="BZ101" s="267"/>
      <c r="CA101" s="267"/>
      <c r="CB101" s="267"/>
      <c r="CC101" s="267"/>
      <c r="CD101" s="267"/>
      <c r="CE101" s="267"/>
      <c r="CF101" s="267"/>
      <c r="CG101" s="267"/>
      <c r="CH101" s="267"/>
      <c r="CI101" s="267"/>
      <c r="CJ101" s="267"/>
      <c r="CK101" s="267"/>
      <c r="CL101" s="267"/>
      <c r="CM101" s="267"/>
      <c r="CN101" s="267"/>
      <c r="CO101" s="267"/>
      <c r="CP101" s="267"/>
      <c r="CQ101" s="267"/>
      <c r="CR101" s="267"/>
      <c r="CS101" s="267"/>
      <c r="CT101" s="267"/>
      <c r="CU101" s="267"/>
      <c r="CV101" s="267"/>
      <c r="CW101" s="267"/>
      <c r="CX101" s="267"/>
      <c r="CY101" s="267"/>
      <c r="CZ101" s="267"/>
      <c r="DA101" s="267"/>
      <c r="DB101" s="267"/>
      <c r="DC101" s="267"/>
      <c r="DD101" s="267"/>
      <c r="DE101" s="267"/>
      <c r="DF101" s="267"/>
      <c r="DG101" s="267"/>
      <c r="DH101" s="267"/>
      <c r="DI101" s="267"/>
      <c r="DJ101" s="267"/>
      <c r="DK101" s="268"/>
      <c r="DL101" s="466" t="s">
        <v>78</v>
      </c>
      <c r="DM101" s="467"/>
      <c r="DN101" s="466" t="str">
        <f t="shared" ref="DN101" si="300">BR103</f>
        <v>A</v>
      </c>
      <c r="DO101" s="468"/>
    </row>
    <row r="102" spans="4:119" ht="22.5" customHeight="1" x14ac:dyDescent="0.3">
      <c r="BN102" t="str">
        <f t="shared" ref="BN102:BU103" si="301">E24</f>
        <v>12. KOLO</v>
      </c>
      <c r="BO102">
        <f t="shared" si="301"/>
        <v>0.46666666666666695</v>
      </c>
      <c r="BP102">
        <f t="shared" si="301"/>
        <v>67</v>
      </c>
      <c r="BQ102" t="str">
        <f t="shared" si="301"/>
        <v>HŘIŠTĚ</v>
      </c>
      <c r="BR102" t="str">
        <f t="shared" si="301"/>
        <v>skupina</v>
      </c>
      <c r="BS102">
        <f t="shared" si="301"/>
        <v>9</v>
      </c>
      <c r="BT102" t="str">
        <f t="shared" si="301"/>
        <v>:</v>
      </c>
      <c r="BU102">
        <f t="shared" si="301"/>
        <v>16</v>
      </c>
      <c r="BW102" s="270"/>
      <c r="BX102" s="1014" t="str">
        <f t="shared" ref="BX102" si="302">BN102</f>
        <v>12. KOLO</v>
      </c>
      <c r="BY102" s="1014"/>
      <c r="BZ102" s="1014"/>
      <c r="CA102" s="1014"/>
      <c r="CB102" s="271"/>
      <c r="CC102" s="1018"/>
      <c r="CD102" s="1018"/>
      <c r="CE102" s="271"/>
      <c r="CF102" s="271"/>
      <c r="CG102" s="271"/>
      <c r="CH102" s="271"/>
      <c r="CI102" s="271"/>
      <c r="CJ102" s="271"/>
      <c r="CK102" s="271"/>
      <c r="CL102" s="271"/>
      <c r="CM102" s="271"/>
      <c r="CN102" s="1019">
        <f t="shared" ref="CN102" si="303">BP102</f>
        <v>67</v>
      </c>
      <c r="CO102" s="1019"/>
      <c r="CP102" s="1019"/>
      <c r="CQ102" s="1019"/>
      <c r="CR102" s="1019"/>
      <c r="CS102" s="1015" t="s">
        <v>48</v>
      </c>
      <c r="CT102" s="1015"/>
      <c r="CU102" s="1015"/>
      <c r="CV102" s="271"/>
      <c r="CW102" s="271"/>
      <c r="CX102" s="271"/>
      <c r="CY102" s="271"/>
      <c r="CZ102" s="271"/>
      <c r="DA102" s="271"/>
      <c r="DB102" s="271"/>
      <c r="DC102" s="271"/>
      <c r="DD102" s="271"/>
      <c r="DE102" s="271"/>
      <c r="DF102" s="271"/>
      <c r="DG102" s="271"/>
      <c r="DH102" s="271"/>
      <c r="DI102" s="272"/>
      <c r="DJ102" s="1016" t="s">
        <v>49</v>
      </c>
      <c r="DK102" s="1016"/>
      <c r="DL102" s="1016"/>
      <c r="DM102" s="1017">
        <f t="shared" ref="DM102" si="304">BQ103</f>
        <v>1</v>
      </c>
      <c r="DN102" s="1017"/>
      <c r="DO102" s="273"/>
    </row>
    <row r="103" spans="4:119" ht="22.5" customHeight="1" x14ac:dyDescent="0.3">
      <c r="BN103">
        <f t="shared" si="301"/>
        <v>0</v>
      </c>
      <c r="BO103">
        <f t="shared" si="301"/>
        <v>0</v>
      </c>
      <c r="BP103" t="str">
        <f t="shared" si="301"/>
        <v>zápas</v>
      </c>
      <c r="BQ103">
        <f t="shared" si="301"/>
        <v>1</v>
      </c>
      <c r="BR103" t="str">
        <f t="shared" si="301"/>
        <v>A</v>
      </c>
      <c r="BS103" t="str">
        <f t="shared" si="301"/>
        <v>Prokopa Vel. "A"</v>
      </c>
      <c r="BT103">
        <f t="shared" si="301"/>
        <v>0</v>
      </c>
      <c r="BU103" t="str">
        <f t="shared" si="301"/>
        <v>Kouřim "A"</v>
      </c>
      <c r="BW103" s="270"/>
      <c r="BX103" s="1014"/>
      <c r="BY103" s="1014"/>
      <c r="BZ103" s="1014"/>
      <c r="CA103" s="1014"/>
      <c r="CB103" s="271"/>
      <c r="CC103" s="1018"/>
      <c r="CD103" s="1018"/>
      <c r="CE103" s="271"/>
      <c r="CF103" s="271"/>
      <c r="CG103" s="271"/>
      <c r="CH103" s="271"/>
      <c r="CI103" s="271"/>
      <c r="CJ103" s="271"/>
      <c r="CK103" s="271"/>
      <c r="CL103" s="271"/>
      <c r="CM103" s="271"/>
      <c r="CN103" s="1019"/>
      <c r="CO103" s="1019"/>
      <c r="CP103" s="1019"/>
      <c r="CQ103" s="1019"/>
      <c r="CR103" s="1019"/>
      <c r="CS103" s="1015"/>
      <c r="CT103" s="1015"/>
      <c r="CU103" s="1015"/>
      <c r="CV103" s="271"/>
      <c r="CW103" s="271"/>
      <c r="CX103" s="271"/>
      <c r="CY103" s="271"/>
      <c r="CZ103" s="271"/>
      <c r="DA103" s="271"/>
      <c r="DB103" s="271"/>
      <c r="DC103" s="271"/>
      <c r="DD103" s="271"/>
      <c r="DE103" s="271"/>
      <c r="DF103" s="271"/>
      <c r="DG103" s="271"/>
      <c r="DH103" s="271"/>
      <c r="DI103" s="272"/>
      <c r="DJ103" s="1016"/>
      <c r="DK103" s="1016"/>
      <c r="DL103" s="1016"/>
      <c r="DM103" s="1017"/>
      <c r="DN103" s="1017"/>
      <c r="DO103" s="273"/>
    </row>
    <row r="104" spans="4:119" ht="22.5" customHeight="1" x14ac:dyDescent="0.3">
      <c r="BW104" s="270"/>
      <c r="BX104" s="274"/>
      <c r="BY104" s="274"/>
      <c r="BZ104" s="274"/>
      <c r="CA104" s="274"/>
      <c r="CB104" s="1010" t="s">
        <v>52</v>
      </c>
      <c r="CC104" s="1010"/>
      <c r="CD104" s="275">
        <f t="shared" ref="CD104" si="305">BS102</f>
        <v>9</v>
      </c>
      <c r="CE104" s="276" t="s">
        <v>53</v>
      </c>
      <c r="CF104" s="1011" t="str">
        <f t="shared" ref="CF104" si="306">BS103</f>
        <v>Prokopa Vel. "A"</v>
      </c>
      <c r="CG104" s="1011"/>
      <c r="CH104" s="1011"/>
      <c r="CI104" s="1011"/>
      <c r="CJ104" s="1011"/>
      <c r="CK104" s="1011"/>
      <c r="CL104" s="1011"/>
      <c r="CM104" s="1011"/>
      <c r="CN104" s="1011"/>
      <c r="CO104" s="1011"/>
      <c r="CP104" s="1011"/>
      <c r="CQ104" s="1011"/>
      <c r="CR104" s="1011"/>
      <c r="CS104" s="274"/>
      <c r="CT104" s="274"/>
      <c r="CU104" s="274"/>
      <c r="CV104" s="274"/>
      <c r="CW104" s="274"/>
      <c r="CX104" s="1010" t="s">
        <v>52</v>
      </c>
      <c r="CY104" s="1010"/>
      <c r="CZ104" s="275">
        <f t="shared" ref="CZ104" si="307">BU102</f>
        <v>16</v>
      </c>
      <c r="DA104" s="276" t="s">
        <v>53</v>
      </c>
      <c r="DB104" s="1011" t="str">
        <f t="shared" ref="DB104" si="308">BU103</f>
        <v>Kouřim "A"</v>
      </c>
      <c r="DC104" s="1011"/>
      <c r="DD104" s="1011"/>
      <c r="DE104" s="1011"/>
      <c r="DF104" s="1011"/>
      <c r="DG104" s="1011"/>
      <c r="DH104" s="1011"/>
      <c r="DI104" s="1011"/>
      <c r="DJ104" s="1011"/>
      <c r="DK104" s="1011"/>
      <c r="DL104" s="1011"/>
      <c r="DM104" s="1011"/>
      <c r="DN104" s="1011"/>
      <c r="DO104" s="273"/>
    </row>
    <row r="105" spans="4:119" ht="22.5" customHeight="1" x14ac:dyDescent="0.3">
      <c r="D105" s="251"/>
      <c r="BW105" s="270"/>
      <c r="BX105" s="274"/>
      <c r="BY105" s="274"/>
      <c r="BZ105" s="274"/>
      <c r="CA105" s="274"/>
      <c r="CB105" s="274"/>
      <c r="CC105" s="274"/>
      <c r="CD105" s="274"/>
      <c r="CE105" s="274"/>
      <c r="CF105" s="274"/>
      <c r="CG105" s="274"/>
      <c r="CH105" s="274"/>
      <c r="CI105" s="274"/>
      <c r="CJ105" s="274"/>
      <c r="CK105" s="274"/>
      <c r="CL105" s="274"/>
      <c r="CM105" s="274"/>
      <c r="CN105" s="274"/>
      <c r="CO105" s="274"/>
      <c r="CP105" s="274"/>
      <c r="CQ105" s="274"/>
      <c r="CR105" s="274"/>
      <c r="CS105" s="274"/>
      <c r="CT105" s="274"/>
      <c r="CU105" s="274"/>
      <c r="CV105" s="274"/>
      <c r="CW105" s="274"/>
      <c r="CX105" s="274"/>
      <c r="CY105" s="274"/>
      <c r="CZ105" s="274"/>
      <c r="DA105" s="274"/>
      <c r="DB105" s="274"/>
      <c r="DC105" s="274"/>
      <c r="DD105" s="274"/>
      <c r="DE105" s="274"/>
      <c r="DF105" s="274"/>
      <c r="DG105" s="274"/>
      <c r="DH105" s="274"/>
      <c r="DI105" s="277"/>
      <c r="DJ105" s="277"/>
      <c r="DK105" s="277"/>
      <c r="DL105" s="277"/>
      <c r="DM105" s="277"/>
      <c r="DN105" s="277"/>
      <c r="DO105" s="273"/>
    </row>
    <row r="106" spans="4:119" ht="22.5" customHeight="1" x14ac:dyDescent="0.4">
      <c r="D106" s="7"/>
      <c r="BW106" s="270"/>
      <c r="BX106" s="278" t="s">
        <v>56</v>
      </c>
      <c r="BY106" s="250">
        <f t="shared" ref="BY106" si="309">CD104</f>
        <v>9</v>
      </c>
      <c r="BZ106" s="279" t="s">
        <v>47</v>
      </c>
      <c r="CA106" s="290">
        <v>1</v>
      </c>
      <c r="CB106" s="290">
        <v>2</v>
      </c>
      <c r="CC106" s="290">
        <v>3</v>
      </c>
      <c r="CD106" s="290">
        <v>4</v>
      </c>
      <c r="CE106" s="290">
        <v>5</v>
      </c>
      <c r="CF106" s="290">
        <v>6</v>
      </c>
      <c r="CG106" s="290">
        <v>7</v>
      </c>
      <c r="CH106" s="290">
        <v>8</v>
      </c>
      <c r="CI106" s="290">
        <v>9</v>
      </c>
      <c r="CJ106" s="290">
        <v>10</v>
      </c>
      <c r="CK106" s="290">
        <v>11</v>
      </c>
      <c r="CL106" s="290">
        <v>12</v>
      </c>
      <c r="CM106" s="290">
        <v>13</v>
      </c>
      <c r="CN106" s="290">
        <v>14</v>
      </c>
      <c r="CO106" s="290">
        <v>15</v>
      </c>
      <c r="CP106" s="290">
        <v>16</v>
      </c>
      <c r="CQ106" s="290">
        <v>17</v>
      </c>
      <c r="CR106" s="290">
        <v>18</v>
      </c>
      <c r="CS106" s="290">
        <v>19</v>
      </c>
      <c r="CT106" s="290">
        <v>20</v>
      </c>
      <c r="CU106" s="290">
        <v>21</v>
      </c>
      <c r="CV106" s="290">
        <v>22</v>
      </c>
      <c r="CW106" s="290">
        <v>23</v>
      </c>
      <c r="CX106" s="290">
        <v>24</v>
      </c>
      <c r="CY106" s="290">
        <v>25</v>
      </c>
      <c r="CZ106" s="290">
        <v>26</v>
      </c>
      <c r="DA106" s="290">
        <v>27</v>
      </c>
      <c r="DB106" s="290">
        <v>28</v>
      </c>
      <c r="DC106" s="290">
        <v>29</v>
      </c>
      <c r="DD106" s="290">
        <v>30</v>
      </c>
      <c r="DE106" s="290">
        <v>31</v>
      </c>
      <c r="DF106" s="290">
        <v>32</v>
      </c>
      <c r="DG106" s="290">
        <v>33</v>
      </c>
      <c r="DH106" s="290">
        <v>34</v>
      </c>
      <c r="DI106" s="291">
        <v>35</v>
      </c>
      <c r="DJ106" s="291">
        <v>36</v>
      </c>
      <c r="DK106" s="291">
        <v>37</v>
      </c>
      <c r="DL106" s="291">
        <v>38</v>
      </c>
      <c r="DM106" s="291">
        <v>39</v>
      </c>
      <c r="DN106" s="291">
        <v>40</v>
      </c>
      <c r="DO106" s="273"/>
    </row>
    <row r="107" spans="4:119" ht="22.5" customHeight="1" x14ac:dyDescent="0.3">
      <c r="D107" s="251"/>
      <c r="BW107" s="270"/>
      <c r="BX107" s="280"/>
      <c r="BY107" s="281"/>
      <c r="BZ107" s="282"/>
      <c r="CA107" s="283"/>
      <c r="CB107" s="283"/>
      <c r="CC107" s="283"/>
      <c r="CD107" s="283"/>
      <c r="CE107" s="283"/>
      <c r="CF107" s="283"/>
      <c r="CG107" s="283"/>
      <c r="CH107" s="283"/>
      <c r="CI107" s="283"/>
      <c r="CJ107" s="283"/>
      <c r="CK107" s="283"/>
      <c r="CL107" s="283"/>
      <c r="CM107" s="283"/>
      <c r="CN107" s="283"/>
      <c r="CO107" s="283"/>
      <c r="CP107" s="283"/>
      <c r="CQ107" s="283"/>
      <c r="CR107" s="283"/>
      <c r="CS107" s="283"/>
      <c r="CT107" s="283"/>
      <c r="CU107" s="283"/>
      <c r="CV107" s="283"/>
      <c r="CW107" s="283"/>
      <c r="CX107" s="283"/>
      <c r="CY107" s="283"/>
      <c r="CZ107" s="283"/>
      <c r="DA107" s="283"/>
      <c r="DB107" s="283"/>
      <c r="DC107" s="283"/>
      <c r="DD107" s="283"/>
      <c r="DE107" s="283"/>
      <c r="DF107" s="283"/>
      <c r="DG107" s="283"/>
      <c r="DH107" s="283"/>
      <c r="DI107" s="284"/>
      <c r="DJ107" s="284"/>
      <c r="DK107" s="284"/>
      <c r="DL107" s="284"/>
      <c r="DM107" s="284"/>
      <c r="DN107" s="284"/>
      <c r="DO107" s="273"/>
    </row>
    <row r="108" spans="4:119" ht="22.5" customHeight="1" x14ac:dyDescent="0.4">
      <c r="D108" s="7"/>
      <c r="BW108" s="270"/>
      <c r="BX108" s="285" t="s">
        <v>56</v>
      </c>
      <c r="BY108" s="249">
        <f t="shared" ref="BY108" si="310">CZ104</f>
        <v>16</v>
      </c>
      <c r="BZ108" s="286" t="s">
        <v>47</v>
      </c>
      <c r="CA108" s="290">
        <v>1</v>
      </c>
      <c r="CB108" s="290">
        <v>2</v>
      </c>
      <c r="CC108" s="290">
        <v>3</v>
      </c>
      <c r="CD108" s="290">
        <v>4</v>
      </c>
      <c r="CE108" s="290">
        <v>5</v>
      </c>
      <c r="CF108" s="290">
        <v>6</v>
      </c>
      <c r="CG108" s="290">
        <v>7</v>
      </c>
      <c r="CH108" s="290">
        <v>8</v>
      </c>
      <c r="CI108" s="290">
        <v>9</v>
      </c>
      <c r="CJ108" s="290">
        <v>10</v>
      </c>
      <c r="CK108" s="290">
        <v>11</v>
      </c>
      <c r="CL108" s="290">
        <v>12</v>
      </c>
      <c r="CM108" s="290">
        <v>13</v>
      </c>
      <c r="CN108" s="290">
        <v>14</v>
      </c>
      <c r="CO108" s="290">
        <v>15</v>
      </c>
      <c r="CP108" s="290">
        <v>16</v>
      </c>
      <c r="CQ108" s="290">
        <v>17</v>
      </c>
      <c r="CR108" s="290">
        <v>18</v>
      </c>
      <c r="CS108" s="290">
        <v>19</v>
      </c>
      <c r="CT108" s="290">
        <v>20</v>
      </c>
      <c r="CU108" s="290">
        <v>21</v>
      </c>
      <c r="CV108" s="290">
        <v>22</v>
      </c>
      <c r="CW108" s="290">
        <v>23</v>
      </c>
      <c r="CX108" s="290">
        <v>24</v>
      </c>
      <c r="CY108" s="290">
        <v>25</v>
      </c>
      <c r="CZ108" s="290">
        <v>26</v>
      </c>
      <c r="DA108" s="290">
        <v>27</v>
      </c>
      <c r="DB108" s="290">
        <v>28</v>
      </c>
      <c r="DC108" s="290">
        <v>29</v>
      </c>
      <c r="DD108" s="290">
        <v>30</v>
      </c>
      <c r="DE108" s="290">
        <v>31</v>
      </c>
      <c r="DF108" s="290">
        <v>32</v>
      </c>
      <c r="DG108" s="290">
        <v>33</v>
      </c>
      <c r="DH108" s="290">
        <v>34</v>
      </c>
      <c r="DI108" s="291">
        <v>35</v>
      </c>
      <c r="DJ108" s="291">
        <v>36</v>
      </c>
      <c r="DK108" s="291">
        <v>37</v>
      </c>
      <c r="DL108" s="291">
        <v>38</v>
      </c>
      <c r="DM108" s="291">
        <v>39</v>
      </c>
      <c r="DN108" s="291">
        <v>40</v>
      </c>
      <c r="DO108" s="273"/>
    </row>
    <row r="109" spans="4:119" ht="22.5" customHeight="1" thickBot="1" x14ac:dyDescent="0.35">
      <c r="D109" s="251"/>
      <c r="BW109" s="287"/>
      <c r="BX109" s="288"/>
      <c r="BY109" s="288"/>
      <c r="BZ109" s="288"/>
      <c r="CA109" s="288"/>
      <c r="CB109" s="288"/>
      <c r="CC109" s="288"/>
      <c r="CD109" s="288"/>
      <c r="CE109" s="288"/>
      <c r="CF109" s="288"/>
      <c r="CG109" s="288"/>
      <c r="CH109" s="288"/>
      <c r="CI109" s="288"/>
      <c r="CJ109" s="288"/>
      <c r="CK109" s="288"/>
      <c r="CL109" s="288"/>
      <c r="CM109" s="288"/>
      <c r="CN109" s="288"/>
      <c r="CO109" s="288"/>
      <c r="CP109" s="288"/>
      <c r="CQ109" s="288"/>
      <c r="CR109" s="288"/>
      <c r="CS109" s="288"/>
      <c r="CT109" s="288"/>
      <c r="CU109" s="288"/>
      <c r="CV109" s="288"/>
      <c r="CW109" s="288"/>
      <c r="CX109" s="288"/>
      <c r="CY109" s="288"/>
      <c r="CZ109" s="288"/>
      <c r="DA109" s="288"/>
      <c r="DB109" s="288"/>
      <c r="DC109" s="288"/>
      <c r="DD109" s="288"/>
      <c r="DE109" s="288"/>
      <c r="DF109" s="288"/>
      <c r="DG109" s="288"/>
      <c r="DH109" s="288"/>
      <c r="DI109" s="288"/>
      <c r="DJ109" s="288"/>
      <c r="DK109" s="288"/>
      <c r="DL109" s="288"/>
      <c r="DM109" s="288"/>
      <c r="DN109" s="288"/>
      <c r="DO109" s="289"/>
    </row>
    <row r="110" spans="4:119" ht="22.5" customHeight="1" thickTop="1" x14ac:dyDescent="0.35">
      <c r="D110" s="7"/>
      <c r="BW110" s="1012">
        <f t="shared" ref="BW110" si="311">BO111</f>
        <v>0.47500000000000031</v>
      </c>
      <c r="BX110" s="1013"/>
      <c r="BY110" s="267"/>
      <c r="BZ110" s="267"/>
      <c r="CA110" s="267"/>
      <c r="CB110" s="267"/>
      <c r="CC110" s="267"/>
      <c r="CD110" s="267"/>
      <c r="CE110" s="267"/>
      <c r="CF110" s="267"/>
      <c r="CG110" s="267"/>
      <c r="CH110" s="267"/>
      <c r="CI110" s="267"/>
      <c r="CJ110" s="267"/>
      <c r="CK110" s="267"/>
      <c r="CL110" s="267"/>
      <c r="CM110" s="267"/>
      <c r="CN110" s="267"/>
      <c r="CO110" s="267"/>
      <c r="CP110" s="267"/>
      <c r="CQ110" s="267"/>
      <c r="CR110" s="267"/>
      <c r="CS110" s="267"/>
      <c r="CT110" s="267"/>
      <c r="CU110" s="267"/>
      <c r="CV110" s="267"/>
      <c r="CW110" s="267"/>
      <c r="CX110" s="267"/>
      <c r="CY110" s="267"/>
      <c r="CZ110" s="267"/>
      <c r="DA110" s="267"/>
      <c r="DB110" s="267"/>
      <c r="DC110" s="267"/>
      <c r="DD110" s="267"/>
      <c r="DE110" s="267"/>
      <c r="DF110" s="267"/>
      <c r="DG110" s="267"/>
      <c r="DH110" s="267"/>
      <c r="DI110" s="267"/>
      <c r="DJ110" s="267"/>
      <c r="DK110" s="268"/>
      <c r="DL110" s="466" t="s">
        <v>78</v>
      </c>
      <c r="DM110" s="467"/>
      <c r="DN110" s="466" t="str">
        <f t="shared" ref="DN110" si="312">BR112</f>
        <v>C</v>
      </c>
      <c r="DO110" s="468"/>
    </row>
    <row r="111" spans="4:119" ht="22.5" customHeight="1" x14ac:dyDescent="0.3">
      <c r="BN111" t="str">
        <f t="shared" ref="BN111:BU112" si="313">E26</f>
        <v>13. KOLO</v>
      </c>
      <c r="BO111">
        <f t="shared" si="313"/>
        <v>0.47500000000000031</v>
      </c>
      <c r="BP111">
        <f t="shared" si="313"/>
        <v>73</v>
      </c>
      <c r="BQ111" t="str">
        <f t="shared" si="313"/>
        <v>HŘIŠTĚ</v>
      </c>
      <c r="BR111" t="str">
        <f t="shared" si="313"/>
        <v>skupina</v>
      </c>
      <c r="BS111">
        <f t="shared" si="313"/>
        <v>12</v>
      </c>
      <c r="BT111" t="str">
        <f t="shared" si="313"/>
        <v>:</v>
      </c>
      <c r="BU111">
        <f t="shared" si="313"/>
        <v>22</v>
      </c>
      <c r="BW111" s="270"/>
      <c r="BX111" s="1014" t="str">
        <f t="shared" ref="BX111" si="314">BN111</f>
        <v>13. KOLO</v>
      </c>
      <c r="BY111" s="1014"/>
      <c r="BZ111" s="1014"/>
      <c r="CA111" s="1014"/>
      <c r="CB111" s="271"/>
      <c r="CC111" s="1018"/>
      <c r="CD111" s="1018"/>
      <c r="CE111" s="271"/>
      <c r="CF111" s="271"/>
      <c r="CG111" s="271"/>
      <c r="CH111" s="271"/>
      <c r="CI111" s="271"/>
      <c r="CJ111" s="271"/>
      <c r="CK111" s="271"/>
      <c r="CL111" s="271"/>
      <c r="CM111" s="271"/>
      <c r="CN111" s="1019">
        <f t="shared" ref="CN111" si="315">BP111</f>
        <v>73</v>
      </c>
      <c r="CO111" s="1019"/>
      <c r="CP111" s="1019"/>
      <c r="CQ111" s="1019"/>
      <c r="CR111" s="1019"/>
      <c r="CS111" s="1015" t="s">
        <v>48</v>
      </c>
      <c r="CT111" s="1015"/>
      <c r="CU111" s="1015"/>
      <c r="CV111" s="271"/>
      <c r="CW111" s="271"/>
      <c r="CX111" s="271"/>
      <c r="CY111" s="271"/>
      <c r="CZ111" s="271"/>
      <c r="DA111" s="271"/>
      <c r="DB111" s="271"/>
      <c r="DC111" s="271"/>
      <c r="DD111" s="271"/>
      <c r="DE111" s="271"/>
      <c r="DF111" s="271"/>
      <c r="DG111" s="271"/>
      <c r="DH111" s="271"/>
      <c r="DI111" s="272"/>
      <c r="DJ111" s="1016" t="s">
        <v>49</v>
      </c>
      <c r="DK111" s="1016"/>
      <c r="DL111" s="1016"/>
      <c r="DM111" s="1017">
        <f t="shared" ref="DM111" si="316">BQ112</f>
        <v>1</v>
      </c>
      <c r="DN111" s="1017"/>
      <c r="DO111" s="273"/>
    </row>
    <row r="112" spans="4:119" ht="22.5" customHeight="1" x14ac:dyDescent="0.3">
      <c r="BN112">
        <f t="shared" si="313"/>
        <v>0</v>
      </c>
      <c r="BO112">
        <f t="shared" si="313"/>
        <v>0</v>
      </c>
      <c r="BP112" t="str">
        <f t="shared" si="313"/>
        <v>zápas</v>
      </c>
      <c r="BQ112">
        <f t="shared" si="313"/>
        <v>1</v>
      </c>
      <c r="BR112" t="str">
        <f t="shared" si="313"/>
        <v>C</v>
      </c>
      <c r="BS112" t="str">
        <f t="shared" si="313"/>
        <v>Lipanská "B"</v>
      </c>
      <c r="BT112">
        <f t="shared" si="313"/>
        <v>0</v>
      </c>
      <c r="BU112" t="str">
        <f t="shared" si="313"/>
        <v>Ovčárecká "B"</v>
      </c>
      <c r="BW112" s="270"/>
      <c r="BX112" s="1014"/>
      <c r="BY112" s="1014"/>
      <c r="BZ112" s="1014"/>
      <c r="CA112" s="1014"/>
      <c r="CB112" s="271"/>
      <c r="CC112" s="1018"/>
      <c r="CD112" s="1018"/>
      <c r="CE112" s="271"/>
      <c r="CF112" s="271"/>
      <c r="CG112" s="271"/>
      <c r="CH112" s="271"/>
      <c r="CI112" s="271"/>
      <c r="CJ112" s="271"/>
      <c r="CK112" s="271"/>
      <c r="CL112" s="271"/>
      <c r="CM112" s="271"/>
      <c r="CN112" s="1019"/>
      <c r="CO112" s="1019"/>
      <c r="CP112" s="1019"/>
      <c r="CQ112" s="1019"/>
      <c r="CR112" s="1019"/>
      <c r="CS112" s="1015"/>
      <c r="CT112" s="1015"/>
      <c r="CU112" s="1015"/>
      <c r="CV112" s="271"/>
      <c r="CW112" s="271"/>
      <c r="CX112" s="271"/>
      <c r="CY112" s="271"/>
      <c r="CZ112" s="271"/>
      <c r="DA112" s="271"/>
      <c r="DB112" s="271"/>
      <c r="DC112" s="271"/>
      <c r="DD112" s="271"/>
      <c r="DE112" s="271"/>
      <c r="DF112" s="271"/>
      <c r="DG112" s="271"/>
      <c r="DH112" s="271"/>
      <c r="DI112" s="272"/>
      <c r="DJ112" s="1016"/>
      <c r="DK112" s="1016"/>
      <c r="DL112" s="1016"/>
      <c r="DM112" s="1017"/>
      <c r="DN112" s="1017"/>
      <c r="DO112" s="273"/>
    </row>
    <row r="113" spans="4:119" ht="22.5" customHeight="1" x14ac:dyDescent="0.3">
      <c r="BW113" s="270"/>
      <c r="BX113" s="274"/>
      <c r="BY113" s="274"/>
      <c r="BZ113" s="274"/>
      <c r="CA113" s="274"/>
      <c r="CB113" s="1010" t="s">
        <v>52</v>
      </c>
      <c r="CC113" s="1010"/>
      <c r="CD113" s="275">
        <f t="shared" ref="CD113" si="317">BS111</f>
        <v>12</v>
      </c>
      <c r="CE113" s="276" t="s">
        <v>53</v>
      </c>
      <c r="CF113" s="1011" t="str">
        <f t="shared" ref="CF113" si="318">BS112</f>
        <v>Lipanská "B"</v>
      </c>
      <c r="CG113" s="1011"/>
      <c r="CH113" s="1011"/>
      <c r="CI113" s="1011"/>
      <c r="CJ113" s="1011"/>
      <c r="CK113" s="1011"/>
      <c r="CL113" s="1011"/>
      <c r="CM113" s="1011"/>
      <c r="CN113" s="1011"/>
      <c r="CO113" s="1011"/>
      <c r="CP113" s="1011"/>
      <c r="CQ113" s="1011"/>
      <c r="CR113" s="1011"/>
      <c r="CS113" s="274"/>
      <c r="CT113" s="274"/>
      <c r="CU113" s="274"/>
      <c r="CV113" s="274"/>
      <c r="CW113" s="274"/>
      <c r="CX113" s="1010" t="s">
        <v>52</v>
      </c>
      <c r="CY113" s="1010"/>
      <c r="CZ113" s="275">
        <f t="shared" ref="CZ113" si="319">BU111</f>
        <v>22</v>
      </c>
      <c r="DA113" s="276" t="s">
        <v>53</v>
      </c>
      <c r="DB113" s="1011" t="str">
        <f t="shared" ref="DB113" si="320">BU112</f>
        <v>Ovčárecká "B"</v>
      </c>
      <c r="DC113" s="1011"/>
      <c r="DD113" s="1011"/>
      <c r="DE113" s="1011"/>
      <c r="DF113" s="1011"/>
      <c r="DG113" s="1011"/>
      <c r="DH113" s="1011"/>
      <c r="DI113" s="1011"/>
      <c r="DJ113" s="1011"/>
      <c r="DK113" s="1011"/>
      <c r="DL113" s="1011"/>
      <c r="DM113" s="1011"/>
      <c r="DN113" s="1011"/>
      <c r="DO113" s="273"/>
    </row>
    <row r="114" spans="4:119" ht="22.5" customHeight="1" x14ac:dyDescent="0.3">
      <c r="BW114" s="270"/>
      <c r="BX114" s="274"/>
      <c r="BY114" s="274"/>
      <c r="BZ114" s="274"/>
      <c r="CA114" s="274"/>
      <c r="CB114" s="274"/>
      <c r="CC114" s="274"/>
      <c r="CD114" s="274"/>
      <c r="CE114" s="274"/>
      <c r="CF114" s="274"/>
      <c r="CG114" s="274"/>
      <c r="CH114" s="274"/>
      <c r="CI114" s="274"/>
      <c r="CJ114" s="274"/>
      <c r="CK114" s="274"/>
      <c r="CL114" s="274"/>
      <c r="CM114" s="274"/>
      <c r="CN114" s="274"/>
      <c r="CO114" s="274"/>
      <c r="CP114" s="274"/>
      <c r="CQ114" s="274"/>
      <c r="CR114" s="274"/>
      <c r="CS114" s="274"/>
      <c r="CT114" s="274"/>
      <c r="CU114" s="274"/>
      <c r="CV114" s="274"/>
      <c r="CW114" s="274"/>
      <c r="CX114" s="274"/>
      <c r="CY114" s="274"/>
      <c r="CZ114" s="274"/>
      <c r="DA114" s="274"/>
      <c r="DB114" s="274"/>
      <c r="DC114" s="274"/>
      <c r="DD114" s="274"/>
      <c r="DE114" s="274"/>
      <c r="DF114" s="274"/>
      <c r="DG114" s="274"/>
      <c r="DH114" s="274"/>
      <c r="DI114" s="277"/>
      <c r="DJ114" s="277"/>
      <c r="DK114" s="277"/>
      <c r="DL114" s="277"/>
      <c r="DM114" s="277"/>
      <c r="DN114" s="277"/>
      <c r="DO114" s="273"/>
    </row>
    <row r="115" spans="4:119" ht="22.5" customHeight="1" x14ac:dyDescent="0.4">
      <c r="BW115" s="270"/>
      <c r="BX115" s="278" t="s">
        <v>56</v>
      </c>
      <c r="BY115" s="250">
        <f t="shared" ref="BY115" si="321">CD113</f>
        <v>12</v>
      </c>
      <c r="BZ115" s="279" t="s">
        <v>47</v>
      </c>
      <c r="CA115" s="290">
        <v>1</v>
      </c>
      <c r="CB115" s="290">
        <v>2</v>
      </c>
      <c r="CC115" s="290">
        <v>3</v>
      </c>
      <c r="CD115" s="290">
        <v>4</v>
      </c>
      <c r="CE115" s="290">
        <v>5</v>
      </c>
      <c r="CF115" s="290">
        <v>6</v>
      </c>
      <c r="CG115" s="290">
        <v>7</v>
      </c>
      <c r="CH115" s="290">
        <v>8</v>
      </c>
      <c r="CI115" s="290">
        <v>9</v>
      </c>
      <c r="CJ115" s="290">
        <v>10</v>
      </c>
      <c r="CK115" s="290">
        <v>11</v>
      </c>
      <c r="CL115" s="290">
        <v>12</v>
      </c>
      <c r="CM115" s="290">
        <v>13</v>
      </c>
      <c r="CN115" s="290">
        <v>14</v>
      </c>
      <c r="CO115" s="290">
        <v>15</v>
      </c>
      <c r="CP115" s="290">
        <v>16</v>
      </c>
      <c r="CQ115" s="290">
        <v>17</v>
      </c>
      <c r="CR115" s="290">
        <v>18</v>
      </c>
      <c r="CS115" s="290">
        <v>19</v>
      </c>
      <c r="CT115" s="290">
        <v>20</v>
      </c>
      <c r="CU115" s="290">
        <v>21</v>
      </c>
      <c r="CV115" s="290">
        <v>22</v>
      </c>
      <c r="CW115" s="290">
        <v>23</v>
      </c>
      <c r="CX115" s="290">
        <v>24</v>
      </c>
      <c r="CY115" s="290">
        <v>25</v>
      </c>
      <c r="CZ115" s="290">
        <v>26</v>
      </c>
      <c r="DA115" s="290">
        <v>27</v>
      </c>
      <c r="DB115" s="290">
        <v>28</v>
      </c>
      <c r="DC115" s="290">
        <v>29</v>
      </c>
      <c r="DD115" s="290">
        <v>30</v>
      </c>
      <c r="DE115" s="290">
        <v>31</v>
      </c>
      <c r="DF115" s="290">
        <v>32</v>
      </c>
      <c r="DG115" s="290">
        <v>33</v>
      </c>
      <c r="DH115" s="290">
        <v>34</v>
      </c>
      <c r="DI115" s="291">
        <v>35</v>
      </c>
      <c r="DJ115" s="291">
        <v>36</v>
      </c>
      <c r="DK115" s="291">
        <v>37</v>
      </c>
      <c r="DL115" s="291">
        <v>38</v>
      </c>
      <c r="DM115" s="291">
        <v>39</v>
      </c>
      <c r="DN115" s="291">
        <v>40</v>
      </c>
      <c r="DO115" s="273"/>
    </row>
    <row r="116" spans="4:119" ht="22.5" customHeight="1" x14ac:dyDescent="0.3">
      <c r="BW116" s="270"/>
      <c r="BX116" s="280"/>
      <c r="BY116" s="281"/>
      <c r="BZ116" s="282"/>
      <c r="CA116" s="283"/>
      <c r="CB116" s="283"/>
      <c r="CC116" s="283"/>
      <c r="CD116" s="283"/>
      <c r="CE116" s="283"/>
      <c r="CF116" s="283"/>
      <c r="CG116" s="283"/>
      <c r="CH116" s="283"/>
      <c r="CI116" s="283"/>
      <c r="CJ116" s="283"/>
      <c r="CK116" s="283"/>
      <c r="CL116" s="283"/>
      <c r="CM116" s="283"/>
      <c r="CN116" s="283"/>
      <c r="CO116" s="283"/>
      <c r="CP116" s="283"/>
      <c r="CQ116" s="283"/>
      <c r="CR116" s="283"/>
      <c r="CS116" s="283"/>
      <c r="CT116" s="283"/>
      <c r="CU116" s="283"/>
      <c r="CV116" s="283"/>
      <c r="CW116" s="283"/>
      <c r="CX116" s="283"/>
      <c r="CY116" s="283"/>
      <c r="CZ116" s="283"/>
      <c r="DA116" s="283"/>
      <c r="DB116" s="283"/>
      <c r="DC116" s="283"/>
      <c r="DD116" s="283"/>
      <c r="DE116" s="283"/>
      <c r="DF116" s="283"/>
      <c r="DG116" s="283"/>
      <c r="DH116" s="283"/>
      <c r="DI116" s="284"/>
      <c r="DJ116" s="284"/>
      <c r="DK116" s="284"/>
      <c r="DL116" s="284"/>
      <c r="DM116" s="284"/>
      <c r="DN116" s="284"/>
      <c r="DO116" s="273"/>
    </row>
    <row r="117" spans="4:119" ht="22.5" customHeight="1" x14ac:dyDescent="0.4">
      <c r="D117" s="251"/>
      <c r="BW117" s="270"/>
      <c r="BX117" s="285" t="s">
        <v>56</v>
      </c>
      <c r="BY117" s="249">
        <f t="shared" ref="BY117" si="322">CZ113</f>
        <v>22</v>
      </c>
      <c r="BZ117" s="286" t="s">
        <v>47</v>
      </c>
      <c r="CA117" s="290">
        <v>1</v>
      </c>
      <c r="CB117" s="290">
        <v>2</v>
      </c>
      <c r="CC117" s="290">
        <v>3</v>
      </c>
      <c r="CD117" s="290">
        <v>4</v>
      </c>
      <c r="CE117" s="290">
        <v>5</v>
      </c>
      <c r="CF117" s="290">
        <v>6</v>
      </c>
      <c r="CG117" s="290">
        <v>7</v>
      </c>
      <c r="CH117" s="290">
        <v>8</v>
      </c>
      <c r="CI117" s="290">
        <v>9</v>
      </c>
      <c r="CJ117" s="290">
        <v>10</v>
      </c>
      <c r="CK117" s="290">
        <v>11</v>
      </c>
      <c r="CL117" s="290">
        <v>12</v>
      </c>
      <c r="CM117" s="290">
        <v>13</v>
      </c>
      <c r="CN117" s="290">
        <v>14</v>
      </c>
      <c r="CO117" s="290">
        <v>15</v>
      </c>
      <c r="CP117" s="290">
        <v>16</v>
      </c>
      <c r="CQ117" s="290">
        <v>17</v>
      </c>
      <c r="CR117" s="290">
        <v>18</v>
      </c>
      <c r="CS117" s="290">
        <v>19</v>
      </c>
      <c r="CT117" s="290">
        <v>20</v>
      </c>
      <c r="CU117" s="290">
        <v>21</v>
      </c>
      <c r="CV117" s="290">
        <v>22</v>
      </c>
      <c r="CW117" s="290">
        <v>23</v>
      </c>
      <c r="CX117" s="290">
        <v>24</v>
      </c>
      <c r="CY117" s="290">
        <v>25</v>
      </c>
      <c r="CZ117" s="290">
        <v>26</v>
      </c>
      <c r="DA117" s="290">
        <v>27</v>
      </c>
      <c r="DB117" s="290">
        <v>28</v>
      </c>
      <c r="DC117" s="290">
        <v>29</v>
      </c>
      <c r="DD117" s="290">
        <v>30</v>
      </c>
      <c r="DE117" s="290">
        <v>31</v>
      </c>
      <c r="DF117" s="290">
        <v>32</v>
      </c>
      <c r="DG117" s="290">
        <v>33</v>
      </c>
      <c r="DH117" s="290">
        <v>34</v>
      </c>
      <c r="DI117" s="291">
        <v>35</v>
      </c>
      <c r="DJ117" s="291">
        <v>36</v>
      </c>
      <c r="DK117" s="291">
        <v>37</v>
      </c>
      <c r="DL117" s="291">
        <v>38</v>
      </c>
      <c r="DM117" s="291">
        <v>39</v>
      </c>
      <c r="DN117" s="291">
        <v>40</v>
      </c>
      <c r="DO117" s="273"/>
    </row>
    <row r="118" spans="4:119" ht="22.5" customHeight="1" thickBot="1" x14ac:dyDescent="0.35">
      <c r="D118" s="7"/>
      <c r="BW118" s="287"/>
      <c r="BX118" s="288"/>
      <c r="BY118" s="288"/>
      <c r="BZ118" s="288"/>
      <c r="CA118" s="288"/>
      <c r="CB118" s="288"/>
      <c r="CC118" s="288"/>
      <c r="CD118" s="288"/>
      <c r="CE118" s="288"/>
      <c r="CF118" s="288"/>
      <c r="CG118" s="288"/>
      <c r="CH118" s="288"/>
      <c r="CI118" s="288"/>
      <c r="CJ118" s="288"/>
      <c r="CK118" s="288"/>
      <c r="CL118" s="288"/>
      <c r="CM118" s="288"/>
      <c r="CN118" s="288"/>
      <c r="CO118" s="288"/>
      <c r="CP118" s="288"/>
      <c r="CQ118" s="288"/>
      <c r="CR118" s="288"/>
      <c r="CS118" s="288"/>
      <c r="CT118" s="288"/>
      <c r="CU118" s="288"/>
      <c r="CV118" s="288"/>
      <c r="CW118" s="288"/>
      <c r="CX118" s="288"/>
      <c r="CY118" s="288"/>
      <c r="CZ118" s="288"/>
      <c r="DA118" s="288"/>
      <c r="DB118" s="288"/>
      <c r="DC118" s="288"/>
      <c r="DD118" s="288"/>
      <c r="DE118" s="288"/>
      <c r="DF118" s="288"/>
      <c r="DG118" s="288"/>
      <c r="DH118" s="288"/>
      <c r="DI118" s="288"/>
      <c r="DJ118" s="288"/>
      <c r="DK118" s="288"/>
      <c r="DL118" s="288"/>
      <c r="DM118" s="288"/>
      <c r="DN118" s="288"/>
      <c r="DO118" s="289"/>
    </row>
    <row r="119" spans="4:119" ht="22.5" customHeight="1" thickTop="1" x14ac:dyDescent="0.35">
      <c r="D119" s="251"/>
      <c r="BW119" s="1012">
        <f t="shared" ref="BW119" si="323">BO120</f>
        <v>0.375</v>
      </c>
      <c r="BX119" s="1013"/>
      <c r="BY119" s="267"/>
      <c r="BZ119" s="267"/>
      <c r="CA119" s="267"/>
      <c r="CB119" s="267"/>
      <c r="CC119" s="267"/>
      <c r="CD119" s="267"/>
      <c r="CE119" s="267"/>
      <c r="CF119" s="267"/>
      <c r="CG119" s="267"/>
      <c r="CH119" s="267"/>
      <c r="CI119" s="267"/>
      <c r="CJ119" s="267"/>
      <c r="CK119" s="267"/>
      <c r="CL119" s="267"/>
      <c r="CM119" s="267"/>
      <c r="CN119" s="267"/>
      <c r="CO119" s="267"/>
      <c r="CP119" s="267"/>
      <c r="CQ119" s="267"/>
      <c r="CR119" s="267"/>
      <c r="CS119" s="267"/>
      <c r="CT119" s="267"/>
      <c r="CU119" s="267"/>
      <c r="CV119" s="267"/>
      <c r="CW119" s="267"/>
      <c r="CX119" s="267"/>
      <c r="CY119" s="267"/>
      <c r="CZ119" s="267"/>
      <c r="DA119" s="267"/>
      <c r="DB119" s="267"/>
      <c r="DC119" s="267"/>
      <c r="DD119" s="267"/>
      <c r="DE119" s="267"/>
      <c r="DF119" s="267"/>
      <c r="DG119" s="267"/>
      <c r="DH119" s="267"/>
      <c r="DI119" s="267"/>
      <c r="DJ119" s="267"/>
      <c r="DK119" s="268"/>
      <c r="DL119" s="466" t="s">
        <v>78</v>
      </c>
      <c r="DM119" s="467"/>
      <c r="DN119" s="466" t="str">
        <f t="shared" ref="DN119" si="324">BR121</f>
        <v>D</v>
      </c>
      <c r="DO119" s="468"/>
    </row>
    <row r="120" spans="4:119" ht="22.5" customHeight="1" x14ac:dyDescent="0.3">
      <c r="D120" s="7"/>
      <c r="BN120" t="str">
        <f t="shared" ref="BN120:BU121" si="325">E31</f>
        <v>1. KOLO</v>
      </c>
      <c r="BO120">
        <f t="shared" si="325"/>
        <v>0.375</v>
      </c>
      <c r="BP120">
        <f t="shared" si="325"/>
        <v>3</v>
      </c>
      <c r="BQ120" t="str">
        <f t="shared" si="325"/>
        <v>HŘIŠTĚ</v>
      </c>
      <c r="BR120" t="str">
        <f t="shared" si="325"/>
        <v>skupina</v>
      </c>
      <c r="BS120">
        <f t="shared" si="325"/>
        <v>11</v>
      </c>
      <c r="BT120" t="str">
        <f t="shared" si="325"/>
        <v>:</v>
      </c>
      <c r="BU120">
        <f t="shared" si="325"/>
        <v>13</v>
      </c>
      <c r="BW120" s="270"/>
      <c r="BX120" s="1014" t="str">
        <f t="shared" ref="BX120" si="326">BN120</f>
        <v>1. KOLO</v>
      </c>
      <c r="BY120" s="1014"/>
      <c r="BZ120" s="1014"/>
      <c r="CA120" s="1014"/>
      <c r="CB120" s="271"/>
      <c r="CC120" s="1018"/>
      <c r="CD120" s="1018"/>
      <c r="CE120" s="271"/>
      <c r="CF120" s="271"/>
      <c r="CG120" s="271"/>
      <c r="CH120" s="271"/>
      <c r="CI120" s="271"/>
      <c r="CJ120" s="271"/>
      <c r="CK120" s="271"/>
      <c r="CL120" s="271"/>
      <c r="CM120" s="271"/>
      <c r="CN120" s="1019">
        <f t="shared" ref="CN120" si="327">BP120</f>
        <v>3</v>
      </c>
      <c r="CO120" s="1019"/>
      <c r="CP120" s="1019"/>
      <c r="CQ120" s="1019"/>
      <c r="CR120" s="1019"/>
      <c r="CS120" s="1015" t="s">
        <v>48</v>
      </c>
      <c r="CT120" s="1015"/>
      <c r="CU120" s="1015"/>
      <c r="CV120" s="271"/>
      <c r="CW120" s="271"/>
      <c r="CX120" s="271"/>
      <c r="CY120" s="271"/>
      <c r="CZ120" s="271"/>
      <c r="DA120" s="271"/>
      <c r="DB120" s="271"/>
      <c r="DC120" s="271"/>
      <c r="DD120" s="271"/>
      <c r="DE120" s="271"/>
      <c r="DF120" s="271"/>
      <c r="DG120" s="271"/>
      <c r="DH120" s="271"/>
      <c r="DI120" s="272"/>
      <c r="DJ120" s="1016" t="s">
        <v>49</v>
      </c>
      <c r="DK120" s="1016"/>
      <c r="DL120" s="1016"/>
      <c r="DM120" s="1017">
        <f t="shared" ref="DM120" si="328">BQ121</f>
        <v>3</v>
      </c>
      <c r="DN120" s="1017"/>
      <c r="DO120" s="273"/>
    </row>
    <row r="121" spans="4:119" ht="22.5" customHeight="1" x14ac:dyDescent="0.3">
      <c r="D121" s="251"/>
      <c r="BN121">
        <f t="shared" si="325"/>
        <v>0</v>
      </c>
      <c r="BO121">
        <f t="shared" si="325"/>
        <v>0</v>
      </c>
      <c r="BP121" t="str">
        <f t="shared" si="325"/>
        <v>zápas</v>
      </c>
      <c r="BQ121">
        <f t="shared" si="325"/>
        <v>3</v>
      </c>
      <c r="BR121" t="str">
        <f t="shared" si="325"/>
        <v>D</v>
      </c>
      <c r="BS121" t="str">
        <f t="shared" si="325"/>
        <v>Býchory</v>
      </c>
      <c r="BT121">
        <f t="shared" si="325"/>
        <v>0</v>
      </c>
      <c r="BU121" t="str">
        <f t="shared" si="325"/>
        <v>Kmochova "B"</v>
      </c>
      <c r="BW121" s="270"/>
      <c r="BX121" s="1014"/>
      <c r="BY121" s="1014"/>
      <c r="BZ121" s="1014"/>
      <c r="CA121" s="1014"/>
      <c r="CB121" s="271"/>
      <c r="CC121" s="1018"/>
      <c r="CD121" s="1018"/>
      <c r="CE121" s="271"/>
      <c r="CF121" s="271"/>
      <c r="CG121" s="271"/>
      <c r="CH121" s="271"/>
      <c r="CI121" s="271"/>
      <c r="CJ121" s="271"/>
      <c r="CK121" s="271"/>
      <c r="CL121" s="271"/>
      <c r="CM121" s="271"/>
      <c r="CN121" s="1019"/>
      <c r="CO121" s="1019"/>
      <c r="CP121" s="1019"/>
      <c r="CQ121" s="1019"/>
      <c r="CR121" s="1019"/>
      <c r="CS121" s="1015"/>
      <c r="CT121" s="1015"/>
      <c r="CU121" s="1015"/>
      <c r="CV121" s="271"/>
      <c r="CW121" s="271"/>
      <c r="CX121" s="271"/>
      <c r="CY121" s="271"/>
      <c r="CZ121" s="271"/>
      <c r="DA121" s="271"/>
      <c r="DB121" s="271"/>
      <c r="DC121" s="271"/>
      <c r="DD121" s="271"/>
      <c r="DE121" s="271"/>
      <c r="DF121" s="271"/>
      <c r="DG121" s="271"/>
      <c r="DH121" s="271"/>
      <c r="DI121" s="272"/>
      <c r="DJ121" s="1016"/>
      <c r="DK121" s="1016"/>
      <c r="DL121" s="1016"/>
      <c r="DM121" s="1017"/>
      <c r="DN121" s="1017"/>
      <c r="DO121" s="273"/>
    </row>
    <row r="122" spans="4:119" ht="22.5" customHeight="1" x14ac:dyDescent="0.3">
      <c r="D122" s="7"/>
      <c r="BW122" s="270"/>
      <c r="BX122" s="274"/>
      <c r="BY122" s="274"/>
      <c r="BZ122" s="274"/>
      <c r="CA122" s="274"/>
      <c r="CB122" s="1010" t="s">
        <v>52</v>
      </c>
      <c r="CC122" s="1010"/>
      <c r="CD122" s="275">
        <f t="shared" ref="CD122" si="329">BS120</f>
        <v>11</v>
      </c>
      <c r="CE122" s="276" t="s">
        <v>53</v>
      </c>
      <c r="CF122" s="1011" t="str">
        <f t="shared" ref="CF122" si="330">BS121</f>
        <v>Býchory</v>
      </c>
      <c r="CG122" s="1011"/>
      <c r="CH122" s="1011"/>
      <c r="CI122" s="1011"/>
      <c r="CJ122" s="1011"/>
      <c r="CK122" s="1011"/>
      <c r="CL122" s="1011"/>
      <c r="CM122" s="1011"/>
      <c r="CN122" s="1011"/>
      <c r="CO122" s="1011"/>
      <c r="CP122" s="1011"/>
      <c r="CQ122" s="1011"/>
      <c r="CR122" s="1011"/>
      <c r="CS122" s="274"/>
      <c r="CT122" s="274"/>
      <c r="CU122" s="274"/>
      <c r="CV122" s="274"/>
      <c r="CW122" s="274"/>
      <c r="CX122" s="1010" t="s">
        <v>52</v>
      </c>
      <c r="CY122" s="1010"/>
      <c r="CZ122" s="275">
        <f t="shared" ref="CZ122" si="331">BU120</f>
        <v>13</v>
      </c>
      <c r="DA122" s="276" t="s">
        <v>53</v>
      </c>
      <c r="DB122" s="1011" t="str">
        <f t="shared" ref="DB122" si="332">BU121</f>
        <v>Kmochova "B"</v>
      </c>
      <c r="DC122" s="1011"/>
      <c r="DD122" s="1011"/>
      <c r="DE122" s="1011"/>
      <c r="DF122" s="1011"/>
      <c r="DG122" s="1011"/>
      <c r="DH122" s="1011"/>
      <c r="DI122" s="1011"/>
      <c r="DJ122" s="1011"/>
      <c r="DK122" s="1011"/>
      <c r="DL122" s="1011"/>
      <c r="DM122" s="1011"/>
      <c r="DN122" s="1011"/>
      <c r="DO122" s="273"/>
    </row>
    <row r="123" spans="4:119" ht="22.5" customHeight="1" x14ac:dyDescent="0.3">
      <c r="BW123" s="270"/>
      <c r="BX123" s="274"/>
      <c r="BY123" s="274"/>
      <c r="BZ123" s="274"/>
      <c r="CA123" s="274"/>
      <c r="CB123" s="274"/>
      <c r="CC123" s="274"/>
      <c r="CD123" s="274"/>
      <c r="CE123" s="274"/>
      <c r="CF123" s="274"/>
      <c r="CG123" s="274"/>
      <c r="CH123" s="274"/>
      <c r="CI123" s="274"/>
      <c r="CJ123" s="274"/>
      <c r="CK123" s="274"/>
      <c r="CL123" s="274"/>
      <c r="CM123" s="274"/>
      <c r="CN123" s="274"/>
      <c r="CO123" s="274"/>
      <c r="CP123" s="274"/>
      <c r="CQ123" s="274"/>
      <c r="CR123" s="274"/>
      <c r="CS123" s="274"/>
      <c r="CT123" s="274"/>
      <c r="CU123" s="274"/>
      <c r="CV123" s="274"/>
      <c r="CW123" s="274"/>
      <c r="CX123" s="274"/>
      <c r="CY123" s="274"/>
      <c r="CZ123" s="274"/>
      <c r="DA123" s="274"/>
      <c r="DB123" s="274"/>
      <c r="DC123" s="274"/>
      <c r="DD123" s="274"/>
      <c r="DE123" s="274"/>
      <c r="DF123" s="274"/>
      <c r="DG123" s="274"/>
      <c r="DH123" s="274"/>
      <c r="DI123" s="277"/>
      <c r="DJ123" s="277"/>
      <c r="DK123" s="277"/>
      <c r="DL123" s="277"/>
      <c r="DM123" s="277"/>
      <c r="DN123" s="277"/>
      <c r="DO123" s="273"/>
    </row>
    <row r="124" spans="4:119" ht="22.5" customHeight="1" x14ac:dyDescent="0.4">
      <c r="BW124" s="270"/>
      <c r="BX124" s="278" t="s">
        <v>56</v>
      </c>
      <c r="BY124" s="250">
        <f t="shared" ref="BY124" si="333">CD122</f>
        <v>11</v>
      </c>
      <c r="BZ124" s="279" t="s">
        <v>47</v>
      </c>
      <c r="CA124" s="290">
        <v>1</v>
      </c>
      <c r="CB124" s="290">
        <v>2</v>
      </c>
      <c r="CC124" s="290">
        <v>3</v>
      </c>
      <c r="CD124" s="290">
        <v>4</v>
      </c>
      <c r="CE124" s="290">
        <v>5</v>
      </c>
      <c r="CF124" s="290">
        <v>6</v>
      </c>
      <c r="CG124" s="290">
        <v>7</v>
      </c>
      <c r="CH124" s="290">
        <v>8</v>
      </c>
      <c r="CI124" s="290">
        <v>9</v>
      </c>
      <c r="CJ124" s="290">
        <v>10</v>
      </c>
      <c r="CK124" s="290">
        <v>11</v>
      </c>
      <c r="CL124" s="290">
        <v>12</v>
      </c>
      <c r="CM124" s="290">
        <v>13</v>
      </c>
      <c r="CN124" s="290">
        <v>14</v>
      </c>
      <c r="CO124" s="290">
        <v>15</v>
      </c>
      <c r="CP124" s="290">
        <v>16</v>
      </c>
      <c r="CQ124" s="290">
        <v>17</v>
      </c>
      <c r="CR124" s="290">
        <v>18</v>
      </c>
      <c r="CS124" s="290">
        <v>19</v>
      </c>
      <c r="CT124" s="290">
        <v>20</v>
      </c>
      <c r="CU124" s="290">
        <v>21</v>
      </c>
      <c r="CV124" s="290">
        <v>22</v>
      </c>
      <c r="CW124" s="290">
        <v>23</v>
      </c>
      <c r="CX124" s="290">
        <v>24</v>
      </c>
      <c r="CY124" s="290">
        <v>25</v>
      </c>
      <c r="CZ124" s="290">
        <v>26</v>
      </c>
      <c r="DA124" s="290">
        <v>27</v>
      </c>
      <c r="DB124" s="290">
        <v>28</v>
      </c>
      <c r="DC124" s="290">
        <v>29</v>
      </c>
      <c r="DD124" s="290">
        <v>30</v>
      </c>
      <c r="DE124" s="290">
        <v>31</v>
      </c>
      <c r="DF124" s="290">
        <v>32</v>
      </c>
      <c r="DG124" s="290">
        <v>33</v>
      </c>
      <c r="DH124" s="290">
        <v>34</v>
      </c>
      <c r="DI124" s="291">
        <v>35</v>
      </c>
      <c r="DJ124" s="291">
        <v>36</v>
      </c>
      <c r="DK124" s="291">
        <v>37</v>
      </c>
      <c r="DL124" s="291">
        <v>38</v>
      </c>
      <c r="DM124" s="291">
        <v>39</v>
      </c>
      <c r="DN124" s="291">
        <v>40</v>
      </c>
      <c r="DO124" s="273"/>
    </row>
    <row r="125" spans="4:119" ht="22.5" customHeight="1" x14ac:dyDescent="0.3">
      <c r="BW125" s="270"/>
      <c r="BX125" s="280"/>
      <c r="BY125" s="281"/>
      <c r="BZ125" s="282"/>
      <c r="CA125" s="283"/>
      <c r="CB125" s="283"/>
      <c r="CC125" s="283"/>
      <c r="CD125" s="283"/>
      <c r="CE125" s="283"/>
      <c r="CF125" s="283"/>
      <c r="CG125" s="283"/>
      <c r="CH125" s="283"/>
      <c r="CI125" s="283"/>
      <c r="CJ125" s="283"/>
      <c r="CK125" s="283"/>
      <c r="CL125" s="283"/>
      <c r="CM125" s="283"/>
      <c r="CN125" s="283"/>
      <c r="CO125" s="283"/>
      <c r="CP125" s="283"/>
      <c r="CQ125" s="283"/>
      <c r="CR125" s="283"/>
      <c r="CS125" s="283"/>
      <c r="CT125" s="283"/>
      <c r="CU125" s="283"/>
      <c r="CV125" s="283"/>
      <c r="CW125" s="283"/>
      <c r="CX125" s="283"/>
      <c r="CY125" s="283"/>
      <c r="CZ125" s="283"/>
      <c r="DA125" s="283"/>
      <c r="DB125" s="283"/>
      <c r="DC125" s="283"/>
      <c r="DD125" s="283"/>
      <c r="DE125" s="283"/>
      <c r="DF125" s="283"/>
      <c r="DG125" s="283"/>
      <c r="DH125" s="283"/>
      <c r="DI125" s="284"/>
      <c r="DJ125" s="284"/>
      <c r="DK125" s="284"/>
      <c r="DL125" s="284"/>
      <c r="DM125" s="284"/>
      <c r="DN125" s="284"/>
      <c r="DO125" s="273"/>
    </row>
    <row r="126" spans="4:119" ht="22.5" customHeight="1" x14ac:dyDescent="0.4">
      <c r="BW126" s="270"/>
      <c r="BX126" s="285" t="s">
        <v>56</v>
      </c>
      <c r="BY126" s="249">
        <f t="shared" ref="BY126" si="334">CZ122</f>
        <v>13</v>
      </c>
      <c r="BZ126" s="286" t="s">
        <v>47</v>
      </c>
      <c r="CA126" s="290">
        <v>1</v>
      </c>
      <c r="CB126" s="290">
        <v>2</v>
      </c>
      <c r="CC126" s="290">
        <v>3</v>
      </c>
      <c r="CD126" s="290">
        <v>4</v>
      </c>
      <c r="CE126" s="290">
        <v>5</v>
      </c>
      <c r="CF126" s="290">
        <v>6</v>
      </c>
      <c r="CG126" s="290">
        <v>7</v>
      </c>
      <c r="CH126" s="290">
        <v>8</v>
      </c>
      <c r="CI126" s="290">
        <v>9</v>
      </c>
      <c r="CJ126" s="290">
        <v>10</v>
      </c>
      <c r="CK126" s="290">
        <v>11</v>
      </c>
      <c r="CL126" s="290">
        <v>12</v>
      </c>
      <c r="CM126" s="290">
        <v>13</v>
      </c>
      <c r="CN126" s="290">
        <v>14</v>
      </c>
      <c r="CO126" s="290">
        <v>15</v>
      </c>
      <c r="CP126" s="290">
        <v>16</v>
      </c>
      <c r="CQ126" s="290">
        <v>17</v>
      </c>
      <c r="CR126" s="290">
        <v>18</v>
      </c>
      <c r="CS126" s="290">
        <v>19</v>
      </c>
      <c r="CT126" s="290">
        <v>20</v>
      </c>
      <c r="CU126" s="290">
        <v>21</v>
      </c>
      <c r="CV126" s="290">
        <v>22</v>
      </c>
      <c r="CW126" s="290">
        <v>23</v>
      </c>
      <c r="CX126" s="290">
        <v>24</v>
      </c>
      <c r="CY126" s="290">
        <v>25</v>
      </c>
      <c r="CZ126" s="290">
        <v>26</v>
      </c>
      <c r="DA126" s="290">
        <v>27</v>
      </c>
      <c r="DB126" s="290">
        <v>28</v>
      </c>
      <c r="DC126" s="290">
        <v>29</v>
      </c>
      <c r="DD126" s="290">
        <v>30</v>
      </c>
      <c r="DE126" s="290">
        <v>31</v>
      </c>
      <c r="DF126" s="290">
        <v>32</v>
      </c>
      <c r="DG126" s="290">
        <v>33</v>
      </c>
      <c r="DH126" s="290">
        <v>34</v>
      </c>
      <c r="DI126" s="291">
        <v>35</v>
      </c>
      <c r="DJ126" s="291">
        <v>36</v>
      </c>
      <c r="DK126" s="291">
        <v>37</v>
      </c>
      <c r="DL126" s="291">
        <v>38</v>
      </c>
      <c r="DM126" s="291">
        <v>39</v>
      </c>
      <c r="DN126" s="291">
        <v>40</v>
      </c>
      <c r="DO126" s="273"/>
    </row>
    <row r="127" spans="4:119" ht="22.5" customHeight="1" thickBot="1" x14ac:dyDescent="0.35">
      <c r="BW127" s="287"/>
      <c r="BX127" s="288"/>
      <c r="BY127" s="288"/>
      <c r="BZ127" s="288"/>
      <c r="CA127" s="288"/>
      <c r="CB127" s="288"/>
      <c r="CC127" s="288"/>
      <c r="CD127" s="288"/>
      <c r="CE127" s="288"/>
      <c r="CF127" s="288"/>
      <c r="CG127" s="288"/>
      <c r="CH127" s="288"/>
      <c r="CI127" s="288"/>
      <c r="CJ127" s="288"/>
      <c r="CK127" s="288"/>
      <c r="CL127" s="288"/>
      <c r="CM127" s="288"/>
      <c r="CN127" s="288"/>
      <c r="CO127" s="288"/>
      <c r="CP127" s="288"/>
      <c r="CQ127" s="288"/>
      <c r="CR127" s="288"/>
      <c r="CS127" s="288"/>
      <c r="CT127" s="288"/>
      <c r="CU127" s="288"/>
      <c r="CV127" s="288"/>
      <c r="CW127" s="288"/>
      <c r="CX127" s="288"/>
      <c r="CY127" s="288"/>
      <c r="CZ127" s="288"/>
      <c r="DA127" s="288"/>
      <c r="DB127" s="288"/>
      <c r="DC127" s="288"/>
      <c r="DD127" s="288"/>
      <c r="DE127" s="288"/>
      <c r="DF127" s="288"/>
      <c r="DG127" s="288"/>
      <c r="DH127" s="288"/>
      <c r="DI127" s="288"/>
      <c r="DJ127" s="288"/>
      <c r="DK127" s="288"/>
      <c r="DL127" s="288"/>
      <c r="DM127" s="288"/>
      <c r="DN127" s="288"/>
      <c r="DO127" s="289"/>
    </row>
    <row r="128" spans="4:119" ht="22.5" customHeight="1" thickTop="1" x14ac:dyDescent="0.35">
      <c r="BW128" s="1012">
        <f t="shared" ref="BW128" si="335">BO129</f>
        <v>0.38333333333333336</v>
      </c>
      <c r="BX128" s="1013"/>
      <c r="BY128" s="267"/>
      <c r="BZ128" s="267"/>
      <c r="CA128" s="267"/>
      <c r="CB128" s="267"/>
      <c r="CC128" s="267"/>
      <c r="CD128" s="267"/>
      <c r="CE128" s="267"/>
      <c r="CF128" s="267"/>
      <c r="CG128" s="267"/>
      <c r="CH128" s="267"/>
      <c r="CI128" s="267"/>
      <c r="CJ128" s="267"/>
      <c r="CK128" s="267"/>
      <c r="CL128" s="267"/>
      <c r="CM128" s="267"/>
      <c r="CN128" s="267"/>
      <c r="CO128" s="267"/>
      <c r="CP128" s="267"/>
      <c r="CQ128" s="267"/>
      <c r="CR128" s="267"/>
      <c r="CS128" s="267"/>
      <c r="CT128" s="267"/>
      <c r="CU128" s="267"/>
      <c r="CV128" s="267"/>
      <c r="CW128" s="267"/>
      <c r="CX128" s="267"/>
      <c r="CY128" s="267"/>
      <c r="CZ128" s="267"/>
      <c r="DA128" s="267"/>
      <c r="DB128" s="267"/>
      <c r="DC128" s="267"/>
      <c r="DD128" s="267"/>
      <c r="DE128" s="267"/>
      <c r="DF128" s="267"/>
      <c r="DG128" s="267"/>
      <c r="DH128" s="267"/>
      <c r="DI128" s="267"/>
      <c r="DJ128" s="267"/>
      <c r="DK128" s="268"/>
      <c r="DL128" s="466" t="s">
        <v>78</v>
      </c>
      <c r="DM128" s="467"/>
      <c r="DN128" s="466" t="str">
        <f t="shared" ref="DN128" si="336">BR130</f>
        <v>B</v>
      </c>
      <c r="DO128" s="468"/>
    </row>
    <row r="129" spans="66:119" ht="22.5" customHeight="1" x14ac:dyDescent="0.3">
      <c r="BN129" t="str">
        <f t="shared" ref="BN129:BU130" si="337">E33</f>
        <v>2. KOLO</v>
      </c>
      <c r="BO129">
        <f t="shared" si="337"/>
        <v>0.38333333333333336</v>
      </c>
      <c r="BP129">
        <f t="shared" si="337"/>
        <v>9</v>
      </c>
      <c r="BQ129" t="str">
        <f t="shared" si="337"/>
        <v>HŘIŠTĚ</v>
      </c>
      <c r="BR129" t="str">
        <f t="shared" si="337"/>
        <v>skupina</v>
      </c>
      <c r="BS129">
        <f t="shared" si="337"/>
        <v>8</v>
      </c>
      <c r="BT129" t="str">
        <f t="shared" si="337"/>
        <v>:</v>
      </c>
      <c r="BU129">
        <f t="shared" si="337"/>
        <v>10</v>
      </c>
      <c r="BW129" s="270"/>
      <c r="BX129" s="1014" t="str">
        <f t="shared" ref="BX129" si="338">BN129</f>
        <v>2. KOLO</v>
      </c>
      <c r="BY129" s="1014"/>
      <c r="BZ129" s="1014"/>
      <c r="CA129" s="1014"/>
      <c r="CB129" s="271"/>
      <c r="CC129" s="1018"/>
      <c r="CD129" s="1018"/>
      <c r="CE129" s="271"/>
      <c r="CF129" s="271"/>
      <c r="CG129" s="271"/>
      <c r="CH129" s="271"/>
      <c r="CI129" s="271"/>
      <c r="CJ129" s="271"/>
      <c r="CK129" s="271"/>
      <c r="CL129" s="271"/>
      <c r="CM129" s="271"/>
      <c r="CN129" s="1019">
        <f t="shared" ref="CN129" si="339">BP129</f>
        <v>9</v>
      </c>
      <c r="CO129" s="1019"/>
      <c r="CP129" s="1019"/>
      <c r="CQ129" s="1019"/>
      <c r="CR129" s="1019"/>
      <c r="CS129" s="1015" t="s">
        <v>48</v>
      </c>
      <c r="CT129" s="1015"/>
      <c r="CU129" s="1015"/>
      <c r="CV129" s="271"/>
      <c r="CW129" s="271"/>
      <c r="CX129" s="271"/>
      <c r="CY129" s="271"/>
      <c r="CZ129" s="271"/>
      <c r="DA129" s="271"/>
      <c r="DB129" s="271"/>
      <c r="DC129" s="271"/>
      <c r="DD129" s="271"/>
      <c r="DE129" s="271"/>
      <c r="DF129" s="271"/>
      <c r="DG129" s="271"/>
      <c r="DH129" s="271"/>
      <c r="DI129" s="272"/>
      <c r="DJ129" s="1016" t="s">
        <v>49</v>
      </c>
      <c r="DK129" s="1016"/>
      <c r="DL129" s="1016"/>
      <c r="DM129" s="1017">
        <f t="shared" ref="DM129" si="340">BQ130</f>
        <v>3</v>
      </c>
      <c r="DN129" s="1017"/>
      <c r="DO129" s="273"/>
    </row>
    <row r="130" spans="66:119" ht="22.5" customHeight="1" x14ac:dyDescent="0.3">
      <c r="BN130">
        <f t="shared" si="337"/>
        <v>0</v>
      </c>
      <c r="BO130">
        <f t="shared" si="337"/>
        <v>0</v>
      </c>
      <c r="BP130" t="str">
        <f t="shared" si="337"/>
        <v>zápas</v>
      </c>
      <c r="BQ130">
        <f t="shared" si="337"/>
        <v>3</v>
      </c>
      <c r="BR130" t="str">
        <f t="shared" si="337"/>
        <v>B</v>
      </c>
      <c r="BS130" t="str">
        <f t="shared" si="337"/>
        <v>Velký Osek "A"</v>
      </c>
      <c r="BT130">
        <f t="shared" si="337"/>
        <v>0</v>
      </c>
      <c r="BU130" t="str">
        <f t="shared" si="337"/>
        <v>Mnichovická "A"</v>
      </c>
      <c r="BW130" s="270"/>
      <c r="BX130" s="1014"/>
      <c r="BY130" s="1014"/>
      <c r="BZ130" s="1014"/>
      <c r="CA130" s="1014"/>
      <c r="CB130" s="271"/>
      <c r="CC130" s="1018"/>
      <c r="CD130" s="1018"/>
      <c r="CE130" s="271"/>
      <c r="CF130" s="271"/>
      <c r="CG130" s="271"/>
      <c r="CH130" s="271"/>
      <c r="CI130" s="271"/>
      <c r="CJ130" s="271"/>
      <c r="CK130" s="271"/>
      <c r="CL130" s="271"/>
      <c r="CM130" s="271"/>
      <c r="CN130" s="1019"/>
      <c r="CO130" s="1019"/>
      <c r="CP130" s="1019"/>
      <c r="CQ130" s="1019"/>
      <c r="CR130" s="1019"/>
      <c r="CS130" s="1015"/>
      <c r="CT130" s="1015"/>
      <c r="CU130" s="1015"/>
      <c r="CV130" s="271"/>
      <c r="CW130" s="271"/>
      <c r="CX130" s="271"/>
      <c r="CY130" s="271"/>
      <c r="CZ130" s="271"/>
      <c r="DA130" s="271"/>
      <c r="DB130" s="271"/>
      <c r="DC130" s="271"/>
      <c r="DD130" s="271"/>
      <c r="DE130" s="271"/>
      <c r="DF130" s="271"/>
      <c r="DG130" s="271"/>
      <c r="DH130" s="271"/>
      <c r="DI130" s="272"/>
      <c r="DJ130" s="1016"/>
      <c r="DK130" s="1016"/>
      <c r="DL130" s="1016"/>
      <c r="DM130" s="1017"/>
      <c r="DN130" s="1017"/>
      <c r="DO130" s="273"/>
    </row>
    <row r="131" spans="66:119" ht="22.5" customHeight="1" x14ac:dyDescent="0.3">
      <c r="BW131" s="270"/>
      <c r="BX131" s="274"/>
      <c r="BY131" s="274"/>
      <c r="BZ131" s="274"/>
      <c r="CA131" s="274"/>
      <c r="CB131" s="1010" t="s">
        <v>52</v>
      </c>
      <c r="CC131" s="1010"/>
      <c r="CD131" s="275">
        <f t="shared" ref="CD131" si="341">BS129</f>
        <v>8</v>
      </c>
      <c r="CE131" s="276" t="s">
        <v>53</v>
      </c>
      <c r="CF131" s="1011" t="str">
        <f t="shared" ref="CF131" si="342">BS130</f>
        <v>Velký Osek "A"</v>
      </c>
      <c r="CG131" s="1011"/>
      <c r="CH131" s="1011"/>
      <c r="CI131" s="1011"/>
      <c r="CJ131" s="1011"/>
      <c r="CK131" s="1011"/>
      <c r="CL131" s="1011"/>
      <c r="CM131" s="1011"/>
      <c r="CN131" s="1011"/>
      <c r="CO131" s="1011"/>
      <c r="CP131" s="1011"/>
      <c r="CQ131" s="1011"/>
      <c r="CR131" s="1011"/>
      <c r="CS131" s="274"/>
      <c r="CT131" s="274"/>
      <c r="CU131" s="274"/>
      <c r="CV131" s="274"/>
      <c r="CW131" s="274"/>
      <c r="CX131" s="1010" t="s">
        <v>52</v>
      </c>
      <c r="CY131" s="1010"/>
      <c r="CZ131" s="275">
        <f t="shared" ref="CZ131" si="343">BU129</f>
        <v>10</v>
      </c>
      <c r="DA131" s="276" t="s">
        <v>53</v>
      </c>
      <c r="DB131" s="1011" t="str">
        <f t="shared" ref="DB131" si="344">BU130</f>
        <v>Mnichovická "A"</v>
      </c>
      <c r="DC131" s="1011"/>
      <c r="DD131" s="1011"/>
      <c r="DE131" s="1011"/>
      <c r="DF131" s="1011"/>
      <c r="DG131" s="1011"/>
      <c r="DH131" s="1011"/>
      <c r="DI131" s="1011"/>
      <c r="DJ131" s="1011"/>
      <c r="DK131" s="1011"/>
      <c r="DL131" s="1011"/>
      <c r="DM131" s="1011"/>
      <c r="DN131" s="1011"/>
      <c r="DO131" s="273"/>
    </row>
    <row r="132" spans="66:119" ht="22.5" customHeight="1" x14ac:dyDescent="0.3">
      <c r="BW132" s="270"/>
      <c r="BX132" s="274"/>
      <c r="BY132" s="274"/>
      <c r="BZ132" s="274"/>
      <c r="CA132" s="274"/>
      <c r="CB132" s="274"/>
      <c r="CC132" s="274"/>
      <c r="CD132" s="274"/>
      <c r="CE132" s="274"/>
      <c r="CF132" s="274"/>
      <c r="CG132" s="274"/>
      <c r="CH132" s="274"/>
      <c r="CI132" s="274"/>
      <c r="CJ132" s="274"/>
      <c r="CK132" s="274"/>
      <c r="CL132" s="274"/>
      <c r="CM132" s="274"/>
      <c r="CN132" s="274"/>
      <c r="CO132" s="274"/>
      <c r="CP132" s="274"/>
      <c r="CQ132" s="274"/>
      <c r="CR132" s="274"/>
      <c r="CS132" s="274"/>
      <c r="CT132" s="274"/>
      <c r="CU132" s="274"/>
      <c r="CV132" s="274"/>
      <c r="CW132" s="274"/>
      <c r="CX132" s="274"/>
      <c r="CY132" s="274"/>
      <c r="CZ132" s="274"/>
      <c r="DA132" s="274"/>
      <c r="DB132" s="274"/>
      <c r="DC132" s="274"/>
      <c r="DD132" s="274"/>
      <c r="DE132" s="274"/>
      <c r="DF132" s="274"/>
      <c r="DG132" s="274"/>
      <c r="DH132" s="274"/>
      <c r="DI132" s="277"/>
      <c r="DJ132" s="277"/>
      <c r="DK132" s="277"/>
      <c r="DL132" s="277"/>
      <c r="DM132" s="277"/>
      <c r="DN132" s="277"/>
      <c r="DO132" s="273"/>
    </row>
    <row r="133" spans="66:119" ht="22.5" customHeight="1" x14ac:dyDescent="0.4">
      <c r="BW133" s="270"/>
      <c r="BX133" s="278" t="s">
        <v>56</v>
      </c>
      <c r="BY133" s="250">
        <f t="shared" ref="BY133" si="345">CD131</f>
        <v>8</v>
      </c>
      <c r="BZ133" s="279" t="s">
        <v>47</v>
      </c>
      <c r="CA133" s="290">
        <v>1</v>
      </c>
      <c r="CB133" s="290">
        <v>2</v>
      </c>
      <c r="CC133" s="290">
        <v>3</v>
      </c>
      <c r="CD133" s="290">
        <v>4</v>
      </c>
      <c r="CE133" s="290">
        <v>5</v>
      </c>
      <c r="CF133" s="290">
        <v>6</v>
      </c>
      <c r="CG133" s="290">
        <v>7</v>
      </c>
      <c r="CH133" s="290">
        <v>8</v>
      </c>
      <c r="CI133" s="290">
        <v>9</v>
      </c>
      <c r="CJ133" s="290">
        <v>10</v>
      </c>
      <c r="CK133" s="290">
        <v>11</v>
      </c>
      <c r="CL133" s="290">
        <v>12</v>
      </c>
      <c r="CM133" s="290">
        <v>13</v>
      </c>
      <c r="CN133" s="290">
        <v>14</v>
      </c>
      <c r="CO133" s="290">
        <v>15</v>
      </c>
      <c r="CP133" s="290">
        <v>16</v>
      </c>
      <c r="CQ133" s="290">
        <v>17</v>
      </c>
      <c r="CR133" s="290">
        <v>18</v>
      </c>
      <c r="CS133" s="290">
        <v>19</v>
      </c>
      <c r="CT133" s="290">
        <v>20</v>
      </c>
      <c r="CU133" s="290">
        <v>21</v>
      </c>
      <c r="CV133" s="290">
        <v>22</v>
      </c>
      <c r="CW133" s="290">
        <v>23</v>
      </c>
      <c r="CX133" s="290">
        <v>24</v>
      </c>
      <c r="CY133" s="290">
        <v>25</v>
      </c>
      <c r="CZ133" s="290">
        <v>26</v>
      </c>
      <c r="DA133" s="290">
        <v>27</v>
      </c>
      <c r="DB133" s="290">
        <v>28</v>
      </c>
      <c r="DC133" s="290">
        <v>29</v>
      </c>
      <c r="DD133" s="290">
        <v>30</v>
      </c>
      <c r="DE133" s="290">
        <v>31</v>
      </c>
      <c r="DF133" s="290">
        <v>32</v>
      </c>
      <c r="DG133" s="290">
        <v>33</v>
      </c>
      <c r="DH133" s="290">
        <v>34</v>
      </c>
      <c r="DI133" s="291">
        <v>35</v>
      </c>
      <c r="DJ133" s="291">
        <v>36</v>
      </c>
      <c r="DK133" s="291">
        <v>37</v>
      </c>
      <c r="DL133" s="291">
        <v>38</v>
      </c>
      <c r="DM133" s="291">
        <v>39</v>
      </c>
      <c r="DN133" s="291">
        <v>40</v>
      </c>
      <c r="DO133" s="273"/>
    </row>
    <row r="134" spans="66:119" ht="22.5" customHeight="1" x14ac:dyDescent="0.3">
      <c r="BW134" s="270"/>
      <c r="BX134" s="280"/>
      <c r="BY134" s="281"/>
      <c r="BZ134" s="282"/>
      <c r="CA134" s="283"/>
      <c r="CB134" s="283"/>
      <c r="CC134" s="283"/>
      <c r="CD134" s="283"/>
      <c r="CE134" s="283"/>
      <c r="CF134" s="283"/>
      <c r="CG134" s="283"/>
      <c r="CH134" s="283"/>
      <c r="CI134" s="283"/>
      <c r="CJ134" s="283"/>
      <c r="CK134" s="283"/>
      <c r="CL134" s="283"/>
      <c r="CM134" s="283"/>
      <c r="CN134" s="283"/>
      <c r="CO134" s="283"/>
      <c r="CP134" s="283"/>
      <c r="CQ134" s="283"/>
      <c r="CR134" s="283"/>
      <c r="CS134" s="283"/>
      <c r="CT134" s="283"/>
      <c r="CU134" s="283"/>
      <c r="CV134" s="283"/>
      <c r="CW134" s="283"/>
      <c r="CX134" s="283"/>
      <c r="CY134" s="283"/>
      <c r="CZ134" s="283"/>
      <c r="DA134" s="283"/>
      <c r="DB134" s="283"/>
      <c r="DC134" s="283"/>
      <c r="DD134" s="283"/>
      <c r="DE134" s="283"/>
      <c r="DF134" s="283"/>
      <c r="DG134" s="283"/>
      <c r="DH134" s="283"/>
      <c r="DI134" s="284"/>
      <c r="DJ134" s="284"/>
      <c r="DK134" s="284"/>
      <c r="DL134" s="284"/>
      <c r="DM134" s="284"/>
      <c r="DN134" s="284"/>
      <c r="DO134" s="273"/>
    </row>
    <row r="135" spans="66:119" ht="22.5" customHeight="1" x14ac:dyDescent="0.4">
      <c r="BW135" s="270"/>
      <c r="BX135" s="285" t="s">
        <v>56</v>
      </c>
      <c r="BY135" s="249">
        <f t="shared" ref="BY135" si="346">CZ131</f>
        <v>10</v>
      </c>
      <c r="BZ135" s="286" t="s">
        <v>47</v>
      </c>
      <c r="CA135" s="290">
        <v>1</v>
      </c>
      <c r="CB135" s="290">
        <v>2</v>
      </c>
      <c r="CC135" s="290">
        <v>3</v>
      </c>
      <c r="CD135" s="290">
        <v>4</v>
      </c>
      <c r="CE135" s="290">
        <v>5</v>
      </c>
      <c r="CF135" s="290">
        <v>6</v>
      </c>
      <c r="CG135" s="290">
        <v>7</v>
      </c>
      <c r="CH135" s="290">
        <v>8</v>
      </c>
      <c r="CI135" s="290">
        <v>9</v>
      </c>
      <c r="CJ135" s="290">
        <v>10</v>
      </c>
      <c r="CK135" s="290">
        <v>11</v>
      </c>
      <c r="CL135" s="290">
        <v>12</v>
      </c>
      <c r="CM135" s="290">
        <v>13</v>
      </c>
      <c r="CN135" s="290">
        <v>14</v>
      </c>
      <c r="CO135" s="290">
        <v>15</v>
      </c>
      <c r="CP135" s="290">
        <v>16</v>
      </c>
      <c r="CQ135" s="290">
        <v>17</v>
      </c>
      <c r="CR135" s="290">
        <v>18</v>
      </c>
      <c r="CS135" s="290">
        <v>19</v>
      </c>
      <c r="CT135" s="290">
        <v>20</v>
      </c>
      <c r="CU135" s="290">
        <v>21</v>
      </c>
      <c r="CV135" s="290">
        <v>22</v>
      </c>
      <c r="CW135" s="290">
        <v>23</v>
      </c>
      <c r="CX135" s="290">
        <v>24</v>
      </c>
      <c r="CY135" s="290">
        <v>25</v>
      </c>
      <c r="CZ135" s="290">
        <v>26</v>
      </c>
      <c r="DA135" s="290">
        <v>27</v>
      </c>
      <c r="DB135" s="290">
        <v>28</v>
      </c>
      <c r="DC135" s="290">
        <v>29</v>
      </c>
      <c r="DD135" s="290">
        <v>30</v>
      </c>
      <c r="DE135" s="290">
        <v>31</v>
      </c>
      <c r="DF135" s="290">
        <v>32</v>
      </c>
      <c r="DG135" s="290">
        <v>33</v>
      </c>
      <c r="DH135" s="290">
        <v>34</v>
      </c>
      <c r="DI135" s="291">
        <v>35</v>
      </c>
      <c r="DJ135" s="291">
        <v>36</v>
      </c>
      <c r="DK135" s="291">
        <v>37</v>
      </c>
      <c r="DL135" s="291">
        <v>38</v>
      </c>
      <c r="DM135" s="291">
        <v>39</v>
      </c>
      <c r="DN135" s="291">
        <v>40</v>
      </c>
      <c r="DO135" s="273"/>
    </row>
    <row r="136" spans="66:119" ht="22.5" customHeight="1" thickBot="1" x14ac:dyDescent="0.35">
      <c r="BW136" s="287"/>
      <c r="BX136" s="288"/>
      <c r="BY136" s="288"/>
      <c r="BZ136" s="288"/>
      <c r="CA136" s="288"/>
      <c r="CB136" s="288"/>
      <c r="CC136" s="288"/>
      <c r="CD136" s="288"/>
      <c r="CE136" s="288"/>
      <c r="CF136" s="288"/>
      <c r="CG136" s="288"/>
      <c r="CH136" s="288"/>
      <c r="CI136" s="288"/>
      <c r="CJ136" s="288"/>
      <c r="CK136" s="288"/>
      <c r="CL136" s="288"/>
      <c r="CM136" s="288"/>
      <c r="CN136" s="288"/>
      <c r="CO136" s="288"/>
      <c r="CP136" s="288"/>
      <c r="CQ136" s="288"/>
      <c r="CR136" s="288"/>
      <c r="CS136" s="288"/>
      <c r="CT136" s="288"/>
      <c r="CU136" s="288"/>
      <c r="CV136" s="288"/>
      <c r="CW136" s="288"/>
      <c r="CX136" s="288"/>
      <c r="CY136" s="288"/>
      <c r="CZ136" s="288"/>
      <c r="DA136" s="288"/>
      <c r="DB136" s="288"/>
      <c r="DC136" s="288"/>
      <c r="DD136" s="288"/>
      <c r="DE136" s="288"/>
      <c r="DF136" s="288"/>
      <c r="DG136" s="288"/>
      <c r="DH136" s="288"/>
      <c r="DI136" s="288"/>
      <c r="DJ136" s="288"/>
      <c r="DK136" s="288"/>
      <c r="DL136" s="288"/>
      <c r="DM136" s="288"/>
      <c r="DN136" s="288"/>
      <c r="DO136" s="289"/>
    </row>
    <row r="137" spans="66:119" ht="22.5" customHeight="1" thickTop="1" x14ac:dyDescent="0.35">
      <c r="BW137" s="1012">
        <f t="shared" ref="BW137" si="347">BO138</f>
        <v>0.39166666666666672</v>
      </c>
      <c r="BX137" s="1013"/>
      <c r="BY137" s="267"/>
      <c r="BZ137" s="267"/>
      <c r="CA137" s="267"/>
      <c r="CB137" s="267"/>
      <c r="CC137" s="267"/>
      <c r="CD137" s="267"/>
      <c r="CE137" s="267"/>
      <c r="CF137" s="267"/>
      <c r="CG137" s="267"/>
      <c r="CH137" s="267"/>
      <c r="CI137" s="267"/>
      <c r="CJ137" s="267"/>
      <c r="CK137" s="267"/>
      <c r="CL137" s="267"/>
      <c r="CM137" s="267"/>
      <c r="CN137" s="267"/>
      <c r="CO137" s="267"/>
      <c r="CP137" s="267"/>
      <c r="CQ137" s="267"/>
      <c r="CR137" s="267"/>
      <c r="CS137" s="267"/>
      <c r="CT137" s="267"/>
      <c r="CU137" s="267"/>
      <c r="CV137" s="267"/>
      <c r="CW137" s="267"/>
      <c r="CX137" s="267"/>
      <c r="CY137" s="267"/>
      <c r="CZ137" s="267"/>
      <c r="DA137" s="267"/>
      <c r="DB137" s="267"/>
      <c r="DC137" s="267"/>
      <c r="DD137" s="267"/>
      <c r="DE137" s="267"/>
      <c r="DF137" s="267"/>
      <c r="DG137" s="267"/>
      <c r="DH137" s="267"/>
      <c r="DI137" s="267"/>
      <c r="DJ137" s="267"/>
      <c r="DK137" s="268"/>
      <c r="DL137" s="466" t="s">
        <v>78</v>
      </c>
      <c r="DM137" s="467"/>
      <c r="DN137" s="466" t="str">
        <f t="shared" ref="DN137" si="348">BR139</f>
        <v>D</v>
      </c>
      <c r="DO137" s="468"/>
    </row>
    <row r="138" spans="66:119" ht="22.5" customHeight="1" x14ac:dyDescent="0.3">
      <c r="BN138" t="str">
        <f t="shared" ref="BN138:BU139" si="349">E35</f>
        <v>3. KOLO</v>
      </c>
      <c r="BO138">
        <f t="shared" si="349"/>
        <v>0.39166666666666672</v>
      </c>
      <c r="BP138">
        <f t="shared" si="349"/>
        <v>15</v>
      </c>
      <c r="BQ138" t="str">
        <f t="shared" si="349"/>
        <v>HŘIŠTĚ</v>
      </c>
      <c r="BR138" t="str">
        <f t="shared" si="349"/>
        <v>skupina</v>
      </c>
      <c r="BS138">
        <f t="shared" si="349"/>
        <v>4</v>
      </c>
      <c r="BT138" t="str">
        <f t="shared" si="349"/>
        <v>:</v>
      </c>
      <c r="BU138">
        <f t="shared" si="349"/>
        <v>20</v>
      </c>
      <c r="BW138" s="270"/>
      <c r="BX138" s="1014" t="str">
        <f t="shared" ref="BX138" si="350">BN138</f>
        <v>3. KOLO</v>
      </c>
      <c r="BY138" s="1014"/>
      <c r="BZ138" s="1014"/>
      <c r="CA138" s="1014"/>
      <c r="CB138" s="271"/>
      <c r="CC138" s="1018"/>
      <c r="CD138" s="1018"/>
      <c r="CE138" s="271"/>
      <c r="CF138" s="271"/>
      <c r="CG138" s="271"/>
      <c r="CH138" s="271"/>
      <c r="CI138" s="271"/>
      <c r="CJ138" s="271"/>
      <c r="CK138" s="271"/>
      <c r="CL138" s="271"/>
      <c r="CM138" s="271"/>
      <c r="CN138" s="1019">
        <f t="shared" ref="CN138" si="351">BP138</f>
        <v>15</v>
      </c>
      <c r="CO138" s="1019"/>
      <c r="CP138" s="1019"/>
      <c r="CQ138" s="1019"/>
      <c r="CR138" s="1019"/>
      <c r="CS138" s="1015" t="s">
        <v>48</v>
      </c>
      <c r="CT138" s="1015"/>
      <c r="CU138" s="1015"/>
      <c r="CV138" s="271"/>
      <c r="CW138" s="271"/>
      <c r="CX138" s="271"/>
      <c r="CY138" s="271"/>
      <c r="CZ138" s="271"/>
      <c r="DA138" s="271"/>
      <c r="DB138" s="271"/>
      <c r="DC138" s="271"/>
      <c r="DD138" s="271"/>
      <c r="DE138" s="271"/>
      <c r="DF138" s="271"/>
      <c r="DG138" s="271"/>
      <c r="DH138" s="271"/>
      <c r="DI138" s="272"/>
      <c r="DJ138" s="1016" t="s">
        <v>49</v>
      </c>
      <c r="DK138" s="1016"/>
      <c r="DL138" s="1016"/>
      <c r="DM138" s="1017">
        <f t="shared" ref="DM138" si="352">BQ139</f>
        <v>3</v>
      </c>
      <c r="DN138" s="1017"/>
      <c r="DO138" s="273"/>
    </row>
    <row r="139" spans="66:119" ht="22.5" customHeight="1" x14ac:dyDescent="0.3">
      <c r="BN139">
        <f t="shared" si="349"/>
        <v>0</v>
      </c>
      <c r="BO139">
        <f t="shared" si="349"/>
        <v>0</v>
      </c>
      <c r="BP139" t="str">
        <f t="shared" si="349"/>
        <v>zápas</v>
      </c>
      <c r="BQ139">
        <f t="shared" si="349"/>
        <v>3</v>
      </c>
      <c r="BR139" t="str">
        <f t="shared" si="349"/>
        <v>D</v>
      </c>
      <c r="BS139" t="str">
        <f t="shared" si="349"/>
        <v>Ovčárecká "A"</v>
      </c>
      <c r="BT139">
        <f t="shared" si="349"/>
        <v>0</v>
      </c>
      <c r="BU139" t="str">
        <f t="shared" si="349"/>
        <v>Gymnázium "B"</v>
      </c>
      <c r="BW139" s="270"/>
      <c r="BX139" s="1014"/>
      <c r="BY139" s="1014"/>
      <c r="BZ139" s="1014"/>
      <c r="CA139" s="1014"/>
      <c r="CB139" s="271"/>
      <c r="CC139" s="1018"/>
      <c r="CD139" s="1018"/>
      <c r="CE139" s="271"/>
      <c r="CF139" s="271"/>
      <c r="CG139" s="271"/>
      <c r="CH139" s="271"/>
      <c r="CI139" s="271"/>
      <c r="CJ139" s="271"/>
      <c r="CK139" s="271"/>
      <c r="CL139" s="271"/>
      <c r="CM139" s="271"/>
      <c r="CN139" s="1019"/>
      <c r="CO139" s="1019"/>
      <c r="CP139" s="1019"/>
      <c r="CQ139" s="1019"/>
      <c r="CR139" s="1019"/>
      <c r="CS139" s="1015"/>
      <c r="CT139" s="1015"/>
      <c r="CU139" s="1015"/>
      <c r="CV139" s="271"/>
      <c r="CW139" s="271"/>
      <c r="CX139" s="271"/>
      <c r="CY139" s="271"/>
      <c r="CZ139" s="271"/>
      <c r="DA139" s="271"/>
      <c r="DB139" s="271"/>
      <c r="DC139" s="271"/>
      <c r="DD139" s="271"/>
      <c r="DE139" s="271"/>
      <c r="DF139" s="271"/>
      <c r="DG139" s="271"/>
      <c r="DH139" s="271"/>
      <c r="DI139" s="272"/>
      <c r="DJ139" s="1016"/>
      <c r="DK139" s="1016"/>
      <c r="DL139" s="1016"/>
      <c r="DM139" s="1017"/>
      <c r="DN139" s="1017"/>
      <c r="DO139" s="273"/>
    </row>
    <row r="140" spans="66:119" ht="22.5" customHeight="1" x14ac:dyDescent="0.3">
      <c r="BW140" s="270"/>
      <c r="BX140" s="274"/>
      <c r="BY140" s="274"/>
      <c r="BZ140" s="274"/>
      <c r="CA140" s="274"/>
      <c r="CB140" s="1010" t="s">
        <v>52</v>
      </c>
      <c r="CC140" s="1010"/>
      <c r="CD140" s="275">
        <f t="shared" ref="CD140" si="353">BS138</f>
        <v>4</v>
      </c>
      <c r="CE140" s="276" t="s">
        <v>53</v>
      </c>
      <c r="CF140" s="1011" t="str">
        <f t="shared" ref="CF140" si="354">BS139</f>
        <v>Ovčárecká "A"</v>
      </c>
      <c r="CG140" s="1011"/>
      <c r="CH140" s="1011"/>
      <c r="CI140" s="1011"/>
      <c r="CJ140" s="1011"/>
      <c r="CK140" s="1011"/>
      <c r="CL140" s="1011"/>
      <c r="CM140" s="1011"/>
      <c r="CN140" s="1011"/>
      <c r="CO140" s="1011"/>
      <c r="CP140" s="1011"/>
      <c r="CQ140" s="1011"/>
      <c r="CR140" s="1011"/>
      <c r="CS140" s="274"/>
      <c r="CT140" s="274"/>
      <c r="CU140" s="274"/>
      <c r="CV140" s="274"/>
      <c r="CW140" s="274"/>
      <c r="CX140" s="1010" t="s">
        <v>52</v>
      </c>
      <c r="CY140" s="1010"/>
      <c r="CZ140" s="275">
        <f t="shared" ref="CZ140" si="355">BU138</f>
        <v>20</v>
      </c>
      <c r="DA140" s="276" t="s">
        <v>53</v>
      </c>
      <c r="DB140" s="1011" t="str">
        <f t="shared" ref="DB140" si="356">BU139</f>
        <v>Gymnázium "B"</v>
      </c>
      <c r="DC140" s="1011"/>
      <c r="DD140" s="1011"/>
      <c r="DE140" s="1011"/>
      <c r="DF140" s="1011"/>
      <c r="DG140" s="1011"/>
      <c r="DH140" s="1011"/>
      <c r="DI140" s="1011"/>
      <c r="DJ140" s="1011"/>
      <c r="DK140" s="1011"/>
      <c r="DL140" s="1011"/>
      <c r="DM140" s="1011"/>
      <c r="DN140" s="1011"/>
      <c r="DO140" s="273"/>
    </row>
    <row r="141" spans="66:119" ht="22.5" customHeight="1" x14ac:dyDescent="0.3">
      <c r="BW141" s="270"/>
      <c r="BX141" s="274"/>
      <c r="BY141" s="274"/>
      <c r="BZ141" s="274"/>
      <c r="CA141" s="274"/>
      <c r="CB141" s="274"/>
      <c r="CC141" s="274"/>
      <c r="CD141" s="274"/>
      <c r="CE141" s="274"/>
      <c r="CF141" s="274"/>
      <c r="CG141" s="274"/>
      <c r="CH141" s="274"/>
      <c r="CI141" s="274"/>
      <c r="CJ141" s="274"/>
      <c r="CK141" s="274"/>
      <c r="CL141" s="274"/>
      <c r="CM141" s="274"/>
      <c r="CN141" s="274"/>
      <c r="CO141" s="274"/>
      <c r="CP141" s="274"/>
      <c r="CQ141" s="274"/>
      <c r="CR141" s="274"/>
      <c r="CS141" s="274"/>
      <c r="CT141" s="274"/>
      <c r="CU141" s="274"/>
      <c r="CV141" s="274"/>
      <c r="CW141" s="274"/>
      <c r="CX141" s="274"/>
      <c r="CY141" s="274"/>
      <c r="CZ141" s="274"/>
      <c r="DA141" s="274"/>
      <c r="DB141" s="274"/>
      <c r="DC141" s="274"/>
      <c r="DD141" s="274"/>
      <c r="DE141" s="274"/>
      <c r="DF141" s="274"/>
      <c r="DG141" s="274"/>
      <c r="DH141" s="274"/>
      <c r="DI141" s="277"/>
      <c r="DJ141" s="277"/>
      <c r="DK141" s="277"/>
      <c r="DL141" s="277"/>
      <c r="DM141" s="277"/>
      <c r="DN141" s="277"/>
      <c r="DO141" s="273"/>
    </row>
    <row r="142" spans="66:119" ht="22.5" customHeight="1" x14ac:dyDescent="0.4">
      <c r="BW142" s="270"/>
      <c r="BX142" s="278" t="s">
        <v>56</v>
      </c>
      <c r="BY142" s="250">
        <f t="shared" ref="BY142" si="357">CD140</f>
        <v>4</v>
      </c>
      <c r="BZ142" s="279" t="s">
        <v>47</v>
      </c>
      <c r="CA142" s="290">
        <v>1</v>
      </c>
      <c r="CB142" s="290">
        <v>2</v>
      </c>
      <c r="CC142" s="290">
        <v>3</v>
      </c>
      <c r="CD142" s="290">
        <v>4</v>
      </c>
      <c r="CE142" s="290">
        <v>5</v>
      </c>
      <c r="CF142" s="290">
        <v>6</v>
      </c>
      <c r="CG142" s="290">
        <v>7</v>
      </c>
      <c r="CH142" s="290">
        <v>8</v>
      </c>
      <c r="CI142" s="290">
        <v>9</v>
      </c>
      <c r="CJ142" s="290">
        <v>10</v>
      </c>
      <c r="CK142" s="290">
        <v>11</v>
      </c>
      <c r="CL142" s="290">
        <v>12</v>
      </c>
      <c r="CM142" s="290">
        <v>13</v>
      </c>
      <c r="CN142" s="290">
        <v>14</v>
      </c>
      <c r="CO142" s="290">
        <v>15</v>
      </c>
      <c r="CP142" s="290">
        <v>16</v>
      </c>
      <c r="CQ142" s="290">
        <v>17</v>
      </c>
      <c r="CR142" s="290">
        <v>18</v>
      </c>
      <c r="CS142" s="290">
        <v>19</v>
      </c>
      <c r="CT142" s="290">
        <v>20</v>
      </c>
      <c r="CU142" s="290">
        <v>21</v>
      </c>
      <c r="CV142" s="290">
        <v>22</v>
      </c>
      <c r="CW142" s="290">
        <v>23</v>
      </c>
      <c r="CX142" s="290">
        <v>24</v>
      </c>
      <c r="CY142" s="290">
        <v>25</v>
      </c>
      <c r="CZ142" s="290">
        <v>26</v>
      </c>
      <c r="DA142" s="290">
        <v>27</v>
      </c>
      <c r="DB142" s="290">
        <v>28</v>
      </c>
      <c r="DC142" s="290">
        <v>29</v>
      </c>
      <c r="DD142" s="290">
        <v>30</v>
      </c>
      <c r="DE142" s="290">
        <v>31</v>
      </c>
      <c r="DF142" s="290">
        <v>32</v>
      </c>
      <c r="DG142" s="290">
        <v>33</v>
      </c>
      <c r="DH142" s="290">
        <v>34</v>
      </c>
      <c r="DI142" s="291">
        <v>35</v>
      </c>
      <c r="DJ142" s="291">
        <v>36</v>
      </c>
      <c r="DK142" s="291">
        <v>37</v>
      </c>
      <c r="DL142" s="291">
        <v>38</v>
      </c>
      <c r="DM142" s="291">
        <v>39</v>
      </c>
      <c r="DN142" s="291">
        <v>40</v>
      </c>
      <c r="DO142" s="273"/>
    </row>
    <row r="143" spans="66:119" ht="22.5" customHeight="1" x14ac:dyDescent="0.3">
      <c r="BW143" s="270"/>
      <c r="BX143" s="280"/>
      <c r="BY143" s="281"/>
      <c r="BZ143" s="282"/>
      <c r="CA143" s="283"/>
      <c r="CB143" s="283"/>
      <c r="CC143" s="283"/>
      <c r="CD143" s="283"/>
      <c r="CE143" s="283"/>
      <c r="CF143" s="283"/>
      <c r="CG143" s="283"/>
      <c r="CH143" s="283"/>
      <c r="CI143" s="283"/>
      <c r="CJ143" s="283"/>
      <c r="CK143" s="283"/>
      <c r="CL143" s="283"/>
      <c r="CM143" s="283"/>
      <c r="CN143" s="283"/>
      <c r="CO143" s="283"/>
      <c r="CP143" s="283"/>
      <c r="CQ143" s="283"/>
      <c r="CR143" s="283"/>
      <c r="CS143" s="283"/>
      <c r="CT143" s="283"/>
      <c r="CU143" s="283"/>
      <c r="CV143" s="283"/>
      <c r="CW143" s="283"/>
      <c r="CX143" s="283"/>
      <c r="CY143" s="283"/>
      <c r="CZ143" s="283"/>
      <c r="DA143" s="283"/>
      <c r="DB143" s="283"/>
      <c r="DC143" s="283"/>
      <c r="DD143" s="283"/>
      <c r="DE143" s="283"/>
      <c r="DF143" s="283"/>
      <c r="DG143" s="283"/>
      <c r="DH143" s="283"/>
      <c r="DI143" s="284"/>
      <c r="DJ143" s="284"/>
      <c r="DK143" s="284"/>
      <c r="DL143" s="284"/>
      <c r="DM143" s="284"/>
      <c r="DN143" s="284"/>
      <c r="DO143" s="273"/>
    </row>
    <row r="144" spans="66:119" ht="22.5" customHeight="1" x14ac:dyDescent="0.4">
      <c r="BW144" s="270"/>
      <c r="BX144" s="285" t="s">
        <v>56</v>
      </c>
      <c r="BY144" s="249">
        <f t="shared" ref="BY144" si="358">CZ140</f>
        <v>20</v>
      </c>
      <c r="BZ144" s="286" t="s">
        <v>47</v>
      </c>
      <c r="CA144" s="290">
        <v>1</v>
      </c>
      <c r="CB144" s="290">
        <v>2</v>
      </c>
      <c r="CC144" s="290">
        <v>3</v>
      </c>
      <c r="CD144" s="290">
        <v>4</v>
      </c>
      <c r="CE144" s="290">
        <v>5</v>
      </c>
      <c r="CF144" s="290">
        <v>6</v>
      </c>
      <c r="CG144" s="290">
        <v>7</v>
      </c>
      <c r="CH144" s="290">
        <v>8</v>
      </c>
      <c r="CI144" s="290">
        <v>9</v>
      </c>
      <c r="CJ144" s="290">
        <v>10</v>
      </c>
      <c r="CK144" s="290">
        <v>11</v>
      </c>
      <c r="CL144" s="290">
        <v>12</v>
      </c>
      <c r="CM144" s="290">
        <v>13</v>
      </c>
      <c r="CN144" s="290">
        <v>14</v>
      </c>
      <c r="CO144" s="290">
        <v>15</v>
      </c>
      <c r="CP144" s="290">
        <v>16</v>
      </c>
      <c r="CQ144" s="290">
        <v>17</v>
      </c>
      <c r="CR144" s="290">
        <v>18</v>
      </c>
      <c r="CS144" s="290">
        <v>19</v>
      </c>
      <c r="CT144" s="290">
        <v>20</v>
      </c>
      <c r="CU144" s="290">
        <v>21</v>
      </c>
      <c r="CV144" s="290">
        <v>22</v>
      </c>
      <c r="CW144" s="290">
        <v>23</v>
      </c>
      <c r="CX144" s="290">
        <v>24</v>
      </c>
      <c r="CY144" s="290">
        <v>25</v>
      </c>
      <c r="CZ144" s="290">
        <v>26</v>
      </c>
      <c r="DA144" s="290">
        <v>27</v>
      </c>
      <c r="DB144" s="290">
        <v>28</v>
      </c>
      <c r="DC144" s="290">
        <v>29</v>
      </c>
      <c r="DD144" s="290">
        <v>30</v>
      </c>
      <c r="DE144" s="290">
        <v>31</v>
      </c>
      <c r="DF144" s="290">
        <v>32</v>
      </c>
      <c r="DG144" s="290">
        <v>33</v>
      </c>
      <c r="DH144" s="290">
        <v>34</v>
      </c>
      <c r="DI144" s="291">
        <v>35</v>
      </c>
      <c r="DJ144" s="291">
        <v>36</v>
      </c>
      <c r="DK144" s="291">
        <v>37</v>
      </c>
      <c r="DL144" s="291">
        <v>38</v>
      </c>
      <c r="DM144" s="291">
        <v>39</v>
      </c>
      <c r="DN144" s="291">
        <v>40</v>
      </c>
      <c r="DO144" s="273"/>
    </row>
    <row r="145" spans="66:119" ht="22.5" customHeight="1" thickBot="1" x14ac:dyDescent="0.35">
      <c r="BW145" s="287"/>
      <c r="BX145" s="288"/>
      <c r="BY145" s="288"/>
      <c r="BZ145" s="288"/>
      <c r="CA145" s="288"/>
      <c r="CB145" s="288"/>
      <c r="CC145" s="288"/>
      <c r="CD145" s="288"/>
      <c r="CE145" s="288"/>
      <c r="CF145" s="288"/>
      <c r="CG145" s="288"/>
      <c r="CH145" s="288"/>
      <c r="CI145" s="288"/>
      <c r="CJ145" s="288"/>
      <c r="CK145" s="288"/>
      <c r="CL145" s="288"/>
      <c r="CM145" s="288"/>
      <c r="CN145" s="288"/>
      <c r="CO145" s="288"/>
      <c r="CP145" s="288"/>
      <c r="CQ145" s="288"/>
      <c r="CR145" s="288"/>
      <c r="CS145" s="288"/>
      <c r="CT145" s="288"/>
      <c r="CU145" s="288"/>
      <c r="CV145" s="288"/>
      <c r="CW145" s="288"/>
      <c r="CX145" s="288"/>
      <c r="CY145" s="288"/>
      <c r="CZ145" s="288"/>
      <c r="DA145" s="288"/>
      <c r="DB145" s="288"/>
      <c r="DC145" s="288"/>
      <c r="DD145" s="288"/>
      <c r="DE145" s="288"/>
      <c r="DF145" s="288"/>
      <c r="DG145" s="288"/>
      <c r="DH145" s="288"/>
      <c r="DI145" s="288"/>
      <c r="DJ145" s="288"/>
      <c r="DK145" s="288"/>
      <c r="DL145" s="288"/>
      <c r="DM145" s="288"/>
      <c r="DN145" s="288"/>
      <c r="DO145" s="289"/>
    </row>
    <row r="146" spans="66:119" ht="22.5" customHeight="1" thickTop="1" x14ac:dyDescent="0.35">
      <c r="BW146" s="1012">
        <f t="shared" ref="BW146" si="359">BO147</f>
        <v>0.40000000000000008</v>
      </c>
      <c r="BX146" s="1013"/>
      <c r="BY146" s="267"/>
      <c r="BZ146" s="267"/>
      <c r="CA146" s="267"/>
      <c r="CB146" s="267"/>
      <c r="CC146" s="267"/>
      <c r="CD146" s="267"/>
      <c r="CE146" s="267"/>
      <c r="CF146" s="267"/>
      <c r="CG146" s="267"/>
      <c r="CH146" s="267"/>
      <c r="CI146" s="267"/>
      <c r="CJ146" s="267"/>
      <c r="CK146" s="267"/>
      <c r="CL146" s="267"/>
      <c r="CM146" s="267"/>
      <c r="CN146" s="267"/>
      <c r="CO146" s="267"/>
      <c r="CP146" s="267"/>
      <c r="CQ146" s="267"/>
      <c r="CR146" s="267"/>
      <c r="CS146" s="267"/>
      <c r="CT146" s="267"/>
      <c r="CU146" s="267"/>
      <c r="CV146" s="267"/>
      <c r="CW146" s="267"/>
      <c r="CX146" s="267"/>
      <c r="CY146" s="267"/>
      <c r="CZ146" s="267"/>
      <c r="DA146" s="267"/>
      <c r="DB146" s="267"/>
      <c r="DC146" s="267"/>
      <c r="DD146" s="267"/>
      <c r="DE146" s="267"/>
      <c r="DF146" s="267"/>
      <c r="DG146" s="267"/>
      <c r="DH146" s="267"/>
      <c r="DI146" s="267"/>
      <c r="DJ146" s="267"/>
      <c r="DK146" s="268"/>
      <c r="DL146" s="466" t="s">
        <v>78</v>
      </c>
      <c r="DM146" s="467"/>
      <c r="DN146" s="466" t="str">
        <f t="shared" ref="DN146" si="360">BR148</f>
        <v>A</v>
      </c>
      <c r="DO146" s="468"/>
    </row>
    <row r="147" spans="66:119" ht="22.5" customHeight="1" x14ac:dyDescent="0.3">
      <c r="BN147" t="str">
        <f t="shared" ref="BN147:BU148" si="361">E37</f>
        <v>4. KOLO</v>
      </c>
      <c r="BO147">
        <f t="shared" si="361"/>
        <v>0.40000000000000008</v>
      </c>
      <c r="BP147">
        <f t="shared" si="361"/>
        <v>21</v>
      </c>
      <c r="BQ147" t="str">
        <f t="shared" si="361"/>
        <v>HŘIŠTĚ</v>
      </c>
      <c r="BR147" t="str">
        <f t="shared" si="361"/>
        <v>skupina</v>
      </c>
      <c r="BS147">
        <f t="shared" si="361"/>
        <v>1</v>
      </c>
      <c r="BT147" t="str">
        <f t="shared" si="361"/>
        <v>:</v>
      </c>
      <c r="BU147">
        <f t="shared" si="361"/>
        <v>7</v>
      </c>
      <c r="BW147" s="270"/>
      <c r="BX147" s="1014" t="str">
        <f t="shared" ref="BX147" si="362">BN147</f>
        <v>4. KOLO</v>
      </c>
      <c r="BY147" s="1014"/>
      <c r="BZ147" s="1014"/>
      <c r="CA147" s="1014"/>
      <c r="CB147" s="271"/>
      <c r="CC147" s="1018"/>
      <c r="CD147" s="1018"/>
      <c r="CE147" s="271"/>
      <c r="CF147" s="271"/>
      <c r="CG147" s="271"/>
      <c r="CH147" s="271"/>
      <c r="CI147" s="271"/>
      <c r="CJ147" s="271"/>
      <c r="CK147" s="271"/>
      <c r="CL147" s="271"/>
      <c r="CM147" s="271"/>
      <c r="CN147" s="1019">
        <f t="shared" ref="CN147" si="363">BP147</f>
        <v>21</v>
      </c>
      <c r="CO147" s="1019"/>
      <c r="CP147" s="1019"/>
      <c r="CQ147" s="1019"/>
      <c r="CR147" s="1019"/>
      <c r="CS147" s="1015" t="s">
        <v>48</v>
      </c>
      <c r="CT147" s="1015"/>
      <c r="CU147" s="1015"/>
      <c r="CV147" s="271"/>
      <c r="CW147" s="271"/>
      <c r="CX147" s="271"/>
      <c r="CY147" s="271"/>
      <c r="CZ147" s="271"/>
      <c r="DA147" s="271"/>
      <c r="DB147" s="271"/>
      <c r="DC147" s="271"/>
      <c r="DD147" s="271"/>
      <c r="DE147" s="271"/>
      <c r="DF147" s="271"/>
      <c r="DG147" s="271"/>
      <c r="DH147" s="271"/>
      <c r="DI147" s="272"/>
      <c r="DJ147" s="1016" t="s">
        <v>49</v>
      </c>
      <c r="DK147" s="1016"/>
      <c r="DL147" s="1016"/>
      <c r="DM147" s="1017">
        <f t="shared" ref="DM147" si="364">BQ148</f>
        <v>3</v>
      </c>
      <c r="DN147" s="1017"/>
      <c r="DO147" s="273"/>
    </row>
    <row r="148" spans="66:119" ht="22.5" customHeight="1" x14ac:dyDescent="0.3">
      <c r="BN148">
        <f t="shared" si="361"/>
        <v>0</v>
      </c>
      <c r="BO148">
        <f t="shared" si="361"/>
        <v>0</v>
      </c>
      <c r="BP148" t="str">
        <f t="shared" si="361"/>
        <v>zápas</v>
      </c>
      <c r="BQ148">
        <f t="shared" si="361"/>
        <v>3</v>
      </c>
      <c r="BR148" t="str">
        <f t="shared" si="361"/>
        <v>A</v>
      </c>
      <c r="BS148" t="str">
        <f t="shared" si="361"/>
        <v>Pečky</v>
      </c>
      <c r="BT148">
        <f t="shared" si="361"/>
        <v>0</v>
      </c>
      <c r="BU148" t="str">
        <f t="shared" si="361"/>
        <v>Masarykova "B"</v>
      </c>
      <c r="BW148" s="270"/>
      <c r="BX148" s="1014"/>
      <c r="BY148" s="1014"/>
      <c r="BZ148" s="1014"/>
      <c r="CA148" s="1014"/>
      <c r="CB148" s="271"/>
      <c r="CC148" s="1018"/>
      <c r="CD148" s="1018"/>
      <c r="CE148" s="271"/>
      <c r="CF148" s="271"/>
      <c r="CG148" s="271"/>
      <c r="CH148" s="271"/>
      <c r="CI148" s="271"/>
      <c r="CJ148" s="271"/>
      <c r="CK148" s="271"/>
      <c r="CL148" s="271"/>
      <c r="CM148" s="271"/>
      <c r="CN148" s="1019"/>
      <c r="CO148" s="1019"/>
      <c r="CP148" s="1019"/>
      <c r="CQ148" s="1019"/>
      <c r="CR148" s="1019"/>
      <c r="CS148" s="1015"/>
      <c r="CT148" s="1015"/>
      <c r="CU148" s="1015"/>
      <c r="CV148" s="271"/>
      <c r="CW148" s="271"/>
      <c r="CX148" s="271"/>
      <c r="CY148" s="271"/>
      <c r="CZ148" s="271"/>
      <c r="DA148" s="271"/>
      <c r="DB148" s="271"/>
      <c r="DC148" s="271"/>
      <c r="DD148" s="271"/>
      <c r="DE148" s="271"/>
      <c r="DF148" s="271"/>
      <c r="DG148" s="271"/>
      <c r="DH148" s="271"/>
      <c r="DI148" s="272"/>
      <c r="DJ148" s="1016"/>
      <c r="DK148" s="1016"/>
      <c r="DL148" s="1016"/>
      <c r="DM148" s="1017"/>
      <c r="DN148" s="1017"/>
      <c r="DO148" s="273"/>
    </row>
    <row r="149" spans="66:119" ht="22.5" customHeight="1" x14ac:dyDescent="0.3">
      <c r="BW149" s="270"/>
      <c r="BX149" s="274"/>
      <c r="BY149" s="274"/>
      <c r="BZ149" s="274"/>
      <c r="CA149" s="274"/>
      <c r="CB149" s="1010" t="s">
        <v>52</v>
      </c>
      <c r="CC149" s="1010"/>
      <c r="CD149" s="275">
        <f t="shared" ref="CD149" si="365">BS147</f>
        <v>1</v>
      </c>
      <c r="CE149" s="276" t="s">
        <v>53</v>
      </c>
      <c r="CF149" s="1011" t="str">
        <f t="shared" ref="CF149" si="366">BS148</f>
        <v>Pečky</v>
      </c>
      <c r="CG149" s="1011"/>
      <c r="CH149" s="1011"/>
      <c r="CI149" s="1011"/>
      <c r="CJ149" s="1011"/>
      <c r="CK149" s="1011"/>
      <c r="CL149" s="1011"/>
      <c r="CM149" s="1011"/>
      <c r="CN149" s="1011"/>
      <c r="CO149" s="1011"/>
      <c r="CP149" s="1011"/>
      <c r="CQ149" s="1011"/>
      <c r="CR149" s="1011"/>
      <c r="CS149" s="274"/>
      <c r="CT149" s="274"/>
      <c r="CU149" s="274"/>
      <c r="CV149" s="274"/>
      <c r="CW149" s="274"/>
      <c r="CX149" s="1010" t="s">
        <v>52</v>
      </c>
      <c r="CY149" s="1010"/>
      <c r="CZ149" s="275">
        <f t="shared" ref="CZ149" si="367">BU147</f>
        <v>7</v>
      </c>
      <c r="DA149" s="276" t="s">
        <v>53</v>
      </c>
      <c r="DB149" s="1011" t="str">
        <f t="shared" ref="DB149" si="368">BU148</f>
        <v>Masarykova "B"</v>
      </c>
      <c r="DC149" s="1011"/>
      <c r="DD149" s="1011"/>
      <c r="DE149" s="1011"/>
      <c r="DF149" s="1011"/>
      <c r="DG149" s="1011"/>
      <c r="DH149" s="1011"/>
      <c r="DI149" s="1011"/>
      <c r="DJ149" s="1011"/>
      <c r="DK149" s="1011"/>
      <c r="DL149" s="1011"/>
      <c r="DM149" s="1011"/>
      <c r="DN149" s="1011"/>
      <c r="DO149" s="273"/>
    </row>
    <row r="150" spans="66:119" ht="22.5" customHeight="1" x14ac:dyDescent="0.3">
      <c r="BW150" s="270"/>
      <c r="BX150" s="274"/>
      <c r="BY150" s="274"/>
      <c r="BZ150" s="274"/>
      <c r="CA150" s="274"/>
      <c r="CB150" s="274"/>
      <c r="CC150" s="274"/>
      <c r="CD150" s="274"/>
      <c r="CE150" s="274"/>
      <c r="CF150" s="274"/>
      <c r="CG150" s="274"/>
      <c r="CH150" s="274"/>
      <c r="CI150" s="274"/>
      <c r="CJ150" s="274"/>
      <c r="CK150" s="274"/>
      <c r="CL150" s="274"/>
      <c r="CM150" s="274"/>
      <c r="CN150" s="274"/>
      <c r="CO150" s="274"/>
      <c r="CP150" s="274"/>
      <c r="CQ150" s="274"/>
      <c r="CR150" s="274"/>
      <c r="CS150" s="274"/>
      <c r="CT150" s="274"/>
      <c r="CU150" s="274"/>
      <c r="CV150" s="274"/>
      <c r="CW150" s="274"/>
      <c r="CX150" s="274"/>
      <c r="CY150" s="274"/>
      <c r="CZ150" s="274"/>
      <c r="DA150" s="274"/>
      <c r="DB150" s="274"/>
      <c r="DC150" s="274"/>
      <c r="DD150" s="274"/>
      <c r="DE150" s="274"/>
      <c r="DF150" s="274"/>
      <c r="DG150" s="274"/>
      <c r="DH150" s="274"/>
      <c r="DI150" s="277"/>
      <c r="DJ150" s="277"/>
      <c r="DK150" s="277"/>
      <c r="DL150" s="277"/>
      <c r="DM150" s="277"/>
      <c r="DN150" s="277"/>
      <c r="DO150" s="273"/>
    </row>
    <row r="151" spans="66:119" ht="22.5" customHeight="1" x14ac:dyDescent="0.4">
      <c r="BW151" s="270"/>
      <c r="BX151" s="278" t="s">
        <v>56</v>
      </c>
      <c r="BY151" s="250">
        <f t="shared" ref="BY151" si="369">CD149</f>
        <v>1</v>
      </c>
      <c r="BZ151" s="279" t="s">
        <v>47</v>
      </c>
      <c r="CA151" s="290">
        <v>1</v>
      </c>
      <c r="CB151" s="290">
        <v>2</v>
      </c>
      <c r="CC151" s="290">
        <v>3</v>
      </c>
      <c r="CD151" s="290">
        <v>4</v>
      </c>
      <c r="CE151" s="290">
        <v>5</v>
      </c>
      <c r="CF151" s="290">
        <v>6</v>
      </c>
      <c r="CG151" s="290">
        <v>7</v>
      </c>
      <c r="CH151" s="290">
        <v>8</v>
      </c>
      <c r="CI151" s="290">
        <v>9</v>
      </c>
      <c r="CJ151" s="290">
        <v>10</v>
      </c>
      <c r="CK151" s="290">
        <v>11</v>
      </c>
      <c r="CL151" s="290">
        <v>12</v>
      </c>
      <c r="CM151" s="290">
        <v>13</v>
      </c>
      <c r="CN151" s="290">
        <v>14</v>
      </c>
      <c r="CO151" s="290">
        <v>15</v>
      </c>
      <c r="CP151" s="290">
        <v>16</v>
      </c>
      <c r="CQ151" s="290">
        <v>17</v>
      </c>
      <c r="CR151" s="290">
        <v>18</v>
      </c>
      <c r="CS151" s="290">
        <v>19</v>
      </c>
      <c r="CT151" s="290">
        <v>20</v>
      </c>
      <c r="CU151" s="290">
        <v>21</v>
      </c>
      <c r="CV151" s="290">
        <v>22</v>
      </c>
      <c r="CW151" s="290">
        <v>23</v>
      </c>
      <c r="CX151" s="290">
        <v>24</v>
      </c>
      <c r="CY151" s="290">
        <v>25</v>
      </c>
      <c r="CZ151" s="290">
        <v>26</v>
      </c>
      <c r="DA151" s="290">
        <v>27</v>
      </c>
      <c r="DB151" s="290">
        <v>28</v>
      </c>
      <c r="DC151" s="290">
        <v>29</v>
      </c>
      <c r="DD151" s="290">
        <v>30</v>
      </c>
      <c r="DE151" s="290">
        <v>31</v>
      </c>
      <c r="DF151" s="290">
        <v>32</v>
      </c>
      <c r="DG151" s="290">
        <v>33</v>
      </c>
      <c r="DH151" s="290">
        <v>34</v>
      </c>
      <c r="DI151" s="291">
        <v>35</v>
      </c>
      <c r="DJ151" s="291">
        <v>36</v>
      </c>
      <c r="DK151" s="291">
        <v>37</v>
      </c>
      <c r="DL151" s="291">
        <v>38</v>
      </c>
      <c r="DM151" s="291">
        <v>39</v>
      </c>
      <c r="DN151" s="291">
        <v>40</v>
      </c>
      <c r="DO151" s="273"/>
    </row>
    <row r="152" spans="66:119" ht="22.5" customHeight="1" x14ac:dyDescent="0.3">
      <c r="BW152" s="270"/>
      <c r="BX152" s="280"/>
      <c r="BY152" s="281"/>
      <c r="BZ152" s="282"/>
      <c r="CA152" s="283"/>
      <c r="CB152" s="283"/>
      <c r="CC152" s="283"/>
      <c r="CD152" s="283"/>
      <c r="CE152" s="283"/>
      <c r="CF152" s="283"/>
      <c r="CG152" s="283"/>
      <c r="CH152" s="283"/>
      <c r="CI152" s="283"/>
      <c r="CJ152" s="283"/>
      <c r="CK152" s="283"/>
      <c r="CL152" s="283"/>
      <c r="CM152" s="283"/>
      <c r="CN152" s="283"/>
      <c r="CO152" s="283"/>
      <c r="CP152" s="283"/>
      <c r="CQ152" s="283"/>
      <c r="CR152" s="283"/>
      <c r="CS152" s="283"/>
      <c r="CT152" s="283"/>
      <c r="CU152" s="283"/>
      <c r="CV152" s="283"/>
      <c r="CW152" s="283"/>
      <c r="CX152" s="283"/>
      <c r="CY152" s="283"/>
      <c r="CZ152" s="283"/>
      <c r="DA152" s="283"/>
      <c r="DB152" s="283"/>
      <c r="DC152" s="283"/>
      <c r="DD152" s="283"/>
      <c r="DE152" s="283"/>
      <c r="DF152" s="283"/>
      <c r="DG152" s="283"/>
      <c r="DH152" s="283"/>
      <c r="DI152" s="284"/>
      <c r="DJ152" s="284"/>
      <c r="DK152" s="284"/>
      <c r="DL152" s="284"/>
      <c r="DM152" s="284"/>
      <c r="DN152" s="284"/>
      <c r="DO152" s="273"/>
    </row>
    <row r="153" spans="66:119" ht="22.5" customHeight="1" x14ac:dyDescent="0.4">
      <c r="BW153" s="270"/>
      <c r="BX153" s="285" t="s">
        <v>56</v>
      </c>
      <c r="BY153" s="249">
        <f t="shared" ref="BY153" si="370">CZ149</f>
        <v>7</v>
      </c>
      <c r="BZ153" s="286" t="s">
        <v>47</v>
      </c>
      <c r="CA153" s="290">
        <v>1</v>
      </c>
      <c r="CB153" s="290">
        <v>2</v>
      </c>
      <c r="CC153" s="290">
        <v>3</v>
      </c>
      <c r="CD153" s="290">
        <v>4</v>
      </c>
      <c r="CE153" s="290">
        <v>5</v>
      </c>
      <c r="CF153" s="290">
        <v>6</v>
      </c>
      <c r="CG153" s="290">
        <v>7</v>
      </c>
      <c r="CH153" s="290">
        <v>8</v>
      </c>
      <c r="CI153" s="290">
        <v>9</v>
      </c>
      <c r="CJ153" s="290">
        <v>10</v>
      </c>
      <c r="CK153" s="290">
        <v>11</v>
      </c>
      <c r="CL153" s="290">
        <v>12</v>
      </c>
      <c r="CM153" s="290">
        <v>13</v>
      </c>
      <c r="CN153" s="290">
        <v>14</v>
      </c>
      <c r="CO153" s="290">
        <v>15</v>
      </c>
      <c r="CP153" s="290">
        <v>16</v>
      </c>
      <c r="CQ153" s="290">
        <v>17</v>
      </c>
      <c r="CR153" s="290">
        <v>18</v>
      </c>
      <c r="CS153" s="290">
        <v>19</v>
      </c>
      <c r="CT153" s="290">
        <v>20</v>
      </c>
      <c r="CU153" s="290">
        <v>21</v>
      </c>
      <c r="CV153" s="290">
        <v>22</v>
      </c>
      <c r="CW153" s="290">
        <v>23</v>
      </c>
      <c r="CX153" s="290">
        <v>24</v>
      </c>
      <c r="CY153" s="290">
        <v>25</v>
      </c>
      <c r="CZ153" s="290">
        <v>26</v>
      </c>
      <c r="DA153" s="290">
        <v>27</v>
      </c>
      <c r="DB153" s="290">
        <v>28</v>
      </c>
      <c r="DC153" s="290">
        <v>29</v>
      </c>
      <c r="DD153" s="290">
        <v>30</v>
      </c>
      <c r="DE153" s="290">
        <v>31</v>
      </c>
      <c r="DF153" s="290">
        <v>32</v>
      </c>
      <c r="DG153" s="290">
        <v>33</v>
      </c>
      <c r="DH153" s="290">
        <v>34</v>
      </c>
      <c r="DI153" s="291">
        <v>35</v>
      </c>
      <c r="DJ153" s="291">
        <v>36</v>
      </c>
      <c r="DK153" s="291">
        <v>37</v>
      </c>
      <c r="DL153" s="291">
        <v>38</v>
      </c>
      <c r="DM153" s="291">
        <v>39</v>
      </c>
      <c r="DN153" s="291">
        <v>40</v>
      </c>
      <c r="DO153" s="273"/>
    </row>
    <row r="154" spans="66:119" ht="22.5" customHeight="1" thickBot="1" x14ac:dyDescent="0.35">
      <c r="BW154" s="287"/>
      <c r="BX154" s="288"/>
      <c r="BY154" s="288"/>
      <c r="BZ154" s="288"/>
      <c r="CA154" s="288"/>
      <c r="CB154" s="288"/>
      <c r="CC154" s="288"/>
      <c r="CD154" s="288"/>
      <c r="CE154" s="288"/>
      <c r="CF154" s="288"/>
      <c r="CG154" s="288"/>
      <c r="CH154" s="288"/>
      <c r="CI154" s="288"/>
      <c r="CJ154" s="288"/>
      <c r="CK154" s="288"/>
      <c r="CL154" s="288"/>
      <c r="CM154" s="288"/>
      <c r="CN154" s="288"/>
      <c r="CO154" s="288"/>
      <c r="CP154" s="288"/>
      <c r="CQ154" s="288"/>
      <c r="CR154" s="288"/>
      <c r="CS154" s="288"/>
      <c r="CT154" s="288"/>
      <c r="CU154" s="288"/>
      <c r="CV154" s="288"/>
      <c r="CW154" s="288"/>
      <c r="CX154" s="288"/>
      <c r="CY154" s="288"/>
      <c r="CZ154" s="288"/>
      <c r="DA154" s="288"/>
      <c r="DB154" s="288"/>
      <c r="DC154" s="288"/>
      <c r="DD154" s="288"/>
      <c r="DE154" s="288"/>
      <c r="DF154" s="288"/>
      <c r="DG154" s="288"/>
      <c r="DH154" s="288"/>
      <c r="DI154" s="288"/>
      <c r="DJ154" s="288"/>
      <c r="DK154" s="288"/>
      <c r="DL154" s="288"/>
      <c r="DM154" s="288"/>
      <c r="DN154" s="288"/>
      <c r="DO154" s="289"/>
    </row>
    <row r="155" spans="66:119" ht="22.5" customHeight="1" thickTop="1" x14ac:dyDescent="0.35">
      <c r="BW155" s="1012">
        <f t="shared" ref="BW155" si="371">BO156</f>
        <v>0.40833333333333344</v>
      </c>
      <c r="BX155" s="1013"/>
      <c r="BY155" s="267"/>
      <c r="BZ155" s="267"/>
      <c r="CA155" s="267"/>
      <c r="CB155" s="267"/>
      <c r="CC155" s="267"/>
      <c r="CD155" s="267"/>
      <c r="CE155" s="267"/>
      <c r="CF155" s="267"/>
      <c r="CG155" s="267"/>
      <c r="CH155" s="267"/>
      <c r="CI155" s="267"/>
      <c r="CJ155" s="267"/>
      <c r="CK155" s="267"/>
      <c r="CL155" s="267"/>
      <c r="CM155" s="267"/>
      <c r="CN155" s="267"/>
      <c r="CO155" s="267"/>
      <c r="CP155" s="267"/>
      <c r="CQ155" s="267"/>
      <c r="CR155" s="267"/>
      <c r="CS155" s="267"/>
      <c r="CT155" s="267"/>
      <c r="CU155" s="267"/>
      <c r="CV155" s="267"/>
      <c r="CW155" s="267"/>
      <c r="CX155" s="267"/>
      <c r="CY155" s="267"/>
      <c r="CZ155" s="267"/>
      <c r="DA155" s="267"/>
      <c r="DB155" s="267"/>
      <c r="DC155" s="267"/>
      <c r="DD155" s="267"/>
      <c r="DE155" s="267"/>
      <c r="DF155" s="267"/>
      <c r="DG155" s="267"/>
      <c r="DH155" s="267"/>
      <c r="DI155" s="267"/>
      <c r="DJ155" s="267"/>
      <c r="DK155" s="268"/>
      <c r="DL155" s="466" t="s">
        <v>78</v>
      </c>
      <c r="DM155" s="467"/>
      <c r="DN155" s="466" t="str">
        <f t="shared" ref="DN155" si="372">BR157</f>
        <v>C</v>
      </c>
      <c r="DO155" s="468"/>
    </row>
    <row r="156" spans="66:119" ht="22.5" customHeight="1" x14ac:dyDescent="0.3">
      <c r="BN156" t="str">
        <f t="shared" ref="BN156:BU157" si="373">E39</f>
        <v>5. KOLO</v>
      </c>
      <c r="BO156">
        <f t="shared" si="373"/>
        <v>0.40833333333333344</v>
      </c>
      <c r="BP156">
        <f t="shared" si="373"/>
        <v>27</v>
      </c>
      <c r="BQ156" t="str">
        <f t="shared" si="373"/>
        <v>HŘIŠTĚ</v>
      </c>
      <c r="BR156" t="str">
        <f t="shared" si="373"/>
        <v>skupina</v>
      </c>
      <c r="BS156">
        <f t="shared" si="373"/>
        <v>14</v>
      </c>
      <c r="BT156" t="str">
        <f t="shared" si="373"/>
        <v>:</v>
      </c>
      <c r="BU156">
        <f t="shared" si="373"/>
        <v>22</v>
      </c>
      <c r="BW156" s="270"/>
      <c r="BX156" s="1014" t="str">
        <f t="shared" ref="BX156" si="374">BN156</f>
        <v>5. KOLO</v>
      </c>
      <c r="BY156" s="1014"/>
      <c r="BZ156" s="1014"/>
      <c r="CA156" s="1014"/>
      <c r="CB156" s="271"/>
      <c r="CC156" s="1018"/>
      <c r="CD156" s="1018"/>
      <c r="CE156" s="271"/>
      <c r="CF156" s="271"/>
      <c r="CG156" s="271"/>
      <c r="CH156" s="271"/>
      <c r="CI156" s="271"/>
      <c r="CJ156" s="271"/>
      <c r="CK156" s="271"/>
      <c r="CL156" s="271"/>
      <c r="CM156" s="271"/>
      <c r="CN156" s="1019">
        <f t="shared" ref="CN156" si="375">BP156</f>
        <v>27</v>
      </c>
      <c r="CO156" s="1019"/>
      <c r="CP156" s="1019"/>
      <c r="CQ156" s="1019"/>
      <c r="CR156" s="1019"/>
      <c r="CS156" s="1015" t="s">
        <v>48</v>
      </c>
      <c r="CT156" s="1015"/>
      <c r="CU156" s="1015"/>
      <c r="CV156" s="271"/>
      <c r="CW156" s="271"/>
      <c r="CX156" s="271"/>
      <c r="CY156" s="271"/>
      <c r="CZ156" s="271"/>
      <c r="DA156" s="271"/>
      <c r="DB156" s="271"/>
      <c r="DC156" s="271"/>
      <c r="DD156" s="271"/>
      <c r="DE156" s="271"/>
      <c r="DF156" s="271"/>
      <c r="DG156" s="271"/>
      <c r="DH156" s="271"/>
      <c r="DI156" s="272"/>
      <c r="DJ156" s="1016" t="s">
        <v>49</v>
      </c>
      <c r="DK156" s="1016"/>
      <c r="DL156" s="1016"/>
      <c r="DM156" s="1017">
        <f t="shared" ref="DM156" si="376">BQ157</f>
        <v>3</v>
      </c>
      <c r="DN156" s="1017"/>
      <c r="DO156" s="273"/>
    </row>
    <row r="157" spans="66:119" ht="22.5" customHeight="1" x14ac:dyDescent="0.3">
      <c r="BN157">
        <f t="shared" si="373"/>
        <v>0</v>
      </c>
      <c r="BO157">
        <f t="shared" si="373"/>
        <v>0</v>
      </c>
      <c r="BP157" t="str">
        <f t="shared" si="373"/>
        <v>zápas</v>
      </c>
      <c r="BQ157">
        <f t="shared" si="373"/>
        <v>3</v>
      </c>
      <c r="BR157" t="str">
        <f t="shared" si="373"/>
        <v>C</v>
      </c>
      <c r="BS157" t="str">
        <f t="shared" si="373"/>
        <v>Gymnázium "A"</v>
      </c>
      <c r="BT157">
        <f t="shared" si="373"/>
        <v>0</v>
      </c>
      <c r="BU157" t="str">
        <f t="shared" si="373"/>
        <v>Ovčárecká "B"</v>
      </c>
      <c r="BW157" s="270"/>
      <c r="BX157" s="1014"/>
      <c r="BY157" s="1014"/>
      <c r="BZ157" s="1014"/>
      <c r="CA157" s="1014"/>
      <c r="CB157" s="271"/>
      <c r="CC157" s="1018"/>
      <c r="CD157" s="1018"/>
      <c r="CE157" s="271"/>
      <c r="CF157" s="271"/>
      <c r="CG157" s="271"/>
      <c r="CH157" s="271"/>
      <c r="CI157" s="271"/>
      <c r="CJ157" s="271"/>
      <c r="CK157" s="271"/>
      <c r="CL157" s="271"/>
      <c r="CM157" s="271"/>
      <c r="CN157" s="1019"/>
      <c r="CO157" s="1019"/>
      <c r="CP157" s="1019"/>
      <c r="CQ157" s="1019"/>
      <c r="CR157" s="1019"/>
      <c r="CS157" s="1015"/>
      <c r="CT157" s="1015"/>
      <c r="CU157" s="1015"/>
      <c r="CV157" s="271"/>
      <c r="CW157" s="271"/>
      <c r="CX157" s="271"/>
      <c r="CY157" s="271"/>
      <c r="CZ157" s="271"/>
      <c r="DA157" s="271"/>
      <c r="DB157" s="271"/>
      <c r="DC157" s="271"/>
      <c r="DD157" s="271"/>
      <c r="DE157" s="271"/>
      <c r="DF157" s="271"/>
      <c r="DG157" s="271"/>
      <c r="DH157" s="271"/>
      <c r="DI157" s="272"/>
      <c r="DJ157" s="1016"/>
      <c r="DK157" s="1016"/>
      <c r="DL157" s="1016"/>
      <c r="DM157" s="1017"/>
      <c r="DN157" s="1017"/>
      <c r="DO157" s="273"/>
    </row>
    <row r="158" spans="66:119" ht="22.5" customHeight="1" x14ac:dyDescent="0.3">
      <c r="BW158" s="270"/>
      <c r="BX158" s="274"/>
      <c r="BY158" s="274"/>
      <c r="BZ158" s="274"/>
      <c r="CA158" s="274"/>
      <c r="CB158" s="1010" t="s">
        <v>52</v>
      </c>
      <c r="CC158" s="1010"/>
      <c r="CD158" s="275">
        <f t="shared" ref="CD158" si="377">BS156</f>
        <v>14</v>
      </c>
      <c r="CE158" s="276" t="s">
        <v>53</v>
      </c>
      <c r="CF158" s="1011" t="str">
        <f t="shared" ref="CF158" si="378">BS157</f>
        <v>Gymnázium "A"</v>
      </c>
      <c r="CG158" s="1011"/>
      <c r="CH158" s="1011"/>
      <c r="CI158" s="1011"/>
      <c r="CJ158" s="1011"/>
      <c r="CK158" s="1011"/>
      <c r="CL158" s="1011"/>
      <c r="CM158" s="1011"/>
      <c r="CN158" s="1011"/>
      <c r="CO158" s="1011"/>
      <c r="CP158" s="1011"/>
      <c r="CQ158" s="1011"/>
      <c r="CR158" s="1011"/>
      <c r="CS158" s="274"/>
      <c r="CT158" s="274"/>
      <c r="CU158" s="274"/>
      <c r="CV158" s="274"/>
      <c r="CW158" s="274"/>
      <c r="CX158" s="1010" t="s">
        <v>52</v>
      </c>
      <c r="CY158" s="1010"/>
      <c r="CZ158" s="275">
        <f t="shared" ref="CZ158" si="379">BU156</f>
        <v>22</v>
      </c>
      <c r="DA158" s="276" t="s">
        <v>53</v>
      </c>
      <c r="DB158" s="1011" t="str">
        <f t="shared" ref="DB158" si="380">BU157</f>
        <v>Ovčárecká "B"</v>
      </c>
      <c r="DC158" s="1011"/>
      <c r="DD158" s="1011"/>
      <c r="DE158" s="1011"/>
      <c r="DF158" s="1011"/>
      <c r="DG158" s="1011"/>
      <c r="DH158" s="1011"/>
      <c r="DI158" s="1011"/>
      <c r="DJ158" s="1011"/>
      <c r="DK158" s="1011"/>
      <c r="DL158" s="1011"/>
      <c r="DM158" s="1011"/>
      <c r="DN158" s="1011"/>
      <c r="DO158" s="273"/>
    </row>
    <row r="159" spans="66:119" ht="22.5" customHeight="1" x14ac:dyDescent="0.3">
      <c r="BW159" s="270"/>
      <c r="BX159" s="274"/>
      <c r="BY159" s="274"/>
      <c r="BZ159" s="274"/>
      <c r="CA159" s="274"/>
      <c r="CB159" s="274"/>
      <c r="CC159" s="274"/>
      <c r="CD159" s="274"/>
      <c r="CE159" s="274"/>
      <c r="CF159" s="274"/>
      <c r="CG159" s="274"/>
      <c r="CH159" s="274"/>
      <c r="CI159" s="274"/>
      <c r="CJ159" s="274"/>
      <c r="CK159" s="274"/>
      <c r="CL159" s="274"/>
      <c r="CM159" s="274"/>
      <c r="CN159" s="274"/>
      <c r="CO159" s="274"/>
      <c r="CP159" s="274"/>
      <c r="CQ159" s="274"/>
      <c r="CR159" s="274"/>
      <c r="CS159" s="274"/>
      <c r="CT159" s="274"/>
      <c r="CU159" s="274"/>
      <c r="CV159" s="274"/>
      <c r="CW159" s="274"/>
      <c r="CX159" s="274"/>
      <c r="CY159" s="274"/>
      <c r="CZ159" s="274"/>
      <c r="DA159" s="274"/>
      <c r="DB159" s="274"/>
      <c r="DC159" s="274"/>
      <c r="DD159" s="274"/>
      <c r="DE159" s="274"/>
      <c r="DF159" s="274"/>
      <c r="DG159" s="274"/>
      <c r="DH159" s="274"/>
      <c r="DI159" s="277"/>
      <c r="DJ159" s="277"/>
      <c r="DK159" s="277"/>
      <c r="DL159" s="277"/>
      <c r="DM159" s="277"/>
      <c r="DN159" s="277"/>
      <c r="DO159" s="273"/>
    </row>
    <row r="160" spans="66:119" ht="22.5" customHeight="1" x14ac:dyDescent="0.4">
      <c r="BW160" s="270"/>
      <c r="BX160" s="278" t="s">
        <v>56</v>
      </c>
      <c r="BY160" s="250">
        <f t="shared" ref="BY160" si="381">CD158</f>
        <v>14</v>
      </c>
      <c r="BZ160" s="279" t="s">
        <v>47</v>
      </c>
      <c r="CA160" s="290">
        <v>1</v>
      </c>
      <c r="CB160" s="290">
        <v>2</v>
      </c>
      <c r="CC160" s="290">
        <v>3</v>
      </c>
      <c r="CD160" s="290">
        <v>4</v>
      </c>
      <c r="CE160" s="290">
        <v>5</v>
      </c>
      <c r="CF160" s="290">
        <v>6</v>
      </c>
      <c r="CG160" s="290">
        <v>7</v>
      </c>
      <c r="CH160" s="290">
        <v>8</v>
      </c>
      <c r="CI160" s="290">
        <v>9</v>
      </c>
      <c r="CJ160" s="290">
        <v>10</v>
      </c>
      <c r="CK160" s="290">
        <v>11</v>
      </c>
      <c r="CL160" s="290">
        <v>12</v>
      </c>
      <c r="CM160" s="290">
        <v>13</v>
      </c>
      <c r="CN160" s="290">
        <v>14</v>
      </c>
      <c r="CO160" s="290">
        <v>15</v>
      </c>
      <c r="CP160" s="290">
        <v>16</v>
      </c>
      <c r="CQ160" s="290">
        <v>17</v>
      </c>
      <c r="CR160" s="290">
        <v>18</v>
      </c>
      <c r="CS160" s="290">
        <v>19</v>
      </c>
      <c r="CT160" s="290">
        <v>20</v>
      </c>
      <c r="CU160" s="290">
        <v>21</v>
      </c>
      <c r="CV160" s="290">
        <v>22</v>
      </c>
      <c r="CW160" s="290">
        <v>23</v>
      </c>
      <c r="CX160" s="290">
        <v>24</v>
      </c>
      <c r="CY160" s="290">
        <v>25</v>
      </c>
      <c r="CZ160" s="290">
        <v>26</v>
      </c>
      <c r="DA160" s="290">
        <v>27</v>
      </c>
      <c r="DB160" s="290">
        <v>28</v>
      </c>
      <c r="DC160" s="290">
        <v>29</v>
      </c>
      <c r="DD160" s="290">
        <v>30</v>
      </c>
      <c r="DE160" s="290">
        <v>31</v>
      </c>
      <c r="DF160" s="290">
        <v>32</v>
      </c>
      <c r="DG160" s="290">
        <v>33</v>
      </c>
      <c r="DH160" s="290">
        <v>34</v>
      </c>
      <c r="DI160" s="291">
        <v>35</v>
      </c>
      <c r="DJ160" s="291">
        <v>36</v>
      </c>
      <c r="DK160" s="291">
        <v>37</v>
      </c>
      <c r="DL160" s="291">
        <v>38</v>
      </c>
      <c r="DM160" s="291">
        <v>39</v>
      </c>
      <c r="DN160" s="291">
        <v>40</v>
      </c>
      <c r="DO160" s="273"/>
    </row>
    <row r="161" spans="66:119" ht="22.5" customHeight="1" x14ac:dyDescent="0.3">
      <c r="BW161" s="270"/>
      <c r="BX161" s="280"/>
      <c r="BY161" s="281"/>
      <c r="BZ161" s="282"/>
      <c r="CA161" s="283"/>
      <c r="CB161" s="283"/>
      <c r="CC161" s="283"/>
      <c r="CD161" s="283"/>
      <c r="CE161" s="283"/>
      <c r="CF161" s="283"/>
      <c r="CG161" s="283"/>
      <c r="CH161" s="283"/>
      <c r="CI161" s="283"/>
      <c r="CJ161" s="283"/>
      <c r="CK161" s="283"/>
      <c r="CL161" s="283"/>
      <c r="CM161" s="283"/>
      <c r="CN161" s="283"/>
      <c r="CO161" s="283"/>
      <c r="CP161" s="283"/>
      <c r="CQ161" s="283"/>
      <c r="CR161" s="283"/>
      <c r="CS161" s="283"/>
      <c r="CT161" s="283"/>
      <c r="CU161" s="283"/>
      <c r="CV161" s="283"/>
      <c r="CW161" s="283"/>
      <c r="CX161" s="283"/>
      <c r="CY161" s="283"/>
      <c r="CZ161" s="283"/>
      <c r="DA161" s="283"/>
      <c r="DB161" s="283"/>
      <c r="DC161" s="283"/>
      <c r="DD161" s="283"/>
      <c r="DE161" s="283"/>
      <c r="DF161" s="283"/>
      <c r="DG161" s="283"/>
      <c r="DH161" s="283"/>
      <c r="DI161" s="284"/>
      <c r="DJ161" s="284"/>
      <c r="DK161" s="284"/>
      <c r="DL161" s="284"/>
      <c r="DM161" s="284"/>
      <c r="DN161" s="284"/>
      <c r="DO161" s="273"/>
    </row>
    <row r="162" spans="66:119" ht="22.5" customHeight="1" x14ac:dyDescent="0.4">
      <c r="BW162" s="270"/>
      <c r="BX162" s="285" t="s">
        <v>56</v>
      </c>
      <c r="BY162" s="249">
        <f t="shared" ref="BY162" si="382">CZ158</f>
        <v>22</v>
      </c>
      <c r="BZ162" s="286" t="s">
        <v>47</v>
      </c>
      <c r="CA162" s="290">
        <v>1</v>
      </c>
      <c r="CB162" s="290">
        <v>2</v>
      </c>
      <c r="CC162" s="290">
        <v>3</v>
      </c>
      <c r="CD162" s="290">
        <v>4</v>
      </c>
      <c r="CE162" s="290">
        <v>5</v>
      </c>
      <c r="CF162" s="290">
        <v>6</v>
      </c>
      <c r="CG162" s="290">
        <v>7</v>
      </c>
      <c r="CH162" s="290">
        <v>8</v>
      </c>
      <c r="CI162" s="290">
        <v>9</v>
      </c>
      <c r="CJ162" s="290">
        <v>10</v>
      </c>
      <c r="CK162" s="290">
        <v>11</v>
      </c>
      <c r="CL162" s="290">
        <v>12</v>
      </c>
      <c r="CM162" s="290">
        <v>13</v>
      </c>
      <c r="CN162" s="290">
        <v>14</v>
      </c>
      <c r="CO162" s="290">
        <v>15</v>
      </c>
      <c r="CP162" s="290">
        <v>16</v>
      </c>
      <c r="CQ162" s="290">
        <v>17</v>
      </c>
      <c r="CR162" s="290">
        <v>18</v>
      </c>
      <c r="CS162" s="290">
        <v>19</v>
      </c>
      <c r="CT162" s="290">
        <v>20</v>
      </c>
      <c r="CU162" s="290">
        <v>21</v>
      </c>
      <c r="CV162" s="290">
        <v>22</v>
      </c>
      <c r="CW162" s="290">
        <v>23</v>
      </c>
      <c r="CX162" s="290">
        <v>24</v>
      </c>
      <c r="CY162" s="290">
        <v>25</v>
      </c>
      <c r="CZ162" s="290">
        <v>26</v>
      </c>
      <c r="DA162" s="290">
        <v>27</v>
      </c>
      <c r="DB162" s="290">
        <v>28</v>
      </c>
      <c r="DC162" s="290">
        <v>29</v>
      </c>
      <c r="DD162" s="290">
        <v>30</v>
      </c>
      <c r="DE162" s="290">
        <v>31</v>
      </c>
      <c r="DF162" s="290">
        <v>32</v>
      </c>
      <c r="DG162" s="290">
        <v>33</v>
      </c>
      <c r="DH162" s="290">
        <v>34</v>
      </c>
      <c r="DI162" s="291">
        <v>35</v>
      </c>
      <c r="DJ162" s="291">
        <v>36</v>
      </c>
      <c r="DK162" s="291">
        <v>37</v>
      </c>
      <c r="DL162" s="291">
        <v>38</v>
      </c>
      <c r="DM162" s="291">
        <v>39</v>
      </c>
      <c r="DN162" s="291">
        <v>40</v>
      </c>
      <c r="DO162" s="273"/>
    </row>
    <row r="163" spans="66:119" ht="22.5" customHeight="1" thickBot="1" x14ac:dyDescent="0.35">
      <c r="BW163" s="287"/>
      <c r="BX163" s="288"/>
      <c r="BY163" s="288"/>
      <c r="BZ163" s="288"/>
      <c r="CA163" s="288"/>
      <c r="CB163" s="288"/>
      <c r="CC163" s="288"/>
      <c r="CD163" s="288"/>
      <c r="CE163" s="288"/>
      <c r="CF163" s="288"/>
      <c r="CG163" s="288"/>
      <c r="CH163" s="288"/>
      <c r="CI163" s="288"/>
      <c r="CJ163" s="288"/>
      <c r="CK163" s="288"/>
      <c r="CL163" s="288"/>
      <c r="CM163" s="288"/>
      <c r="CN163" s="288"/>
      <c r="CO163" s="288"/>
      <c r="CP163" s="288"/>
      <c r="CQ163" s="288"/>
      <c r="CR163" s="288"/>
      <c r="CS163" s="288"/>
      <c r="CT163" s="288"/>
      <c r="CU163" s="288"/>
      <c r="CV163" s="288"/>
      <c r="CW163" s="288"/>
      <c r="CX163" s="288"/>
      <c r="CY163" s="288"/>
      <c r="CZ163" s="288"/>
      <c r="DA163" s="288"/>
      <c r="DB163" s="288"/>
      <c r="DC163" s="288"/>
      <c r="DD163" s="288"/>
      <c r="DE163" s="288"/>
      <c r="DF163" s="288"/>
      <c r="DG163" s="288"/>
      <c r="DH163" s="288"/>
      <c r="DI163" s="288"/>
      <c r="DJ163" s="288"/>
      <c r="DK163" s="288"/>
      <c r="DL163" s="288"/>
      <c r="DM163" s="288"/>
      <c r="DN163" s="288"/>
      <c r="DO163" s="289"/>
    </row>
    <row r="164" spans="66:119" ht="22.5" customHeight="1" thickTop="1" x14ac:dyDescent="0.35">
      <c r="BW164" s="1012">
        <f t="shared" ref="BW164" si="383">BO165</f>
        <v>0.4166666666666668</v>
      </c>
      <c r="BX164" s="1013"/>
      <c r="BY164" s="267"/>
      <c r="BZ164" s="267"/>
      <c r="CA164" s="267"/>
      <c r="CB164" s="267"/>
      <c r="CC164" s="267"/>
      <c r="CD164" s="267"/>
      <c r="CE164" s="267"/>
      <c r="CF164" s="267"/>
      <c r="CG164" s="267"/>
      <c r="CH164" s="267"/>
      <c r="CI164" s="267"/>
      <c r="CJ164" s="267"/>
      <c r="CK164" s="267"/>
      <c r="CL164" s="267"/>
      <c r="CM164" s="267"/>
      <c r="CN164" s="267"/>
      <c r="CO164" s="267"/>
      <c r="CP164" s="267"/>
      <c r="CQ164" s="267"/>
      <c r="CR164" s="267"/>
      <c r="CS164" s="267"/>
      <c r="CT164" s="267"/>
      <c r="CU164" s="267"/>
      <c r="CV164" s="267"/>
      <c r="CW164" s="267"/>
      <c r="CX164" s="267"/>
      <c r="CY164" s="267"/>
      <c r="CZ164" s="267"/>
      <c r="DA164" s="267"/>
      <c r="DB164" s="267"/>
      <c r="DC164" s="267"/>
      <c r="DD164" s="267"/>
      <c r="DE164" s="267"/>
      <c r="DF164" s="267"/>
      <c r="DG164" s="267"/>
      <c r="DH164" s="267"/>
      <c r="DI164" s="267"/>
      <c r="DJ164" s="267"/>
      <c r="DK164" s="268"/>
      <c r="DL164" s="466" t="s">
        <v>78</v>
      </c>
      <c r="DM164" s="467"/>
      <c r="DN164" s="466" t="str">
        <f t="shared" ref="DN164" si="384">BR166</f>
        <v>D</v>
      </c>
      <c r="DO164" s="468"/>
    </row>
    <row r="165" spans="66:119" ht="22.5" customHeight="1" x14ac:dyDescent="0.3">
      <c r="BN165" t="str">
        <f t="shared" ref="BN165:BU166" si="385">E41</f>
        <v>6. KOLO</v>
      </c>
      <c r="BO165">
        <f t="shared" si="385"/>
        <v>0.4166666666666668</v>
      </c>
      <c r="BP165">
        <f t="shared" si="385"/>
        <v>33</v>
      </c>
      <c r="BQ165" t="str">
        <f t="shared" si="385"/>
        <v>HŘIŠTĚ</v>
      </c>
      <c r="BR165" t="str">
        <f t="shared" si="385"/>
        <v>skupina</v>
      </c>
      <c r="BS165">
        <f t="shared" si="385"/>
        <v>5</v>
      </c>
      <c r="BT165" t="str">
        <f t="shared" si="385"/>
        <v>:</v>
      </c>
      <c r="BU165">
        <f t="shared" si="385"/>
        <v>21</v>
      </c>
      <c r="BW165" s="270"/>
      <c r="BX165" s="1014" t="str">
        <f t="shared" ref="BX165" si="386">BN165</f>
        <v>6. KOLO</v>
      </c>
      <c r="BY165" s="1014"/>
      <c r="BZ165" s="1014"/>
      <c r="CA165" s="1014"/>
      <c r="CB165" s="271"/>
      <c r="CC165" s="1018"/>
      <c r="CD165" s="1018"/>
      <c r="CE165" s="271"/>
      <c r="CF165" s="271"/>
      <c r="CG165" s="271"/>
      <c r="CH165" s="271"/>
      <c r="CI165" s="271"/>
      <c r="CJ165" s="271"/>
      <c r="CK165" s="271"/>
      <c r="CL165" s="271"/>
      <c r="CM165" s="271"/>
      <c r="CN165" s="1019">
        <f t="shared" ref="CN165" si="387">BP165</f>
        <v>33</v>
      </c>
      <c r="CO165" s="1019"/>
      <c r="CP165" s="1019"/>
      <c r="CQ165" s="1019"/>
      <c r="CR165" s="1019"/>
      <c r="CS165" s="1015" t="s">
        <v>48</v>
      </c>
      <c r="CT165" s="1015"/>
      <c r="CU165" s="1015"/>
      <c r="CV165" s="271"/>
      <c r="CW165" s="271"/>
      <c r="CX165" s="271"/>
      <c r="CY165" s="271"/>
      <c r="CZ165" s="271"/>
      <c r="DA165" s="271"/>
      <c r="DB165" s="271"/>
      <c r="DC165" s="271"/>
      <c r="DD165" s="271"/>
      <c r="DE165" s="271"/>
      <c r="DF165" s="271"/>
      <c r="DG165" s="271"/>
      <c r="DH165" s="271"/>
      <c r="DI165" s="272"/>
      <c r="DJ165" s="1016" t="s">
        <v>49</v>
      </c>
      <c r="DK165" s="1016"/>
      <c r="DL165" s="1016"/>
      <c r="DM165" s="1017">
        <f t="shared" ref="DM165" si="388">BQ166</f>
        <v>3</v>
      </c>
      <c r="DN165" s="1017"/>
      <c r="DO165" s="273"/>
    </row>
    <row r="166" spans="66:119" ht="22.5" customHeight="1" x14ac:dyDescent="0.3">
      <c r="BN166">
        <f t="shared" si="385"/>
        <v>0</v>
      </c>
      <c r="BO166">
        <f t="shared" si="385"/>
        <v>0</v>
      </c>
      <c r="BP166" t="str">
        <f t="shared" si="385"/>
        <v>zápas</v>
      </c>
      <c r="BQ166">
        <f t="shared" si="385"/>
        <v>3</v>
      </c>
      <c r="BR166" t="str">
        <f t="shared" si="385"/>
        <v>D</v>
      </c>
      <c r="BS166" t="str">
        <f t="shared" si="385"/>
        <v>Lipanská "A"</v>
      </c>
      <c r="BT166">
        <f t="shared" si="385"/>
        <v>0</v>
      </c>
      <c r="BU166" t="str">
        <f t="shared" si="385"/>
        <v>Mnichovická "B"</v>
      </c>
      <c r="BW166" s="270"/>
      <c r="BX166" s="1014"/>
      <c r="BY166" s="1014"/>
      <c r="BZ166" s="1014"/>
      <c r="CA166" s="1014"/>
      <c r="CB166" s="271"/>
      <c r="CC166" s="1018"/>
      <c r="CD166" s="1018"/>
      <c r="CE166" s="271"/>
      <c r="CF166" s="271"/>
      <c r="CG166" s="271"/>
      <c r="CH166" s="271"/>
      <c r="CI166" s="271"/>
      <c r="CJ166" s="271"/>
      <c r="CK166" s="271"/>
      <c r="CL166" s="271"/>
      <c r="CM166" s="271"/>
      <c r="CN166" s="1019"/>
      <c r="CO166" s="1019"/>
      <c r="CP166" s="1019"/>
      <c r="CQ166" s="1019"/>
      <c r="CR166" s="1019"/>
      <c r="CS166" s="1015"/>
      <c r="CT166" s="1015"/>
      <c r="CU166" s="1015"/>
      <c r="CV166" s="271"/>
      <c r="CW166" s="271"/>
      <c r="CX166" s="271"/>
      <c r="CY166" s="271"/>
      <c r="CZ166" s="271"/>
      <c r="DA166" s="271"/>
      <c r="DB166" s="271"/>
      <c r="DC166" s="271"/>
      <c r="DD166" s="271"/>
      <c r="DE166" s="271"/>
      <c r="DF166" s="271"/>
      <c r="DG166" s="271"/>
      <c r="DH166" s="271"/>
      <c r="DI166" s="272"/>
      <c r="DJ166" s="1016"/>
      <c r="DK166" s="1016"/>
      <c r="DL166" s="1016"/>
      <c r="DM166" s="1017"/>
      <c r="DN166" s="1017"/>
      <c r="DO166" s="273"/>
    </row>
    <row r="167" spans="66:119" ht="22.5" customHeight="1" x14ac:dyDescent="0.3">
      <c r="BW167" s="270"/>
      <c r="BX167" s="274"/>
      <c r="BY167" s="274"/>
      <c r="BZ167" s="274"/>
      <c r="CA167" s="274"/>
      <c r="CB167" s="1010" t="s">
        <v>52</v>
      </c>
      <c r="CC167" s="1010"/>
      <c r="CD167" s="275">
        <f t="shared" ref="CD167" si="389">BS165</f>
        <v>5</v>
      </c>
      <c r="CE167" s="276" t="s">
        <v>53</v>
      </c>
      <c r="CF167" s="1011" t="str">
        <f t="shared" ref="CF167" si="390">BS166</f>
        <v>Lipanská "A"</v>
      </c>
      <c r="CG167" s="1011"/>
      <c r="CH167" s="1011"/>
      <c r="CI167" s="1011"/>
      <c r="CJ167" s="1011"/>
      <c r="CK167" s="1011"/>
      <c r="CL167" s="1011"/>
      <c r="CM167" s="1011"/>
      <c r="CN167" s="1011"/>
      <c r="CO167" s="1011"/>
      <c r="CP167" s="1011"/>
      <c r="CQ167" s="1011"/>
      <c r="CR167" s="1011"/>
      <c r="CS167" s="274"/>
      <c r="CT167" s="274"/>
      <c r="CU167" s="274"/>
      <c r="CV167" s="274"/>
      <c r="CW167" s="274"/>
      <c r="CX167" s="1010" t="s">
        <v>52</v>
      </c>
      <c r="CY167" s="1010"/>
      <c r="CZ167" s="275">
        <f t="shared" ref="CZ167" si="391">BU165</f>
        <v>21</v>
      </c>
      <c r="DA167" s="276" t="s">
        <v>53</v>
      </c>
      <c r="DB167" s="1011" t="str">
        <f t="shared" ref="DB167" si="392">BU166</f>
        <v>Mnichovická "B"</v>
      </c>
      <c r="DC167" s="1011"/>
      <c r="DD167" s="1011"/>
      <c r="DE167" s="1011"/>
      <c r="DF167" s="1011"/>
      <c r="DG167" s="1011"/>
      <c r="DH167" s="1011"/>
      <c r="DI167" s="1011"/>
      <c r="DJ167" s="1011"/>
      <c r="DK167" s="1011"/>
      <c r="DL167" s="1011"/>
      <c r="DM167" s="1011"/>
      <c r="DN167" s="1011"/>
      <c r="DO167" s="273"/>
    </row>
    <row r="168" spans="66:119" ht="22.5" customHeight="1" x14ac:dyDescent="0.3">
      <c r="BW168" s="270"/>
      <c r="BX168" s="274"/>
      <c r="BY168" s="274"/>
      <c r="BZ168" s="274"/>
      <c r="CA168" s="274"/>
      <c r="CB168" s="274"/>
      <c r="CC168" s="274"/>
      <c r="CD168" s="274"/>
      <c r="CE168" s="274"/>
      <c r="CF168" s="274"/>
      <c r="CG168" s="274"/>
      <c r="CH168" s="274"/>
      <c r="CI168" s="274"/>
      <c r="CJ168" s="274"/>
      <c r="CK168" s="274"/>
      <c r="CL168" s="274"/>
      <c r="CM168" s="274"/>
      <c r="CN168" s="274"/>
      <c r="CO168" s="274"/>
      <c r="CP168" s="274"/>
      <c r="CQ168" s="274"/>
      <c r="CR168" s="274"/>
      <c r="CS168" s="274"/>
      <c r="CT168" s="274"/>
      <c r="CU168" s="274"/>
      <c r="CV168" s="274"/>
      <c r="CW168" s="274"/>
      <c r="CX168" s="274"/>
      <c r="CY168" s="274"/>
      <c r="CZ168" s="274"/>
      <c r="DA168" s="274"/>
      <c r="DB168" s="274"/>
      <c r="DC168" s="274"/>
      <c r="DD168" s="274"/>
      <c r="DE168" s="274"/>
      <c r="DF168" s="274"/>
      <c r="DG168" s="274"/>
      <c r="DH168" s="274"/>
      <c r="DI168" s="277"/>
      <c r="DJ168" s="277"/>
      <c r="DK168" s="277"/>
      <c r="DL168" s="277"/>
      <c r="DM168" s="277"/>
      <c r="DN168" s="277"/>
      <c r="DO168" s="273"/>
    </row>
    <row r="169" spans="66:119" ht="22.5" customHeight="1" x14ac:dyDescent="0.4">
      <c r="BW169" s="270"/>
      <c r="BX169" s="278" t="s">
        <v>56</v>
      </c>
      <c r="BY169" s="250">
        <f t="shared" ref="BY169" si="393">CD167</f>
        <v>5</v>
      </c>
      <c r="BZ169" s="279" t="s">
        <v>47</v>
      </c>
      <c r="CA169" s="290">
        <v>1</v>
      </c>
      <c r="CB169" s="290">
        <v>2</v>
      </c>
      <c r="CC169" s="290">
        <v>3</v>
      </c>
      <c r="CD169" s="290">
        <v>4</v>
      </c>
      <c r="CE169" s="290">
        <v>5</v>
      </c>
      <c r="CF169" s="290">
        <v>6</v>
      </c>
      <c r="CG169" s="290">
        <v>7</v>
      </c>
      <c r="CH169" s="290">
        <v>8</v>
      </c>
      <c r="CI169" s="290">
        <v>9</v>
      </c>
      <c r="CJ169" s="290">
        <v>10</v>
      </c>
      <c r="CK169" s="290">
        <v>11</v>
      </c>
      <c r="CL169" s="290">
        <v>12</v>
      </c>
      <c r="CM169" s="290">
        <v>13</v>
      </c>
      <c r="CN169" s="290">
        <v>14</v>
      </c>
      <c r="CO169" s="290">
        <v>15</v>
      </c>
      <c r="CP169" s="290">
        <v>16</v>
      </c>
      <c r="CQ169" s="290">
        <v>17</v>
      </c>
      <c r="CR169" s="290">
        <v>18</v>
      </c>
      <c r="CS169" s="290">
        <v>19</v>
      </c>
      <c r="CT169" s="290">
        <v>20</v>
      </c>
      <c r="CU169" s="290">
        <v>21</v>
      </c>
      <c r="CV169" s="290">
        <v>22</v>
      </c>
      <c r="CW169" s="290">
        <v>23</v>
      </c>
      <c r="CX169" s="290">
        <v>24</v>
      </c>
      <c r="CY169" s="290">
        <v>25</v>
      </c>
      <c r="CZ169" s="290">
        <v>26</v>
      </c>
      <c r="DA169" s="290">
        <v>27</v>
      </c>
      <c r="DB169" s="290">
        <v>28</v>
      </c>
      <c r="DC169" s="290">
        <v>29</v>
      </c>
      <c r="DD169" s="290">
        <v>30</v>
      </c>
      <c r="DE169" s="290">
        <v>31</v>
      </c>
      <c r="DF169" s="290">
        <v>32</v>
      </c>
      <c r="DG169" s="290">
        <v>33</v>
      </c>
      <c r="DH169" s="290">
        <v>34</v>
      </c>
      <c r="DI169" s="291">
        <v>35</v>
      </c>
      <c r="DJ169" s="291">
        <v>36</v>
      </c>
      <c r="DK169" s="291">
        <v>37</v>
      </c>
      <c r="DL169" s="291">
        <v>38</v>
      </c>
      <c r="DM169" s="291">
        <v>39</v>
      </c>
      <c r="DN169" s="291">
        <v>40</v>
      </c>
      <c r="DO169" s="273"/>
    </row>
    <row r="170" spans="66:119" ht="22.5" customHeight="1" x14ac:dyDescent="0.3">
      <c r="BW170" s="270"/>
      <c r="BX170" s="280"/>
      <c r="BY170" s="281"/>
      <c r="BZ170" s="282"/>
      <c r="CA170" s="283"/>
      <c r="CB170" s="283"/>
      <c r="CC170" s="283"/>
      <c r="CD170" s="283"/>
      <c r="CE170" s="283"/>
      <c r="CF170" s="283"/>
      <c r="CG170" s="283"/>
      <c r="CH170" s="283"/>
      <c r="CI170" s="283"/>
      <c r="CJ170" s="283"/>
      <c r="CK170" s="283"/>
      <c r="CL170" s="283"/>
      <c r="CM170" s="283"/>
      <c r="CN170" s="283"/>
      <c r="CO170" s="283"/>
      <c r="CP170" s="283"/>
      <c r="CQ170" s="283"/>
      <c r="CR170" s="283"/>
      <c r="CS170" s="283"/>
      <c r="CT170" s="283"/>
      <c r="CU170" s="283"/>
      <c r="CV170" s="283"/>
      <c r="CW170" s="283"/>
      <c r="CX170" s="283"/>
      <c r="CY170" s="283"/>
      <c r="CZ170" s="283"/>
      <c r="DA170" s="283"/>
      <c r="DB170" s="283"/>
      <c r="DC170" s="283"/>
      <c r="DD170" s="283"/>
      <c r="DE170" s="283"/>
      <c r="DF170" s="283"/>
      <c r="DG170" s="283"/>
      <c r="DH170" s="283"/>
      <c r="DI170" s="284"/>
      <c r="DJ170" s="284"/>
      <c r="DK170" s="284"/>
      <c r="DL170" s="284"/>
      <c r="DM170" s="284"/>
      <c r="DN170" s="284"/>
      <c r="DO170" s="273"/>
    </row>
    <row r="171" spans="66:119" ht="22.5" customHeight="1" x14ac:dyDescent="0.4">
      <c r="BW171" s="270"/>
      <c r="BX171" s="285" t="s">
        <v>56</v>
      </c>
      <c r="BY171" s="249">
        <f t="shared" ref="BY171" si="394">CZ167</f>
        <v>21</v>
      </c>
      <c r="BZ171" s="286" t="s">
        <v>47</v>
      </c>
      <c r="CA171" s="290">
        <v>1</v>
      </c>
      <c r="CB171" s="290">
        <v>2</v>
      </c>
      <c r="CC171" s="290">
        <v>3</v>
      </c>
      <c r="CD171" s="290">
        <v>4</v>
      </c>
      <c r="CE171" s="290">
        <v>5</v>
      </c>
      <c r="CF171" s="290">
        <v>6</v>
      </c>
      <c r="CG171" s="290">
        <v>7</v>
      </c>
      <c r="CH171" s="290">
        <v>8</v>
      </c>
      <c r="CI171" s="290">
        <v>9</v>
      </c>
      <c r="CJ171" s="290">
        <v>10</v>
      </c>
      <c r="CK171" s="290">
        <v>11</v>
      </c>
      <c r="CL171" s="290">
        <v>12</v>
      </c>
      <c r="CM171" s="290">
        <v>13</v>
      </c>
      <c r="CN171" s="290">
        <v>14</v>
      </c>
      <c r="CO171" s="290">
        <v>15</v>
      </c>
      <c r="CP171" s="290">
        <v>16</v>
      </c>
      <c r="CQ171" s="290">
        <v>17</v>
      </c>
      <c r="CR171" s="290">
        <v>18</v>
      </c>
      <c r="CS171" s="290">
        <v>19</v>
      </c>
      <c r="CT171" s="290">
        <v>20</v>
      </c>
      <c r="CU171" s="290">
        <v>21</v>
      </c>
      <c r="CV171" s="290">
        <v>22</v>
      </c>
      <c r="CW171" s="290">
        <v>23</v>
      </c>
      <c r="CX171" s="290">
        <v>24</v>
      </c>
      <c r="CY171" s="290">
        <v>25</v>
      </c>
      <c r="CZ171" s="290">
        <v>26</v>
      </c>
      <c r="DA171" s="290">
        <v>27</v>
      </c>
      <c r="DB171" s="290">
        <v>28</v>
      </c>
      <c r="DC171" s="290">
        <v>29</v>
      </c>
      <c r="DD171" s="290">
        <v>30</v>
      </c>
      <c r="DE171" s="290">
        <v>31</v>
      </c>
      <c r="DF171" s="290">
        <v>32</v>
      </c>
      <c r="DG171" s="290">
        <v>33</v>
      </c>
      <c r="DH171" s="290">
        <v>34</v>
      </c>
      <c r="DI171" s="291">
        <v>35</v>
      </c>
      <c r="DJ171" s="291">
        <v>36</v>
      </c>
      <c r="DK171" s="291">
        <v>37</v>
      </c>
      <c r="DL171" s="291">
        <v>38</v>
      </c>
      <c r="DM171" s="291">
        <v>39</v>
      </c>
      <c r="DN171" s="291">
        <v>40</v>
      </c>
      <c r="DO171" s="273"/>
    </row>
    <row r="172" spans="66:119" ht="22.5" customHeight="1" thickBot="1" x14ac:dyDescent="0.35">
      <c r="BW172" s="287"/>
      <c r="BX172" s="288"/>
      <c r="BY172" s="288"/>
      <c r="BZ172" s="288"/>
      <c r="CA172" s="288"/>
      <c r="CB172" s="288"/>
      <c r="CC172" s="288"/>
      <c r="CD172" s="288"/>
      <c r="CE172" s="288"/>
      <c r="CF172" s="288"/>
      <c r="CG172" s="288"/>
      <c r="CH172" s="288"/>
      <c r="CI172" s="288"/>
      <c r="CJ172" s="288"/>
      <c r="CK172" s="288"/>
      <c r="CL172" s="288"/>
      <c r="CM172" s="288"/>
      <c r="CN172" s="288"/>
      <c r="CO172" s="288"/>
      <c r="CP172" s="288"/>
      <c r="CQ172" s="288"/>
      <c r="CR172" s="288"/>
      <c r="CS172" s="288"/>
      <c r="CT172" s="288"/>
      <c r="CU172" s="288"/>
      <c r="CV172" s="288"/>
      <c r="CW172" s="288"/>
      <c r="CX172" s="288"/>
      <c r="CY172" s="288"/>
      <c r="CZ172" s="288"/>
      <c r="DA172" s="288"/>
      <c r="DB172" s="288"/>
      <c r="DC172" s="288"/>
      <c r="DD172" s="288"/>
      <c r="DE172" s="288"/>
      <c r="DF172" s="288"/>
      <c r="DG172" s="288"/>
      <c r="DH172" s="288"/>
      <c r="DI172" s="288"/>
      <c r="DJ172" s="288"/>
      <c r="DK172" s="288"/>
      <c r="DL172" s="288"/>
      <c r="DM172" s="288"/>
      <c r="DN172" s="288"/>
      <c r="DO172" s="289"/>
    </row>
    <row r="173" spans="66:119" ht="22.5" customHeight="1" thickTop="1" x14ac:dyDescent="0.35">
      <c r="BW173" s="1012">
        <f t="shared" ref="BW173" si="395">BO174</f>
        <v>0.42500000000000016</v>
      </c>
      <c r="BX173" s="1013"/>
      <c r="BY173" s="267"/>
      <c r="BZ173" s="267"/>
      <c r="CA173" s="267"/>
      <c r="CB173" s="267"/>
      <c r="CC173" s="267"/>
      <c r="CD173" s="267"/>
      <c r="CE173" s="267"/>
      <c r="CF173" s="267"/>
      <c r="CG173" s="267"/>
      <c r="CH173" s="267"/>
      <c r="CI173" s="267"/>
      <c r="CJ173" s="267"/>
      <c r="CK173" s="267"/>
      <c r="CL173" s="267"/>
      <c r="CM173" s="267"/>
      <c r="CN173" s="267"/>
      <c r="CO173" s="267"/>
      <c r="CP173" s="267"/>
      <c r="CQ173" s="267"/>
      <c r="CR173" s="267"/>
      <c r="CS173" s="267"/>
      <c r="CT173" s="267"/>
      <c r="CU173" s="267"/>
      <c r="CV173" s="267"/>
      <c r="CW173" s="267"/>
      <c r="CX173" s="267"/>
      <c r="CY173" s="267"/>
      <c r="CZ173" s="267"/>
      <c r="DA173" s="267"/>
      <c r="DB173" s="267"/>
      <c r="DC173" s="267"/>
      <c r="DD173" s="267"/>
      <c r="DE173" s="267"/>
      <c r="DF173" s="267"/>
      <c r="DG173" s="267"/>
      <c r="DH173" s="267"/>
      <c r="DI173" s="267"/>
      <c r="DJ173" s="267"/>
      <c r="DK173" s="268"/>
      <c r="DL173" s="466" t="s">
        <v>78</v>
      </c>
      <c r="DM173" s="467"/>
      <c r="DN173" s="466" t="str">
        <f t="shared" ref="DN173" si="396">BR175</f>
        <v>B</v>
      </c>
      <c r="DO173" s="468"/>
    </row>
    <row r="174" spans="66:119" ht="22.5" customHeight="1" x14ac:dyDescent="0.3">
      <c r="BN174" t="str">
        <f t="shared" ref="BN174:BU175" si="397">E43</f>
        <v>7. KOLO</v>
      </c>
      <c r="BO174">
        <f t="shared" si="397"/>
        <v>0.42500000000000016</v>
      </c>
      <c r="BP174">
        <f t="shared" si="397"/>
        <v>39</v>
      </c>
      <c r="BQ174" t="str">
        <f t="shared" si="397"/>
        <v>HŘIŠTĚ</v>
      </c>
      <c r="BR174" t="str">
        <f t="shared" si="397"/>
        <v>skupina</v>
      </c>
      <c r="BS174">
        <f t="shared" si="397"/>
        <v>2</v>
      </c>
      <c r="BT174" t="str">
        <f t="shared" si="397"/>
        <v>:</v>
      </c>
      <c r="BU174">
        <f t="shared" si="397"/>
        <v>18</v>
      </c>
      <c r="BW174" s="270"/>
      <c r="BX174" s="1014" t="str">
        <f t="shared" ref="BX174" si="398">BN174</f>
        <v>7. KOLO</v>
      </c>
      <c r="BY174" s="1014"/>
      <c r="BZ174" s="1014"/>
      <c r="CA174" s="1014"/>
      <c r="CB174" s="271"/>
      <c r="CC174" s="1018"/>
      <c r="CD174" s="1018"/>
      <c r="CE174" s="271"/>
      <c r="CF174" s="271"/>
      <c r="CG174" s="271"/>
      <c r="CH174" s="271"/>
      <c r="CI174" s="271"/>
      <c r="CJ174" s="271"/>
      <c r="CK174" s="271"/>
      <c r="CL174" s="271"/>
      <c r="CM174" s="271"/>
      <c r="CN174" s="1019">
        <f t="shared" ref="CN174" si="399">BP174</f>
        <v>39</v>
      </c>
      <c r="CO174" s="1019"/>
      <c r="CP174" s="1019"/>
      <c r="CQ174" s="1019"/>
      <c r="CR174" s="1019"/>
      <c r="CS174" s="1015" t="s">
        <v>48</v>
      </c>
      <c r="CT174" s="1015"/>
      <c r="CU174" s="1015"/>
      <c r="CV174" s="271"/>
      <c r="CW174" s="271"/>
      <c r="CX174" s="271"/>
      <c r="CY174" s="271"/>
      <c r="CZ174" s="271"/>
      <c r="DA174" s="271"/>
      <c r="DB174" s="271"/>
      <c r="DC174" s="271"/>
      <c r="DD174" s="271"/>
      <c r="DE174" s="271"/>
      <c r="DF174" s="271"/>
      <c r="DG174" s="271"/>
      <c r="DH174" s="271"/>
      <c r="DI174" s="272"/>
      <c r="DJ174" s="1016" t="s">
        <v>49</v>
      </c>
      <c r="DK174" s="1016"/>
      <c r="DL174" s="1016"/>
      <c r="DM174" s="1017">
        <f t="shared" ref="DM174" si="400">BQ175</f>
        <v>3</v>
      </c>
      <c r="DN174" s="1017"/>
      <c r="DO174" s="273"/>
    </row>
    <row r="175" spans="66:119" ht="22.5" customHeight="1" x14ac:dyDescent="0.3">
      <c r="BN175">
        <f t="shared" si="397"/>
        <v>0</v>
      </c>
      <c r="BO175">
        <f t="shared" si="397"/>
        <v>0</v>
      </c>
      <c r="BP175" t="str">
        <f t="shared" si="397"/>
        <v>zápas</v>
      </c>
      <c r="BQ175">
        <f t="shared" si="397"/>
        <v>3</v>
      </c>
      <c r="BR175" t="str">
        <f t="shared" si="397"/>
        <v>B</v>
      </c>
      <c r="BS175" t="str">
        <f t="shared" si="397"/>
        <v>Masarykova "A"</v>
      </c>
      <c r="BT175">
        <f t="shared" si="397"/>
        <v>0</v>
      </c>
      <c r="BU175" t="str">
        <f t="shared" si="397"/>
        <v>Prokopa Vel. "B"</v>
      </c>
      <c r="BW175" s="270"/>
      <c r="BX175" s="1014"/>
      <c r="BY175" s="1014"/>
      <c r="BZ175" s="1014"/>
      <c r="CA175" s="1014"/>
      <c r="CB175" s="271"/>
      <c r="CC175" s="1018"/>
      <c r="CD175" s="1018"/>
      <c r="CE175" s="271"/>
      <c r="CF175" s="271"/>
      <c r="CG175" s="271"/>
      <c r="CH175" s="271"/>
      <c r="CI175" s="271"/>
      <c r="CJ175" s="271"/>
      <c r="CK175" s="271"/>
      <c r="CL175" s="271"/>
      <c r="CM175" s="271"/>
      <c r="CN175" s="1019"/>
      <c r="CO175" s="1019"/>
      <c r="CP175" s="1019"/>
      <c r="CQ175" s="1019"/>
      <c r="CR175" s="1019"/>
      <c r="CS175" s="1015"/>
      <c r="CT175" s="1015"/>
      <c r="CU175" s="1015"/>
      <c r="CV175" s="271"/>
      <c r="CW175" s="271"/>
      <c r="CX175" s="271"/>
      <c r="CY175" s="271"/>
      <c r="CZ175" s="271"/>
      <c r="DA175" s="271"/>
      <c r="DB175" s="271"/>
      <c r="DC175" s="271"/>
      <c r="DD175" s="271"/>
      <c r="DE175" s="271"/>
      <c r="DF175" s="271"/>
      <c r="DG175" s="271"/>
      <c r="DH175" s="271"/>
      <c r="DI175" s="272"/>
      <c r="DJ175" s="1016"/>
      <c r="DK175" s="1016"/>
      <c r="DL175" s="1016"/>
      <c r="DM175" s="1017"/>
      <c r="DN175" s="1017"/>
      <c r="DO175" s="273"/>
    </row>
    <row r="176" spans="66:119" ht="22.5" customHeight="1" x14ac:dyDescent="0.3">
      <c r="BW176" s="270"/>
      <c r="BX176" s="274"/>
      <c r="BY176" s="274"/>
      <c r="BZ176" s="274"/>
      <c r="CA176" s="274"/>
      <c r="CB176" s="1010" t="s">
        <v>52</v>
      </c>
      <c r="CC176" s="1010"/>
      <c r="CD176" s="275">
        <f t="shared" ref="CD176" si="401">BS174</f>
        <v>2</v>
      </c>
      <c r="CE176" s="276" t="s">
        <v>53</v>
      </c>
      <c r="CF176" s="1011" t="str">
        <f t="shared" ref="CF176" si="402">BS175</f>
        <v>Masarykova "A"</v>
      </c>
      <c r="CG176" s="1011"/>
      <c r="CH176" s="1011"/>
      <c r="CI176" s="1011"/>
      <c r="CJ176" s="1011"/>
      <c r="CK176" s="1011"/>
      <c r="CL176" s="1011"/>
      <c r="CM176" s="1011"/>
      <c r="CN176" s="1011"/>
      <c r="CO176" s="1011"/>
      <c r="CP176" s="1011"/>
      <c r="CQ176" s="1011"/>
      <c r="CR176" s="1011"/>
      <c r="CS176" s="274"/>
      <c r="CT176" s="274"/>
      <c r="CU176" s="274"/>
      <c r="CV176" s="274"/>
      <c r="CW176" s="274"/>
      <c r="CX176" s="1010" t="s">
        <v>52</v>
      </c>
      <c r="CY176" s="1010"/>
      <c r="CZ176" s="275">
        <f t="shared" ref="CZ176" si="403">BU174</f>
        <v>18</v>
      </c>
      <c r="DA176" s="276" t="s">
        <v>53</v>
      </c>
      <c r="DB176" s="1011" t="str">
        <f t="shared" ref="DB176" si="404">BU175</f>
        <v>Prokopa Vel. "B"</v>
      </c>
      <c r="DC176" s="1011"/>
      <c r="DD176" s="1011"/>
      <c r="DE176" s="1011"/>
      <c r="DF176" s="1011"/>
      <c r="DG176" s="1011"/>
      <c r="DH176" s="1011"/>
      <c r="DI176" s="1011"/>
      <c r="DJ176" s="1011"/>
      <c r="DK176" s="1011"/>
      <c r="DL176" s="1011"/>
      <c r="DM176" s="1011"/>
      <c r="DN176" s="1011"/>
      <c r="DO176" s="273"/>
    </row>
    <row r="177" spans="66:119" ht="22.5" customHeight="1" x14ac:dyDescent="0.3">
      <c r="BW177" s="270"/>
      <c r="BX177" s="274"/>
      <c r="BY177" s="274"/>
      <c r="BZ177" s="274"/>
      <c r="CA177" s="274"/>
      <c r="CB177" s="274"/>
      <c r="CC177" s="274"/>
      <c r="CD177" s="274"/>
      <c r="CE177" s="274"/>
      <c r="CF177" s="274"/>
      <c r="CG177" s="274"/>
      <c r="CH177" s="274"/>
      <c r="CI177" s="274"/>
      <c r="CJ177" s="274"/>
      <c r="CK177" s="274"/>
      <c r="CL177" s="274"/>
      <c r="CM177" s="274"/>
      <c r="CN177" s="274"/>
      <c r="CO177" s="274"/>
      <c r="CP177" s="274"/>
      <c r="CQ177" s="274"/>
      <c r="CR177" s="274"/>
      <c r="CS177" s="274"/>
      <c r="CT177" s="274"/>
      <c r="CU177" s="274"/>
      <c r="CV177" s="274"/>
      <c r="CW177" s="274"/>
      <c r="CX177" s="274"/>
      <c r="CY177" s="274"/>
      <c r="CZ177" s="274"/>
      <c r="DA177" s="274"/>
      <c r="DB177" s="274"/>
      <c r="DC177" s="274"/>
      <c r="DD177" s="274"/>
      <c r="DE177" s="274"/>
      <c r="DF177" s="274"/>
      <c r="DG177" s="274"/>
      <c r="DH177" s="274"/>
      <c r="DI177" s="277"/>
      <c r="DJ177" s="277"/>
      <c r="DK177" s="277"/>
      <c r="DL177" s="277"/>
      <c r="DM177" s="277"/>
      <c r="DN177" s="277"/>
      <c r="DO177" s="273"/>
    </row>
    <row r="178" spans="66:119" ht="22.5" customHeight="1" x14ac:dyDescent="0.4">
      <c r="BW178" s="270"/>
      <c r="BX178" s="278" t="s">
        <v>56</v>
      </c>
      <c r="BY178" s="250">
        <f t="shared" ref="BY178" si="405">CD176</f>
        <v>2</v>
      </c>
      <c r="BZ178" s="279" t="s">
        <v>47</v>
      </c>
      <c r="CA178" s="290">
        <v>1</v>
      </c>
      <c r="CB178" s="290">
        <v>2</v>
      </c>
      <c r="CC178" s="290">
        <v>3</v>
      </c>
      <c r="CD178" s="290">
        <v>4</v>
      </c>
      <c r="CE178" s="290">
        <v>5</v>
      </c>
      <c r="CF178" s="290">
        <v>6</v>
      </c>
      <c r="CG178" s="290">
        <v>7</v>
      </c>
      <c r="CH178" s="290">
        <v>8</v>
      </c>
      <c r="CI178" s="290">
        <v>9</v>
      </c>
      <c r="CJ178" s="290">
        <v>10</v>
      </c>
      <c r="CK178" s="290">
        <v>11</v>
      </c>
      <c r="CL178" s="290">
        <v>12</v>
      </c>
      <c r="CM178" s="290">
        <v>13</v>
      </c>
      <c r="CN178" s="290">
        <v>14</v>
      </c>
      <c r="CO178" s="290">
        <v>15</v>
      </c>
      <c r="CP178" s="290">
        <v>16</v>
      </c>
      <c r="CQ178" s="290">
        <v>17</v>
      </c>
      <c r="CR178" s="290">
        <v>18</v>
      </c>
      <c r="CS178" s="290">
        <v>19</v>
      </c>
      <c r="CT178" s="290">
        <v>20</v>
      </c>
      <c r="CU178" s="290">
        <v>21</v>
      </c>
      <c r="CV178" s="290">
        <v>22</v>
      </c>
      <c r="CW178" s="290">
        <v>23</v>
      </c>
      <c r="CX178" s="290">
        <v>24</v>
      </c>
      <c r="CY178" s="290">
        <v>25</v>
      </c>
      <c r="CZ178" s="290">
        <v>26</v>
      </c>
      <c r="DA178" s="290">
        <v>27</v>
      </c>
      <c r="DB178" s="290">
        <v>28</v>
      </c>
      <c r="DC178" s="290">
        <v>29</v>
      </c>
      <c r="DD178" s="290">
        <v>30</v>
      </c>
      <c r="DE178" s="290">
        <v>31</v>
      </c>
      <c r="DF178" s="290">
        <v>32</v>
      </c>
      <c r="DG178" s="290">
        <v>33</v>
      </c>
      <c r="DH178" s="290">
        <v>34</v>
      </c>
      <c r="DI178" s="291">
        <v>35</v>
      </c>
      <c r="DJ178" s="291">
        <v>36</v>
      </c>
      <c r="DK178" s="291">
        <v>37</v>
      </c>
      <c r="DL178" s="291">
        <v>38</v>
      </c>
      <c r="DM178" s="291">
        <v>39</v>
      </c>
      <c r="DN178" s="291">
        <v>40</v>
      </c>
      <c r="DO178" s="273"/>
    </row>
    <row r="179" spans="66:119" ht="22.5" customHeight="1" x14ac:dyDescent="0.3">
      <c r="BW179" s="270"/>
      <c r="BX179" s="280"/>
      <c r="BY179" s="281"/>
      <c r="BZ179" s="282"/>
      <c r="CA179" s="283"/>
      <c r="CB179" s="283"/>
      <c r="CC179" s="283"/>
      <c r="CD179" s="283"/>
      <c r="CE179" s="283"/>
      <c r="CF179" s="283"/>
      <c r="CG179" s="283"/>
      <c r="CH179" s="283"/>
      <c r="CI179" s="283"/>
      <c r="CJ179" s="283"/>
      <c r="CK179" s="283"/>
      <c r="CL179" s="283"/>
      <c r="CM179" s="283"/>
      <c r="CN179" s="283"/>
      <c r="CO179" s="283"/>
      <c r="CP179" s="283"/>
      <c r="CQ179" s="283"/>
      <c r="CR179" s="283"/>
      <c r="CS179" s="283"/>
      <c r="CT179" s="283"/>
      <c r="CU179" s="283"/>
      <c r="CV179" s="283"/>
      <c r="CW179" s="283"/>
      <c r="CX179" s="283"/>
      <c r="CY179" s="283"/>
      <c r="CZ179" s="283"/>
      <c r="DA179" s="283"/>
      <c r="DB179" s="283"/>
      <c r="DC179" s="283"/>
      <c r="DD179" s="283"/>
      <c r="DE179" s="283"/>
      <c r="DF179" s="283"/>
      <c r="DG179" s="283"/>
      <c r="DH179" s="283"/>
      <c r="DI179" s="284"/>
      <c r="DJ179" s="284"/>
      <c r="DK179" s="284"/>
      <c r="DL179" s="284"/>
      <c r="DM179" s="284"/>
      <c r="DN179" s="284"/>
      <c r="DO179" s="273"/>
    </row>
    <row r="180" spans="66:119" ht="22.5" customHeight="1" x14ac:dyDescent="0.4">
      <c r="BW180" s="270"/>
      <c r="BX180" s="285" t="s">
        <v>56</v>
      </c>
      <c r="BY180" s="249">
        <f t="shared" ref="BY180" si="406">CZ176</f>
        <v>18</v>
      </c>
      <c r="BZ180" s="286" t="s">
        <v>47</v>
      </c>
      <c r="CA180" s="290">
        <v>1</v>
      </c>
      <c r="CB180" s="290">
        <v>2</v>
      </c>
      <c r="CC180" s="290">
        <v>3</v>
      </c>
      <c r="CD180" s="290">
        <v>4</v>
      </c>
      <c r="CE180" s="290">
        <v>5</v>
      </c>
      <c r="CF180" s="290">
        <v>6</v>
      </c>
      <c r="CG180" s="290">
        <v>7</v>
      </c>
      <c r="CH180" s="290">
        <v>8</v>
      </c>
      <c r="CI180" s="290">
        <v>9</v>
      </c>
      <c r="CJ180" s="290">
        <v>10</v>
      </c>
      <c r="CK180" s="290">
        <v>11</v>
      </c>
      <c r="CL180" s="290">
        <v>12</v>
      </c>
      <c r="CM180" s="290">
        <v>13</v>
      </c>
      <c r="CN180" s="290">
        <v>14</v>
      </c>
      <c r="CO180" s="290">
        <v>15</v>
      </c>
      <c r="CP180" s="290">
        <v>16</v>
      </c>
      <c r="CQ180" s="290">
        <v>17</v>
      </c>
      <c r="CR180" s="290">
        <v>18</v>
      </c>
      <c r="CS180" s="290">
        <v>19</v>
      </c>
      <c r="CT180" s="290">
        <v>20</v>
      </c>
      <c r="CU180" s="290">
        <v>21</v>
      </c>
      <c r="CV180" s="290">
        <v>22</v>
      </c>
      <c r="CW180" s="290">
        <v>23</v>
      </c>
      <c r="CX180" s="290">
        <v>24</v>
      </c>
      <c r="CY180" s="290">
        <v>25</v>
      </c>
      <c r="CZ180" s="290">
        <v>26</v>
      </c>
      <c r="DA180" s="290">
        <v>27</v>
      </c>
      <c r="DB180" s="290">
        <v>28</v>
      </c>
      <c r="DC180" s="290">
        <v>29</v>
      </c>
      <c r="DD180" s="290">
        <v>30</v>
      </c>
      <c r="DE180" s="290">
        <v>31</v>
      </c>
      <c r="DF180" s="290">
        <v>32</v>
      </c>
      <c r="DG180" s="290">
        <v>33</v>
      </c>
      <c r="DH180" s="290">
        <v>34</v>
      </c>
      <c r="DI180" s="291">
        <v>35</v>
      </c>
      <c r="DJ180" s="291">
        <v>36</v>
      </c>
      <c r="DK180" s="291">
        <v>37</v>
      </c>
      <c r="DL180" s="291">
        <v>38</v>
      </c>
      <c r="DM180" s="291">
        <v>39</v>
      </c>
      <c r="DN180" s="291">
        <v>40</v>
      </c>
      <c r="DO180" s="273"/>
    </row>
    <row r="181" spans="66:119" ht="22.5" customHeight="1" thickBot="1" x14ac:dyDescent="0.35">
      <c r="BW181" s="287"/>
      <c r="BX181" s="288"/>
      <c r="BY181" s="288"/>
      <c r="BZ181" s="288"/>
      <c r="CA181" s="288"/>
      <c r="CB181" s="288"/>
      <c r="CC181" s="288"/>
      <c r="CD181" s="288"/>
      <c r="CE181" s="288"/>
      <c r="CF181" s="288"/>
      <c r="CG181" s="288"/>
      <c r="CH181" s="288"/>
      <c r="CI181" s="288"/>
      <c r="CJ181" s="288"/>
      <c r="CK181" s="288"/>
      <c r="CL181" s="288"/>
      <c r="CM181" s="288"/>
      <c r="CN181" s="288"/>
      <c r="CO181" s="288"/>
      <c r="CP181" s="288"/>
      <c r="CQ181" s="288"/>
      <c r="CR181" s="288"/>
      <c r="CS181" s="288"/>
      <c r="CT181" s="288"/>
      <c r="CU181" s="288"/>
      <c r="CV181" s="288"/>
      <c r="CW181" s="288"/>
      <c r="CX181" s="288"/>
      <c r="CY181" s="288"/>
      <c r="CZ181" s="288"/>
      <c r="DA181" s="288"/>
      <c r="DB181" s="288"/>
      <c r="DC181" s="288"/>
      <c r="DD181" s="288"/>
      <c r="DE181" s="288"/>
      <c r="DF181" s="288"/>
      <c r="DG181" s="288"/>
      <c r="DH181" s="288"/>
      <c r="DI181" s="288"/>
      <c r="DJ181" s="288"/>
      <c r="DK181" s="288"/>
      <c r="DL181" s="288"/>
      <c r="DM181" s="288"/>
      <c r="DN181" s="288"/>
      <c r="DO181" s="289"/>
    </row>
    <row r="182" spans="66:119" ht="22.5" customHeight="1" thickTop="1" thickBot="1" x14ac:dyDescent="0.35"/>
    <row r="183" spans="66:119" ht="22.5" customHeight="1" thickTop="1" x14ac:dyDescent="0.35">
      <c r="BW183" s="1012">
        <f t="shared" ref="BW183" si="407">BO184</f>
        <v>0.43333333333333351</v>
      </c>
      <c r="BX183" s="1013"/>
      <c r="BY183" s="267"/>
      <c r="BZ183" s="267"/>
      <c r="CA183" s="267"/>
      <c r="CB183" s="267"/>
      <c r="CC183" s="267"/>
      <c r="CD183" s="267"/>
      <c r="CE183" s="267"/>
      <c r="CF183" s="267"/>
      <c r="CG183" s="267"/>
      <c r="CH183" s="267"/>
      <c r="CI183" s="267"/>
      <c r="CJ183" s="267"/>
      <c r="CK183" s="267"/>
      <c r="CL183" s="267"/>
      <c r="CM183" s="267"/>
      <c r="CN183" s="267"/>
      <c r="CO183" s="267"/>
      <c r="CP183" s="267"/>
      <c r="CQ183" s="267"/>
      <c r="CR183" s="267"/>
      <c r="CS183" s="267"/>
      <c r="CT183" s="267"/>
      <c r="CU183" s="267"/>
      <c r="CV183" s="267"/>
      <c r="CW183" s="267"/>
      <c r="CX183" s="267"/>
      <c r="CY183" s="267"/>
      <c r="CZ183" s="267"/>
      <c r="DA183" s="267"/>
      <c r="DB183" s="267"/>
      <c r="DC183" s="267"/>
      <c r="DD183" s="267"/>
      <c r="DE183" s="267"/>
      <c r="DF183" s="267"/>
      <c r="DG183" s="267"/>
      <c r="DH183" s="267"/>
      <c r="DI183" s="267"/>
      <c r="DJ183" s="267"/>
      <c r="DK183" s="268"/>
      <c r="DL183" s="466" t="s">
        <v>78</v>
      </c>
      <c r="DM183" s="467"/>
      <c r="DN183" s="466" t="str">
        <f t="shared" ref="DN183" si="408">BR185</f>
        <v>D</v>
      </c>
      <c r="DO183" s="468"/>
    </row>
    <row r="184" spans="66:119" ht="22.5" customHeight="1" x14ac:dyDescent="0.3">
      <c r="BN184" t="str">
        <f t="shared" ref="BN184:BU185" si="409">E45</f>
        <v>8. KOLO</v>
      </c>
      <c r="BO184">
        <f t="shared" si="409"/>
        <v>0.43333333333333351</v>
      </c>
      <c r="BP184">
        <f t="shared" si="409"/>
        <v>45</v>
      </c>
      <c r="BQ184" t="str">
        <f t="shared" si="409"/>
        <v>HŘIŠTĚ</v>
      </c>
      <c r="BR184" t="str">
        <f t="shared" si="409"/>
        <v>skupina</v>
      </c>
      <c r="BS184">
        <f t="shared" si="409"/>
        <v>4</v>
      </c>
      <c r="BT184" t="str">
        <f t="shared" si="409"/>
        <v>:</v>
      </c>
      <c r="BU184">
        <f t="shared" si="409"/>
        <v>11</v>
      </c>
      <c r="BW184" s="270"/>
      <c r="BX184" s="1014" t="str">
        <f t="shared" ref="BX184" si="410">BN184</f>
        <v>8. KOLO</v>
      </c>
      <c r="BY184" s="1014"/>
      <c r="BZ184" s="1014"/>
      <c r="CA184" s="1014"/>
      <c r="CB184" s="271"/>
      <c r="CC184" s="1018"/>
      <c r="CD184" s="1018"/>
      <c r="CE184" s="271"/>
      <c r="CF184" s="271"/>
      <c r="CG184" s="271"/>
      <c r="CH184" s="271"/>
      <c r="CI184" s="271"/>
      <c r="CJ184" s="271"/>
      <c r="CK184" s="271"/>
      <c r="CL184" s="271"/>
      <c r="CM184" s="271"/>
      <c r="CN184" s="1019">
        <f t="shared" ref="CN184" si="411">BP184</f>
        <v>45</v>
      </c>
      <c r="CO184" s="1019"/>
      <c r="CP184" s="1019"/>
      <c r="CQ184" s="1019"/>
      <c r="CR184" s="1019"/>
      <c r="CS184" s="1015" t="s">
        <v>48</v>
      </c>
      <c r="CT184" s="1015"/>
      <c r="CU184" s="1015"/>
      <c r="CV184" s="271"/>
      <c r="CW184" s="271"/>
      <c r="CX184" s="271"/>
      <c r="CY184" s="271"/>
      <c r="CZ184" s="271"/>
      <c r="DA184" s="271"/>
      <c r="DB184" s="271"/>
      <c r="DC184" s="271"/>
      <c r="DD184" s="271"/>
      <c r="DE184" s="271"/>
      <c r="DF184" s="271"/>
      <c r="DG184" s="271"/>
      <c r="DH184" s="271"/>
      <c r="DI184" s="272"/>
      <c r="DJ184" s="1016" t="s">
        <v>49</v>
      </c>
      <c r="DK184" s="1016"/>
      <c r="DL184" s="1016"/>
      <c r="DM184" s="1017">
        <f t="shared" ref="DM184" si="412">BQ185</f>
        <v>3</v>
      </c>
      <c r="DN184" s="1017"/>
      <c r="DO184" s="273"/>
    </row>
    <row r="185" spans="66:119" ht="22.5" customHeight="1" x14ac:dyDescent="0.3">
      <c r="BN185">
        <f t="shared" si="409"/>
        <v>0</v>
      </c>
      <c r="BO185">
        <f t="shared" si="409"/>
        <v>0</v>
      </c>
      <c r="BP185" t="str">
        <f t="shared" si="409"/>
        <v>zápas</v>
      </c>
      <c r="BQ185">
        <f t="shared" si="409"/>
        <v>3</v>
      </c>
      <c r="BR185" t="str">
        <f t="shared" si="409"/>
        <v>D</v>
      </c>
      <c r="BS185" t="str">
        <f t="shared" si="409"/>
        <v>Ovčárecká "A"</v>
      </c>
      <c r="BT185">
        <f t="shared" si="409"/>
        <v>0</v>
      </c>
      <c r="BU185" t="str">
        <f t="shared" si="409"/>
        <v>Býchory</v>
      </c>
      <c r="BW185" s="270"/>
      <c r="BX185" s="1014"/>
      <c r="BY185" s="1014"/>
      <c r="BZ185" s="1014"/>
      <c r="CA185" s="1014"/>
      <c r="CB185" s="271"/>
      <c r="CC185" s="1018"/>
      <c r="CD185" s="1018"/>
      <c r="CE185" s="271"/>
      <c r="CF185" s="271"/>
      <c r="CG185" s="271"/>
      <c r="CH185" s="271"/>
      <c r="CI185" s="271"/>
      <c r="CJ185" s="271"/>
      <c r="CK185" s="271"/>
      <c r="CL185" s="271"/>
      <c r="CM185" s="271"/>
      <c r="CN185" s="1019"/>
      <c r="CO185" s="1019"/>
      <c r="CP185" s="1019"/>
      <c r="CQ185" s="1019"/>
      <c r="CR185" s="1019"/>
      <c r="CS185" s="1015"/>
      <c r="CT185" s="1015"/>
      <c r="CU185" s="1015"/>
      <c r="CV185" s="271"/>
      <c r="CW185" s="271"/>
      <c r="CX185" s="271"/>
      <c r="CY185" s="271"/>
      <c r="CZ185" s="271"/>
      <c r="DA185" s="271"/>
      <c r="DB185" s="271"/>
      <c r="DC185" s="271"/>
      <c r="DD185" s="271"/>
      <c r="DE185" s="271"/>
      <c r="DF185" s="271"/>
      <c r="DG185" s="271"/>
      <c r="DH185" s="271"/>
      <c r="DI185" s="272"/>
      <c r="DJ185" s="1016"/>
      <c r="DK185" s="1016"/>
      <c r="DL185" s="1016"/>
      <c r="DM185" s="1017"/>
      <c r="DN185" s="1017"/>
      <c r="DO185" s="273"/>
    </row>
    <row r="186" spans="66:119" ht="22.5" customHeight="1" x14ac:dyDescent="0.3">
      <c r="BW186" s="270"/>
      <c r="BX186" s="274"/>
      <c r="BY186" s="274"/>
      <c r="BZ186" s="274"/>
      <c r="CA186" s="274"/>
      <c r="CB186" s="1010" t="s">
        <v>52</v>
      </c>
      <c r="CC186" s="1010"/>
      <c r="CD186" s="275">
        <f t="shared" ref="CD186" si="413">BS184</f>
        <v>4</v>
      </c>
      <c r="CE186" s="276" t="s">
        <v>53</v>
      </c>
      <c r="CF186" s="1011" t="str">
        <f t="shared" ref="CF186" si="414">BS185</f>
        <v>Ovčárecká "A"</v>
      </c>
      <c r="CG186" s="1011"/>
      <c r="CH186" s="1011"/>
      <c r="CI186" s="1011"/>
      <c r="CJ186" s="1011"/>
      <c r="CK186" s="1011"/>
      <c r="CL186" s="1011"/>
      <c r="CM186" s="1011"/>
      <c r="CN186" s="1011"/>
      <c r="CO186" s="1011"/>
      <c r="CP186" s="1011"/>
      <c r="CQ186" s="1011"/>
      <c r="CR186" s="1011"/>
      <c r="CS186" s="274"/>
      <c r="CT186" s="274"/>
      <c r="CU186" s="274"/>
      <c r="CV186" s="274"/>
      <c r="CW186" s="274"/>
      <c r="CX186" s="1010" t="s">
        <v>52</v>
      </c>
      <c r="CY186" s="1010"/>
      <c r="CZ186" s="275">
        <f t="shared" ref="CZ186" si="415">BU184</f>
        <v>11</v>
      </c>
      <c r="DA186" s="276" t="s">
        <v>53</v>
      </c>
      <c r="DB186" s="1011" t="str">
        <f t="shared" ref="DB186" si="416">BU185</f>
        <v>Býchory</v>
      </c>
      <c r="DC186" s="1011"/>
      <c r="DD186" s="1011"/>
      <c r="DE186" s="1011"/>
      <c r="DF186" s="1011"/>
      <c r="DG186" s="1011"/>
      <c r="DH186" s="1011"/>
      <c r="DI186" s="1011"/>
      <c r="DJ186" s="1011"/>
      <c r="DK186" s="1011"/>
      <c r="DL186" s="1011"/>
      <c r="DM186" s="1011"/>
      <c r="DN186" s="1011"/>
      <c r="DO186" s="273"/>
    </row>
    <row r="187" spans="66:119" ht="22.5" customHeight="1" x14ac:dyDescent="0.3">
      <c r="BW187" s="270"/>
      <c r="BX187" s="274"/>
      <c r="BY187" s="274"/>
      <c r="BZ187" s="274"/>
      <c r="CA187" s="274"/>
      <c r="CB187" s="274"/>
      <c r="CC187" s="274"/>
      <c r="CD187" s="274"/>
      <c r="CE187" s="274"/>
      <c r="CF187" s="274"/>
      <c r="CG187" s="274"/>
      <c r="CH187" s="274"/>
      <c r="CI187" s="274"/>
      <c r="CJ187" s="274"/>
      <c r="CK187" s="274"/>
      <c r="CL187" s="274"/>
      <c r="CM187" s="274"/>
      <c r="CN187" s="274"/>
      <c r="CO187" s="274"/>
      <c r="CP187" s="274"/>
      <c r="CQ187" s="274"/>
      <c r="CR187" s="274"/>
      <c r="CS187" s="274"/>
      <c r="CT187" s="274"/>
      <c r="CU187" s="274"/>
      <c r="CV187" s="274"/>
      <c r="CW187" s="274"/>
      <c r="CX187" s="274"/>
      <c r="CY187" s="274"/>
      <c r="CZ187" s="274"/>
      <c r="DA187" s="274"/>
      <c r="DB187" s="274"/>
      <c r="DC187" s="274"/>
      <c r="DD187" s="274"/>
      <c r="DE187" s="274"/>
      <c r="DF187" s="274"/>
      <c r="DG187" s="274"/>
      <c r="DH187" s="274"/>
      <c r="DI187" s="277"/>
      <c r="DJ187" s="277"/>
      <c r="DK187" s="277"/>
      <c r="DL187" s="277"/>
      <c r="DM187" s="277"/>
      <c r="DN187" s="277"/>
      <c r="DO187" s="273"/>
    </row>
    <row r="188" spans="66:119" ht="22.5" customHeight="1" x14ac:dyDescent="0.4">
      <c r="BW188" s="270"/>
      <c r="BX188" s="278" t="s">
        <v>56</v>
      </c>
      <c r="BY188" s="250">
        <f t="shared" ref="BY188" si="417">CD186</f>
        <v>4</v>
      </c>
      <c r="BZ188" s="279" t="s">
        <v>47</v>
      </c>
      <c r="CA188" s="290">
        <v>1</v>
      </c>
      <c r="CB188" s="290">
        <v>2</v>
      </c>
      <c r="CC188" s="290">
        <v>3</v>
      </c>
      <c r="CD188" s="290">
        <v>4</v>
      </c>
      <c r="CE188" s="290">
        <v>5</v>
      </c>
      <c r="CF188" s="290">
        <v>6</v>
      </c>
      <c r="CG188" s="290">
        <v>7</v>
      </c>
      <c r="CH188" s="290">
        <v>8</v>
      </c>
      <c r="CI188" s="290">
        <v>9</v>
      </c>
      <c r="CJ188" s="290">
        <v>10</v>
      </c>
      <c r="CK188" s="290">
        <v>11</v>
      </c>
      <c r="CL188" s="290">
        <v>12</v>
      </c>
      <c r="CM188" s="290">
        <v>13</v>
      </c>
      <c r="CN188" s="290">
        <v>14</v>
      </c>
      <c r="CO188" s="290">
        <v>15</v>
      </c>
      <c r="CP188" s="290">
        <v>16</v>
      </c>
      <c r="CQ188" s="290">
        <v>17</v>
      </c>
      <c r="CR188" s="290">
        <v>18</v>
      </c>
      <c r="CS188" s="290">
        <v>19</v>
      </c>
      <c r="CT188" s="290">
        <v>20</v>
      </c>
      <c r="CU188" s="290">
        <v>21</v>
      </c>
      <c r="CV188" s="290">
        <v>22</v>
      </c>
      <c r="CW188" s="290">
        <v>23</v>
      </c>
      <c r="CX188" s="290">
        <v>24</v>
      </c>
      <c r="CY188" s="290">
        <v>25</v>
      </c>
      <c r="CZ188" s="290">
        <v>26</v>
      </c>
      <c r="DA188" s="290">
        <v>27</v>
      </c>
      <c r="DB188" s="290">
        <v>28</v>
      </c>
      <c r="DC188" s="290">
        <v>29</v>
      </c>
      <c r="DD188" s="290">
        <v>30</v>
      </c>
      <c r="DE188" s="290">
        <v>31</v>
      </c>
      <c r="DF188" s="290">
        <v>32</v>
      </c>
      <c r="DG188" s="290">
        <v>33</v>
      </c>
      <c r="DH188" s="290">
        <v>34</v>
      </c>
      <c r="DI188" s="291">
        <v>35</v>
      </c>
      <c r="DJ188" s="291">
        <v>36</v>
      </c>
      <c r="DK188" s="291">
        <v>37</v>
      </c>
      <c r="DL188" s="291">
        <v>38</v>
      </c>
      <c r="DM188" s="291">
        <v>39</v>
      </c>
      <c r="DN188" s="291">
        <v>40</v>
      </c>
      <c r="DO188" s="273"/>
    </row>
    <row r="189" spans="66:119" ht="22.5" customHeight="1" x14ac:dyDescent="0.3">
      <c r="BW189" s="270"/>
      <c r="BX189" s="280"/>
      <c r="BY189" s="281"/>
      <c r="BZ189" s="282"/>
      <c r="CA189" s="283"/>
      <c r="CB189" s="283"/>
      <c r="CC189" s="283"/>
      <c r="CD189" s="283"/>
      <c r="CE189" s="283"/>
      <c r="CF189" s="283"/>
      <c r="CG189" s="283"/>
      <c r="CH189" s="283"/>
      <c r="CI189" s="283"/>
      <c r="CJ189" s="283"/>
      <c r="CK189" s="283"/>
      <c r="CL189" s="283"/>
      <c r="CM189" s="283"/>
      <c r="CN189" s="283"/>
      <c r="CO189" s="283"/>
      <c r="CP189" s="283"/>
      <c r="CQ189" s="283"/>
      <c r="CR189" s="283"/>
      <c r="CS189" s="283"/>
      <c r="CT189" s="283"/>
      <c r="CU189" s="283"/>
      <c r="CV189" s="283"/>
      <c r="CW189" s="283"/>
      <c r="CX189" s="283"/>
      <c r="CY189" s="283"/>
      <c r="CZ189" s="283"/>
      <c r="DA189" s="283"/>
      <c r="DB189" s="283"/>
      <c r="DC189" s="283"/>
      <c r="DD189" s="283"/>
      <c r="DE189" s="283"/>
      <c r="DF189" s="283"/>
      <c r="DG189" s="283"/>
      <c r="DH189" s="283"/>
      <c r="DI189" s="284"/>
      <c r="DJ189" s="284"/>
      <c r="DK189" s="284"/>
      <c r="DL189" s="284"/>
      <c r="DM189" s="284"/>
      <c r="DN189" s="284"/>
      <c r="DO189" s="273"/>
    </row>
    <row r="190" spans="66:119" ht="22.5" customHeight="1" x14ac:dyDescent="0.4">
      <c r="BW190" s="270"/>
      <c r="BX190" s="285" t="s">
        <v>56</v>
      </c>
      <c r="BY190" s="249">
        <f t="shared" ref="BY190" si="418">CZ186</f>
        <v>11</v>
      </c>
      <c r="BZ190" s="286" t="s">
        <v>47</v>
      </c>
      <c r="CA190" s="290">
        <v>1</v>
      </c>
      <c r="CB190" s="290">
        <v>2</v>
      </c>
      <c r="CC190" s="290">
        <v>3</v>
      </c>
      <c r="CD190" s="290">
        <v>4</v>
      </c>
      <c r="CE190" s="290">
        <v>5</v>
      </c>
      <c r="CF190" s="290">
        <v>6</v>
      </c>
      <c r="CG190" s="290">
        <v>7</v>
      </c>
      <c r="CH190" s="290">
        <v>8</v>
      </c>
      <c r="CI190" s="290">
        <v>9</v>
      </c>
      <c r="CJ190" s="290">
        <v>10</v>
      </c>
      <c r="CK190" s="290">
        <v>11</v>
      </c>
      <c r="CL190" s="290">
        <v>12</v>
      </c>
      <c r="CM190" s="290">
        <v>13</v>
      </c>
      <c r="CN190" s="290">
        <v>14</v>
      </c>
      <c r="CO190" s="290">
        <v>15</v>
      </c>
      <c r="CP190" s="290">
        <v>16</v>
      </c>
      <c r="CQ190" s="290">
        <v>17</v>
      </c>
      <c r="CR190" s="290">
        <v>18</v>
      </c>
      <c r="CS190" s="290">
        <v>19</v>
      </c>
      <c r="CT190" s="290">
        <v>20</v>
      </c>
      <c r="CU190" s="290">
        <v>21</v>
      </c>
      <c r="CV190" s="290">
        <v>22</v>
      </c>
      <c r="CW190" s="290">
        <v>23</v>
      </c>
      <c r="CX190" s="290">
        <v>24</v>
      </c>
      <c r="CY190" s="290">
        <v>25</v>
      </c>
      <c r="CZ190" s="290">
        <v>26</v>
      </c>
      <c r="DA190" s="290">
        <v>27</v>
      </c>
      <c r="DB190" s="290">
        <v>28</v>
      </c>
      <c r="DC190" s="290">
        <v>29</v>
      </c>
      <c r="DD190" s="290">
        <v>30</v>
      </c>
      <c r="DE190" s="290">
        <v>31</v>
      </c>
      <c r="DF190" s="290">
        <v>32</v>
      </c>
      <c r="DG190" s="290">
        <v>33</v>
      </c>
      <c r="DH190" s="290">
        <v>34</v>
      </c>
      <c r="DI190" s="291">
        <v>35</v>
      </c>
      <c r="DJ190" s="291">
        <v>36</v>
      </c>
      <c r="DK190" s="291">
        <v>37</v>
      </c>
      <c r="DL190" s="291">
        <v>38</v>
      </c>
      <c r="DM190" s="291">
        <v>39</v>
      </c>
      <c r="DN190" s="291">
        <v>40</v>
      </c>
      <c r="DO190" s="273"/>
    </row>
    <row r="191" spans="66:119" ht="22.5" customHeight="1" thickBot="1" x14ac:dyDescent="0.35">
      <c r="BW191" s="287"/>
      <c r="BX191" s="288"/>
      <c r="BY191" s="288"/>
      <c r="BZ191" s="288"/>
      <c r="CA191" s="288"/>
      <c r="CB191" s="288"/>
      <c r="CC191" s="288"/>
      <c r="CD191" s="288"/>
      <c r="CE191" s="288"/>
      <c r="CF191" s="288"/>
      <c r="CG191" s="288"/>
      <c r="CH191" s="288"/>
      <c r="CI191" s="288"/>
      <c r="CJ191" s="288"/>
      <c r="CK191" s="288"/>
      <c r="CL191" s="288"/>
      <c r="CM191" s="288"/>
      <c r="CN191" s="288"/>
      <c r="CO191" s="288"/>
      <c r="CP191" s="288"/>
      <c r="CQ191" s="288"/>
      <c r="CR191" s="288"/>
      <c r="CS191" s="288"/>
      <c r="CT191" s="288"/>
      <c r="CU191" s="288"/>
      <c r="CV191" s="288"/>
      <c r="CW191" s="288"/>
      <c r="CX191" s="288"/>
      <c r="CY191" s="288"/>
      <c r="CZ191" s="288"/>
      <c r="DA191" s="288"/>
      <c r="DB191" s="288"/>
      <c r="DC191" s="288"/>
      <c r="DD191" s="288"/>
      <c r="DE191" s="288"/>
      <c r="DF191" s="288"/>
      <c r="DG191" s="288"/>
      <c r="DH191" s="288"/>
      <c r="DI191" s="288"/>
      <c r="DJ191" s="288"/>
      <c r="DK191" s="288"/>
      <c r="DL191" s="288"/>
      <c r="DM191" s="288"/>
      <c r="DN191" s="288"/>
      <c r="DO191" s="289"/>
    </row>
    <row r="192" spans="66:119" ht="22.5" customHeight="1" thickTop="1" x14ac:dyDescent="0.35">
      <c r="BW192" s="1012">
        <f t="shared" ref="BW192" si="419">BO193</f>
        <v>0.44166666666666687</v>
      </c>
      <c r="BX192" s="1013"/>
      <c r="BY192" s="267"/>
      <c r="BZ192" s="267"/>
      <c r="CA192" s="267"/>
      <c r="CB192" s="267"/>
      <c r="CC192" s="267"/>
      <c r="CD192" s="267"/>
      <c r="CE192" s="267"/>
      <c r="CF192" s="267"/>
      <c r="CG192" s="267"/>
      <c r="CH192" s="267"/>
      <c r="CI192" s="267"/>
      <c r="CJ192" s="267"/>
      <c r="CK192" s="267"/>
      <c r="CL192" s="267"/>
      <c r="CM192" s="267"/>
      <c r="CN192" s="267"/>
      <c r="CO192" s="267"/>
      <c r="CP192" s="267"/>
      <c r="CQ192" s="267"/>
      <c r="CR192" s="267"/>
      <c r="CS192" s="267"/>
      <c r="CT192" s="267"/>
      <c r="CU192" s="267"/>
      <c r="CV192" s="267"/>
      <c r="CW192" s="267"/>
      <c r="CX192" s="267"/>
      <c r="CY192" s="267"/>
      <c r="CZ192" s="267"/>
      <c r="DA192" s="267"/>
      <c r="DB192" s="267"/>
      <c r="DC192" s="267"/>
      <c r="DD192" s="267"/>
      <c r="DE192" s="267"/>
      <c r="DF192" s="267"/>
      <c r="DG192" s="267"/>
      <c r="DH192" s="267"/>
      <c r="DI192" s="267"/>
      <c r="DJ192" s="267"/>
      <c r="DK192" s="268"/>
      <c r="DL192" s="466" t="s">
        <v>78</v>
      </c>
      <c r="DM192" s="467"/>
      <c r="DN192" s="466" t="str">
        <f t="shared" ref="DN192" si="420">BR194</f>
        <v>A</v>
      </c>
      <c r="DO192" s="468"/>
    </row>
    <row r="193" spans="66:119" ht="22.5" customHeight="1" x14ac:dyDescent="0.3">
      <c r="BN193" t="str">
        <f t="shared" ref="BN193:BU194" si="421">E47</f>
        <v>9. KOLO</v>
      </c>
      <c r="BO193">
        <f t="shared" si="421"/>
        <v>0.44166666666666687</v>
      </c>
      <c r="BP193">
        <f t="shared" si="421"/>
        <v>51</v>
      </c>
      <c r="BQ193" t="str">
        <f t="shared" si="421"/>
        <v>HŘIŠTĚ</v>
      </c>
      <c r="BR193" t="str">
        <f t="shared" si="421"/>
        <v>skupina</v>
      </c>
      <c r="BS193">
        <f t="shared" si="421"/>
        <v>16</v>
      </c>
      <c r="BT193" t="str">
        <f t="shared" si="421"/>
        <v>:</v>
      </c>
      <c r="BU193">
        <f t="shared" si="421"/>
        <v>17</v>
      </c>
      <c r="BW193" s="270"/>
      <c r="BX193" s="1014" t="str">
        <f t="shared" ref="BX193" si="422">BN193</f>
        <v>9. KOLO</v>
      </c>
      <c r="BY193" s="1014"/>
      <c r="BZ193" s="1014"/>
      <c r="CA193" s="1014"/>
      <c r="CB193" s="271"/>
      <c r="CC193" s="1018"/>
      <c r="CD193" s="1018"/>
      <c r="CE193" s="271"/>
      <c r="CF193" s="271"/>
      <c r="CG193" s="271"/>
      <c r="CH193" s="271"/>
      <c r="CI193" s="271"/>
      <c r="CJ193" s="271"/>
      <c r="CK193" s="271"/>
      <c r="CL193" s="271"/>
      <c r="CM193" s="271"/>
      <c r="CN193" s="1019">
        <f t="shared" ref="CN193" si="423">BP193</f>
        <v>51</v>
      </c>
      <c r="CO193" s="1019"/>
      <c r="CP193" s="1019"/>
      <c r="CQ193" s="1019"/>
      <c r="CR193" s="1019"/>
      <c r="CS193" s="1015" t="s">
        <v>48</v>
      </c>
      <c r="CT193" s="1015"/>
      <c r="CU193" s="1015"/>
      <c r="CV193" s="271"/>
      <c r="CW193" s="271"/>
      <c r="CX193" s="271"/>
      <c r="CY193" s="271"/>
      <c r="CZ193" s="271"/>
      <c r="DA193" s="271"/>
      <c r="DB193" s="271"/>
      <c r="DC193" s="271"/>
      <c r="DD193" s="271"/>
      <c r="DE193" s="271"/>
      <c r="DF193" s="271"/>
      <c r="DG193" s="271"/>
      <c r="DH193" s="271"/>
      <c r="DI193" s="272"/>
      <c r="DJ193" s="1016" t="s">
        <v>49</v>
      </c>
      <c r="DK193" s="1016"/>
      <c r="DL193" s="1016"/>
      <c r="DM193" s="1017">
        <f t="shared" ref="DM193" si="424">BQ194</f>
        <v>3</v>
      </c>
      <c r="DN193" s="1017"/>
      <c r="DO193" s="273"/>
    </row>
    <row r="194" spans="66:119" ht="22.5" customHeight="1" x14ac:dyDescent="0.3">
      <c r="BN194">
        <f t="shared" si="421"/>
        <v>0</v>
      </c>
      <c r="BO194">
        <f t="shared" si="421"/>
        <v>0</v>
      </c>
      <c r="BP194" t="str">
        <f t="shared" si="421"/>
        <v>zápas</v>
      </c>
      <c r="BQ194">
        <f t="shared" si="421"/>
        <v>3</v>
      </c>
      <c r="BR194" t="str">
        <f t="shared" si="421"/>
        <v>A</v>
      </c>
      <c r="BS194" t="str">
        <f t="shared" si="421"/>
        <v>Kouřim "A"</v>
      </c>
      <c r="BT194">
        <f t="shared" si="421"/>
        <v>0</v>
      </c>
      <c r="BU194" t="str">
        <f t="shared" si="421"/>
        <v>Velký Osek "B"</v>
      </c>
      <c r="BW194" s="270"/>
      <c r="BX194" s="1014"/>
      <c r="BY194" s="1014"/>
      <c r="BZ194" s="1014"/>
      <c r="CA194" s="1014"/>
      <c r="CB194" s="271"/>
      <c r="CC194" s="1018"/>
      <c r="CD194" s="1018"/>
      <c r="CE194" s="271"/>
      <c r="CF194" s="271"/>
      <c r="CG194" s="271"/>
      <c r="CH194" s="271"/>
      <c r="CI194" s="271"/>
      <c r="CJ194" s="271"/>
      <c r="CK194" s="271"/>
      <c r="CL194" s="271"/>
      <c r="CM194" s="271"/>
      <c r="CN194" s="1019"/>
      <c r="CO194" s="1019"/>
      <c r="CP194" s="1019"/>
      <c r="CQ194" s="1019"/>
      <c r="CR194" s="1019"/>
      <c r="CS194" s="1015"/>
      <c r="CT194" s="1015"/>
      <c r="CU194" s="1015"/>
      <c r="CV194" s="271"/>
      <c r="CW194" s="271"/>
      <c r="CX194" s="271"/>
      <c r="CY194" s="271"/>
      <c r="CZ194" s="271"/>
      <c r="DA194" s="271"/>
      <c r="DB194" s="271"/>
      <c r="DC194" s="271"/>
      <c r="DD194" s="271"/>
      <c r="DE194" s="271"/>
      <c r="DF194" s="271"/>
      <c r="DG194" s="271"/>
      <c r="DH194" s="271"/>
      <c r="DI194" s="272"/>
      <c r="DJ194" s="1016"/>
      <c r="DK194" s="1016"/>
      <c r="DL194" s="1016"/>
      <c r="DM194" s="1017"/>
      <c r="DN194" s="1017"/>
      <c r="DO194" s="273"/>
    </row>
    <row r="195" spans="66:119" ht="22.5" customHeight="1" x14ac:dyDescent="0.3">
      <c r="BW195" s="270"/>
      <c r="BX195" s="274"/>
      <c r="BY195" s="274"/>
      <c r="BZ195" s="274"/>
      <c r="CA195" s="274"/>
      <c r="CB195" s="1010" t="s">
        <v>52</v>
      </c>
      <c r="CC195" s="1010"/>
      <c r="CD195" s="275">
        <f t="shared" ref="CD195" si="425">BS193</f>
        <v>16</v>
      </c>
      <c r="CE195" s="276" t="s">
        <v>53</v>
      </c>
      <c r="CF195" s="1011" t="str">
        <f t="shared" ref="CF195" si="426">BS194</f>
        <v>Kouřim "A"</v>
      </c>
      <c r="CG195" s="1011"/>
      <c r="CH195" s="1011"/>
      <c r="CI195" s="1011"/>
      <c r="CJ195" s="1011"/>
      <c r="CK195" s="1011"/>
      <c r="CL195" s="1011"/>
      <c r="CM195" s="1011"/>
      <c r="CN195" s="1011"/>
      <c r="CO195" s="1011"/>
      <c r="CP195" s="1011"/>
      <c r="CQ195" s="1011"/>
      <c r="CR195" s="1011"/>
      <c r="CS195" s="274"/>
      <c r="CT195" s="274"/>
      <c r="CU195" s="274"/>
      <c r="CV195" s="274"/>
      <c r="CW195" s="274"/>
      <c r="CX195" s="1010" t="s">
        <v>52</v>
      </c>
      <c r="CY195" s="1010"/>
      <c r="CZ195" s="275">
        <f t="shared" ref="CZ195" si="427">BU193</f>
        <v>17</v>
      </c>
      <c r="DA195" s="276" t="s">
        <v>53</v>
      </c>
      <c r="DB195" s="1011" t="str">
        <f t="shared" ref="DB195" si="428">BU194</f>
        <v>Velký Osek "B"</v>
      </c>
      <c r="DC195" s="1011"/>
      <c r="DD195" s="1011"/>
      <c r="DE195" s="1011"/>
      <c r="DF195" s="1011"/>
      <c r="DG195" s="1011"/>
      <c r="DH195" s="1011"/>
      <c r="DI195" s="1011"/>
      <c r="DJ195" s="1011"/>
      <c r="DK195" s="1011"/>
      <c r="DL195" s="1011"/>
      <c r="DM195" s="1011"/>
      <c r="DN195" s="1011"/>
      <c r="DO195" s="273"/>
    </row>
    <row r="196" spans="66:119" ht="22.5" customHeight="1" x14ac:dyDescent="0.3">
      <c r="BW196" s="270"/>
      <c r="BX196" s="274"/>
      <c r="BY196" s="274"/>
      <c r="BZ196" s="274"/>
      <c r="CA196" s="274"/>
      <c r="CB196" s="274"/>
      <c r="CC196" s="274"/>
      <c r="CD196" s="274"/>
      <c r="CE196" s="274"/>
      <c r="CF196" s="274"/>
      <c r="CG196" s="274"/>
      <c r="CH196" s="274"/>
      <c r="CI196" s="274"/>
      <c r="CJ196" s="274"/>
      <c r="CK196" s="274"/>
      <c r="CL196" s="274"/>
      <c r="CM196" s="274"/>
      <c r="CN196" s="274"/>
      <c r="CO196" s="274"/>
      <c r="CP196" s="274"/>
      <c r="CQ196" s="274"/>
      <c r="CR196" s="274"/>
      <c r="CS196" s="274"/>
      <c r="CT196" s="274"/>
      <c r="CU196" s="274"/>
      <c r="CV196" s="274"/>
      <c r="CW196" s="274"/>
      <c r="CX196" s="274"/>
      <c r="CY196" s="274"/>
      <c r="CZ196" s="274"/>
      <c r="DA196" s="274"/>
      <c r="DB196" s="274"/>
      <c r="DC196" s="274"/>
      <c r="DD196" s="274"/>
      <c r="DE196" s="274"/>
      <c r="DF196" s="274"/>
      <c r="DG196" s="274"/>
      <c r="DH196" s="274"/>
      <c r="DI196" s="277"/>
      <c r="DJ196" s="277"/>
      <c r="DK196" s="277"/>
      <c r="DL196" s="277"/>
      <c r="DM196" s="277"/>
      <c r="DN196" s="277"/>
      <c r="DO196" s="273"/>
    </row>
    <row r="197" spans="66:119" ht="22.5" customHeight="1" x14ac:dyDescent="0.4">
      <c r="BW197" s="270"/>
      <c r="BX197" s="278" t="s">
        <v>56</v>
      </c>
      <c r="BY197" s="250">
        <f t="shared" ref="BY197" si="429">CD195</f>
        <v>16</v>
      </c>
      <c r="BZ197" s="279" t="s">
        <v>47</v>
      </c>
      <c r="CA197" s="290">
        <v>1</v>
      </c>
      <c r="CB197" s="290">
        <v>2</v>
      </c>
      <c r="CC197" s="290">
        <v>3</v>
      </c>
      <c r="CD197" s="290">
        <v>4</v>
      </c>
      <c r="CE197" s="290">
        <v>5</v>
      </c>
      <c r="CF197" s="290">
        <v>6</v>
      </c>
      <c r="CG197" s="290">
        <v>7</v>
      </c>
      <c r="CH197" s="290">
        <v>8</v>
      </c>
      <c r="CI197" s="290">
        <v>9</v>
      </c>
      <c r="CJ197" s="290">
        <v>10</v>
      </c>
      <c r="CK197" s="290">
        <v>11</v>
      </c>
      <c r="CL197" s="290">
        <v>12</v>
      </c>
      <c r="CM197" s="290">
        <v>13</v>
      </c>
      <c r="CN197" s="290">
        <v>14</v>
      </c>
      <c r="CO197" s="290">
        <v>15</v>
      </c>
      <c r="CP197" s="290">
        <v>16</v>
      </c>
      <c r="CQ197" s="290">
        <v>17</v>
      </c>
      <c r="CR197" s="290">
        <v>18</v>
      </c>
      <c r="CS197" s="290">
        <v>19</v>
      </c>
      <c r="CT197" s="290">
        <v>20</v>
      </c>
      <c r="CU197" s="290">
        <v>21</v>
      </c>
      <c r="CV197" s="290">
        <v>22</v>
      </c>
      <c r="CW197" s="290">
        <v>23</v>
      </c>
      <c r="CX197" s="290">
        <v>24</v>
      </c>
      <c r="CY197" s="290">
        <v>25</v>
      </c>
      <c r="CZ197" s="290">
        <v>26</v>
      </c>
      <c r="DA197" s="290">
        <v>27</v>
      </c>
      <c r="DB197" s="290">
        <v>28</v>
      </c>
      <c r="DC197" s="290">
        <v>29</v>
      </c>
      <c r="DD197" s="290">
        <v>30</v>
      </c>
      <c r="DE197" s="290">
        <v>31</v>
      </c>
      <c r="DF197" s="290">
        <v>32</v>
      </c>
      <c r="DG197" s="290">
        <v>33</v>
      </c>
      <c r="DH197" s="290">
        <v>34</v>
      </c>
      <c r="DI197" s="291">
        <v>35</v>
      </c>
      <c r="DJ197" s="291">
        <v>36</v>
      </c>
      <c r="DK197" s="291">
        <v>37</v>
      </c>
      <c r="DL197" s="291">
        <v>38</v>
      </c>
      <c r="DM197" s="291">
        <v>39</v>
      </c>
      <c r="DN197" s="291">
        <v>40</v>
      </c>
      <c r="DO197" s="273"/>
    </row>
    <row r="198" spans="66:119" ht="22.5" customHeight="1" x14ac:dyDescent="0.3">
      <c r="BW198" s="270"/>
      <c r="BX198" s="280"/>
      <c r="BY198" s="281"/>
      <c r="BZ198" s="282"/>
      <c r="CA198" s="283"/>
      <c r="CB198" s="283"/>
      <c r="CC198" s="283"/>
      <c r="CD198" s="283"/>
      <c r="CE198" s="283"/>
      <c r="CF198" s="283"/>
      <c r="CG198" s="283"/>
      <c r="CH198" s="283"/>
      <c r="CI198" s="283"/>
      <c r="CJ198" s="283"/>
      <c r="CK198" s="283"/>
      <c r="CL198" s="283"/>
      <c r="CM198" s="283"/>
      <c r="CN198" s="283"/>
      <c r="CO198" s="283"/>
      <c r="CP198" s="283"/>
      <c r="CQ198" s="283"/>
      <c r="CR198" s="283"/>
      <c r="CS198" s="283"/>
      <c r="CT198" s="283"/>
      <c r="CU198" s="283"/>
      <c r="CV198" s="283"/>
      <c r="CW198" s="283"/>
      <c r="CX198" s="283"/>
      <c r="CY198" s="283"/>
      <c r="CZ198" s="283"/>
      <c r="DA198" s="283"/>
      <c r="DB198" s="283"/>
      <c r="DC198" s="283"/>
      <c r="DD198" s="283"/>
      <c r="DE198" s="283"/>
      <c r="DF198" s="283"/>
      <c r="DG198" s="283"/>
      <c r="DH198" s="283"/>
      <c r="DI198" s="284"/>
      <c r="DJ198" s="284"/>
      <c r="DK198" s="284"/>
      <c r="DL198" s="284"/>
      <c r="DM198" s="284"/>
      <c r="DN198" s="284"/>
      <c r="DO198" s="273"/>
    </row>
    <row r="199" spans="66:119" ht="22.5" customHeight="1" x14ac:dyDescent="0.4">
      <c r="BW199" s="270"/>
      <c r="BX199" s="285" t="s">
        <v>56</v>
      </c>
      <c r="BY199" s="249">
        <f t="shared" ref="BY199" si="430">CZ195</f>
        <v>17</v>
      </c>
      <c r="BZ199" s="286" t="s">
        <v>47</v>
      </c>
      <c r="CA199" s="290">
        <v>1</v>
      </c>
      <c r="CB199" s="290">
        <v>2</v>
      </c>
      <c r="CC199" s="290">
        <v>3</v>
      </c>
      <c r="CD199" s="290">
        <v>4</v>
      </c>
      <c r="CE199" s="290">
        <v>5</v>
      </c>
      <c r="CF199" s="290">
        <v>6</v>
      </c>
      <c r="CG199" s="290">
        <v>7</v>
      </c>
      <c r="CH199" s="290">
        <v>8</v>
      </c>
      <c r="CI199" s="290">
        <v>9</v>
      </c>
      <c r="CJ199" s="290">
        <v>10</v>
      </c>
      <c r="CK199" s="290">
        <v>11</v>
      </c>
      <c r="CL199" s="290">
        <v>12</v>
      </c>
      <c r="CM199" s="290">
        <v>13</v>
      </c>
      <c r="CN199" s="290">
        <v>14</v>
      </c>
      <c r="CO199" s="290">
        <v>15</v>
      </c>
      <c r="CP199" s="290">
        <v>16</v>
      </c>
      <c r="CQ199" s="290">
        <v>17</v>
      </c>
      <c r="CR199" s="290">
        <v>18</v>
      </c>
      <c r="CS199" s="290">
        <v>19</v>
      </c>
      <c r="CT199" s="290">
        <v>20</v>
      </c>
      <c r="CU199" s="290">
        <v>21</v>
      </c>
      <c r="CV199" s="290">
        <v>22</v>
      </c>
      <c r="CW199" s="290">
        <v>23</v>
      </c>
      <c r="CX199" s="290">
        <v>24</v>
      </c>
      <c r="CY199" s="290">
        <v>25</v>
      </c>
      <c r="CZ199" s="290">
        <v>26</v>
      </c>
      <c r="DA199" s="290">
        <v>27</v>
      </c>
      <c r="DB199" s="290">
        <v>28</v>
      </c>
      <c r="DC199" s="290">
        <v>29</v>
      </c>
      <c r="DD199" s="290">
        <v>30</v>
      </c>
      <c r="DE199" s="290">
        <v>31</v>
      </c>
      <c r="DF199" s="290">
        <v>32</v>
      </c>
      <c r="DG199" s="290">
        <v>33</v>
      </c>
      <c r="DH199" s="290">
        <v>34</v>
      </c>
      <c r="DI199" s="291">
        <v>35</v>
      </c>
      <c r="DJ199" s="291">
        <v>36</v>
      </c>
      <c r="DK199" s="291">
        <v>37</v>
      </c>
      <c r="DL199" s="291">
        <v>38</v>
      </c>
      <c r="DM199" s="291">
        <v>39</v>
      </c>
      <c r="DN199" s="291">
        <v>40</v>
      </c>
      <c r="DO199" s="273"/>
    </row>
    <row r="200" spans="66:119" ht="22.5" customHeight="1" thickBot="1" x14ac:dyDescent="0.35">
      <c r="BW200" s="287"/>
      <c r="BX200" s="288"/>
      <c r="BY200" s="288"/>
      <c r="BZ200" s="288"/>
      <c r="CA200" s="288"/>
      <c r="CB200" s="288"/>
      <c r="CC200" s="288"/>
      <c r="CD200" s="288"/>
      <c r="CE200" s="288"/>
      <c r="CF200" s="288"/>
      <c r="CG200" s="288"/>
      <c r="CH200" s="288"/>
      <c r="CI200" s="288"/>
      <c r="CJ200" s="288"/>
      <c r="CK200" s="288"/>
      <c r="CL200" s="288"/>
      <c r="CM200" s="288"/>
      <c r="CN200" s="288"/>
      <c r="CO200" s="288"/>
      <c r="CP200" s="288"/>
      <c r="CQ200" s="288"/>
      <c r="CR200" s="288"/>
      <c r="CS200" s="288"/>
      <c r="CT200" s="288"/>
      <c r="CU200" s="288"/>
      <c r="CV200" s="288"/>
      <c r="CW200" s="288"/>
      <c r="CX200" s="288"/>
      <c r="CY200" s="288"/>
      <c r="CZ200" s="288"/>
      <c r="DA200" s="288"/>
      <c r="DB200" s="288"/>
      <c r="DC200" s="288"/>
      <c r="DD200" s="288"/>
      <c r="DE200" s="288"/>
      <c r="DF200" s="288"/>
      <c r="DG200" s="288"/>
      <c r="DH200" s="288"/>
      <c r="DI200" s="288"/>
      <c r="DJ200" s="288"/>
      <c r="DK200" s="288"/>
      <c r="DL200" s="288"/>
      <c r="DM200" s="288"/>
      <c r="DN200" s="288"/>
      <c r="DO200" s="289"/>
    </row>
    <row r="201" spans="66:119" ht="22.5" customHeight="1" thickTop="1" x14ac:dyDescent="0.35">
      <c r="BW201" s="1012">
        <f t="shared" ref="BW201" si="431">BO202</f>
        <v>0.45000000000000023</v>
      </c>
      <c r="BX201" s="1013"/>
      <c r="BY201" s="267"/>
      <c r="BZ201" s="267"/>
      <c r="CA201" s="267"/>
      <c r="CB201" s="267"/>
      <c r="CC201" s="267"/>
      <c r="CD201" s="267"/>
      <c r="CE201" s="267"/>
      <c r="CF201" s="267"/>
      <c r="CG201" s="267"/>
      <c r="CH201" s="267"/>
      <c r="CI201" s="267"/>
      <c r="CJ201" s="267"/>
      <c r="CK201" s="267"/>
      <c r="CL201" s="267"/>
      <c r="CM201" s="267"/>
      <c r="CN201" s="267"/>
      <c r="CO201" s="267"/>
      <c r="CP201" s="267"/>
      <c r="CQ201" s="267"/>
      <c r="CR201" s="267"/>
      <c r="CS201" s="267"/>
      <c r="CT201" s="267"/>
      <c r="CU201" s="267"/>
      <c r="CV201" s="267"/>
      <c r="CW201" s="267"/>
      <c r="CX201" s="267"/>
      <c r="CY201" s="267"/>
      <c r="CZ201" s="267"/>
      <c r="DA201" s="267"/>
      <c r="DB201" s="267"/>
      <c r="DC201" s="267"/>
      <c r="DD201" s="267"/>
      <c r="DE201" s="267"/>
      <c r="DF201" s="267"/>
      <c r="DG201" s="267"/>
      <c r="DH201" s="267"/>
      <c r="DI201" s="267"/>
      <c r="DJ201" s="267"/>
      <c r="DK201" s="268"/>
      <c r="DL201" s="466" t="s">
        <v>78</v>
      </c>
      <c r="DM201" s="467"/>
      <c r="DN201" s="466" t="str">
        <f t="shared" ref="DN201" si="432">BR203</f>
        <v>C</v>
      </c>
      <c r="DO201" s="468"/>
    </row>
    <row r="202" spans="66:119" ht="22.5" customHeight="1" x14ac:dyDescent="0.3">
      <c r="BN202" t="str">
        <f t="shared" ref="BN202:BU203" si="433">E49</f>
        <v>10. KOLO</v>
      </c>
      <c r="BO202">
        <f t="shared" si="433"/>
        <v>0.45000000000000023</v>
      </c>
      <c r="BP202">
        <f t="shared" si="433"/>
        <v>57</v>
      </c>
      <c r="BQ202" t="str">
        <f t="shared" si="433"/>
        <v>HŘIŠTĚ</v>
      </c>
      <c r="BR202" t="str">
        <f t="shared" si="433"/>
        <v>skupina</v>
      </c>
      <c r="BS202">
        <f t="shared" si="433"/>
        <v>6</v>
      </c>
      <c r="BT202" t="str">
        <f t="shared" si="433"/>
        <v>:</v>
      </c>
      <c r="BU202">
        <f t="shared" si="433"/>
        <v>14</v>
      </c>
      <c r="BW202" s="270"/>
      <c r="BX202" s="1014" t="str">
        <f t="shared" ref="BX202" si="434">BN202</f>
        <v>10. KOLO</v>
      </c>
      <c r="BY202" s="1014"/>
      <c r="BZ202" s="1014"/>
      <c r="CA202" s="1014"/>
      <c r="CB202" s="271"/>
      <c r="CC202" s="1018"/>
      <c r="CD202" s="1018"/>
      <c r="CE202" s="271"/>
      <c r="CF202" s="271"/>
      <c r="CG202" s="271"/>
      <c r="CH202" s="271"/>
      <c r="CI202" s="271"/>
      <c r="CJ202" s="271"/>
      <c r="CK202" s="271"/>
      <c r="CL202" s="271"/>
      <c r="CM202" s="271"/>
      <c r="CN202" s="1019">
        <f t="shared" ref="CN202" si="435">BP202</f>
        <v>57</v>
      </c>
      <c r="CO202" s="1019"/>
      <c r="CP202" s="1019"/>
      <c r="CQ202" s="1019"/>
      <c r="CR202" s="1019"/>
      <c r="CS202" s="1015" t="s">
        <v>48</v>
      </c>
      <c r="CT202" s="1015"/>
      <c r="CU202" s="1015"/>
      <c r="CV202" s="271"/>
      <c r="CW202" s="271"/>
      <c r="CX202" s="271"/>
      <c r="CY202" s="271"/>
      <c r="CZ202" s="271"/>
      <c r="DA202" s="271"/>
      <c r="DB202" s="271"/>
      <c r="DC202" s="271"/>
      <c r="DD202" s="271"/>
      <c r="DE202" s="271"/>
      <c r="DF202" s="271"/>
      <c r="DG202" s="271"/>
      <c r="DH202" s="271"/>
      <c r="DI202" s="272"/>
      <c r="DJ202" s="1016" t="s">
        <v>49</v>
      </c>
      <c r="DK202" s="1016"/>
      <c r="DL202" s="1016"/>
      <c r="DM202" s="1017">
        <f t="shared" ref="DM202" si="436">BQ203</f>
        <v>3</v>
      </c>
      <c r="DN202" s="1017"/>
      <c r="DO202" s="273"/>
    </row>
    <row r="203" spans="66:119" ht="22.5" customHeight="1" x14ac:dyDescent="0.3">
      <c r="BN203">
        <f t="shared" si="433"/>
        <v>0</v>
      </c>
      <c r="BO203">
        <f t="shared" si="433"/>
        <v>0</v>
      </c>
      <c r="BP203" t="str">
        <f t="shared" si="433"/>
        <v>zápas</v>
      </c>
      <c r="BQ203">
        <f t="shared" si="433"/>
        <v>3</v>
      </c>
      <c r="BR203" t="str">
        <f t="shared" si="433"/>
        <v>C</v>
      </c>
      <c r="BS203" t="str">
        <f t="shared" si="433"/>
        <v>Velim</v>
      </c>
      <c r="BT203">
        <f t="shared" si="433"/>
        <v>0</v>
      </c>
      <c r="BU203" t="str">
        <f t="shared" si="433"/>
        <v>Gymnázium "A"</v>
      </c>
      <c r="BW203" s="270"/>
      <c r="BX203" s="1014"/>
      <c r="BY203" s="1014"/>
      <c r="BZ203" s="1014"/>
      <c r="CA203" s="1014"/>
      <c r="CB203" s="271"/>
      <c r="CC203" s="1018"/>
      <c r="CD203" s="1018"/>
      <c r="CE203" s="271"/>
      <c r="CF203" s="271"/>
      <c r="CG203" s="271"/>
      <c r="CH203" s="271"/>
      <c r="CI203" s="271"/>
      <c r="CJ203" s="271"/>
      <c r="CK203" s="271"/>
      <c r="CL203" s="271"/>
      <c r="CM203" s="271"/>
      <c r="CN203" s="1019"/>
      <c r="CO203" s="1019"/>
      <c r="CP203" s="1019"/>
      <c r="CQ203" s="1019"/>
      <c r="CR203" s="1019"/>
      <c r="CS203" s="1015"/>
      <c r="CT203" s="1015"/>
      <c r="CU203" s="1015"/>
      <c r="CV203" s="271"/>
      <c r="CW203" s="271"/>
      <c r="CX203" s="271"/>
      <c r="CY203" s="271"/>
      <c r="CZ203" s="271"/>
      <c r="DA203" s="271"/>
      <c r="DB203" s="271"/>
      <c r="DC203" s="271"/>
      <c r="DD203" s="271"/>
      <c r="DE203" s="271"/>
      <c r="DF203" s="271"/>
      <c r="DG203" s="271"/>
      <c r="DH203" s="271"/>
      <c r="DI203" s="272"/>
      <c r="DJ203" s="1016"/>
      <c r="DK203" s="1016"/>
      <c r="DL203" s="1016"/>
      <c r="DM203" s="1017"/>
      <c r="DN203" s="1017"/>
      <c r="DO203" s="273"/>
    </row>
    <row r="204" spans="66:119" ht="22.5" customHeight="1" x14ac:dyDescent="0.3">
      <c r="BW204" s="270"/>
      <c r="BX204" s="274"/>
      <c r="BY204" s="274"/>
      <c r="BZ204" s="274"/>
      <c r="CA204" s="274"/>
      <c r="CB204" s="1010" t="s">
        <v>52</v>
      </c>
      <c r="CC204" s="1010"/>
      <c r="CD204" s="275">
        <f t="shared" ref="CD204" si="437">BS202</f>
        <v>6</v>
      </c>
      <c r="CE204" s="276" t="s">
        <v>53</v>
      </c>
      <c r="CF204" s="1011" t="str">
        <f t="shared" ref="CF204" si="438">BS203</f>
        <v>Velim</v>
      </c>
      <c r="CG204" s="1011"/>
      <c r="CH204" s="1011"/>
      <c r="CI204" s="1011"/>
      <c r="CJ204" s="1011"/>
      <c r="CK204" s="1011"/>
      <c r="CL204" s="1011"/>
      <c r="CM204" s="1011"/>
      <c r="CN204" s="1011"/>
      <c r="CO204" s="1011"/>
      <c r="CP204" s="1011"/>
      <c r="CQ204" s="1011"/>
      <c r="CR204" s="1011"/>
      <c r="CS204" s="274"/>
      <c r="CT204" s="274"/>
      <c r="CU204" s="274"/>
      <c r="CV204" s="274"/>
      <c r="CW204" s="274"/>
      <c r="CX204" s="1010" t="s">
        <v>52</v>
      </c>
      <c r="CY204" s="1010"/>
      <c r="CZ204" s="275">
        <f t="shared" ref="CZ204" si="439">BU202</f>
        <v>14</v>
      </c>
      <c r="DA204" s="276" t="s">
        <v>53</v>
      </c>
      <c r="DB204" s="1011" t="str">
        <f t="shared" ref="DB204" si="440">BU203</f>
        <v>Gymnázium "A"</v>
      </c>
      <c r="DC204" s="1011"/>
      <c r="DD204" s="1011"/>
      <c r="DE204" s="1011"/>
      <c r="DF204" s="1011"/>
      <c r="DG204" s="1011"/>
      <c r="DH204" s="1011"/>
      <c r="DI204" s="1011"/>
      <c r="DJ204" s="1011"/>
      <c r="DK204" s="1011"/>
      <c r="DL204" s="1011"/>
      <c r="DM204" s="1011"/>
      <c r="DN204" s="1011"/>
      <c r="DO204" s="273"/>
    </row>
    <row r="205" spans="66:119" ht="22.5" customHeight="1" x14ac:dyDescent="0.3">
      <c r="BW205" s="270"/>
      <c r="BX205" s="274"/>
      <c r="BY205" s="274"/>
      <c r="BZ205" s="274"/>
      <c r="CA205" s="274"/>
      <c r="CB205" s="274"/>
      <c r="CC205" s="274"/>
      <c r="CD205" s="274"/>
      <c r="CE205" s="274"/>
      <c r="CF205" s="274"/>
      <c r="CG205" s="274"/>
      <c r="CH205" s="274"/>
      <c r="CI205" s="274"/>
      <c r="CJ205" s="274"/>
      <c r="CK205" s="274"/>
      <c r="CL205" s="274"/>
      <c r="CM205" s="274"/>
      <c r="CN205" s="274"/>
      <c r="CO205" s="274"/>
      <c r="CP205" s="274"/>
      <c r="CQ205" s="274"/>
      <c r="CR205" s="274"/>
      <c r="CS205" s="274"/>
      <c r="CT205" s="274"/>
      <c r="CU205" s="274"/>
      <c r="CV205" s="274"/>
      <c r="CW205" s="274"/>
      <c r="CX205" s="274"/>
      <c r="CY205" s="274"/>
      <c r="CZ205" s="274"/>
      <c r="DA205" s="274"/>
      <c r="DB205" s="274"/>
      <c r="DC205" s="274"/>
      <c r="DD205" s="274"/>
      <c r="DE205" s="274"/>
      <c r="DF205" s="274"/>
      <c r="DG205" s="274"/>
      <c r="DH205" s="274"/>
      <c r="DI205" s="277"/>
      <c r="DJ205" s="277"/>
      <c r="DK205" s="277"/>
      <c r="DL205" s="277"/>
      <c r="DM205" s="277"/>
      <c r="DN205" s="277"/>
      <c r="DO205" s="273"/>
    </row>
    <row r="206" spans="66:119" ht="22.5" customHeight="1" x14ac:dyDescent="0.4">
      <c r="BW206" s="270"/>
      <c r="BX206" s="278" t="s">
        <v>56</v>
      </c>
      <c r="BY206" s="250">
        <f t="shared" ref="BY206" si="441">CD204</f>
        <v>6</v>
      </c>
      <c r="BZ206" s="279" t="s">
        <v>47</v>
      </c>
      <c r="CA206" s="290">
        <v>1</v>
      </c>
      <c r="CB206" s="290">
        <v>2</v>
      </c>
      <c r="CC206" s="290">
        <v>3</v>
      </c>
      <c r="CD206" s="290">
        <v>4</v>
      </c>
      <c r="CE206" s="290">
        <v>5</v>
      </c>
      <c r="CF206" s="290">
        <v>6</v>
      </c>
      <c r="CG206" s="290">
        <v>7</v>
      </c>
      <c r="CH206" s="290">
        <v>8</v>
      </c>
      <c r="CI206" s="290">
        <v>9</v>
      </c>
      <c r="CJ206" s="290">
        <v>10</v>
      </c>
      <c r="CK206" s="290">
        <v>11</v>
      </c>
      <c r="CL206" s="290">
        <v>12</v>
      </c>
      <c r="CM206" s="290">
        <v>13</v>
      </c>
      <c r="CN206" s="290">
        <v>14</v>
      </c>
      <c r="CO206" s="290">
        <v>15</v>
      </c>
      <c r="CP206" s="290">
        <v>16</v>
      </c>
      <c r="CQ206" s="290">
        <v>17</v>
      </c>
      <c r="CR206" s="290">
        <v>18</v>
      </c>
      <c r="CS206" s="290">
        <v>19</v>
      </c>
      <c r="CT206" s="290">
        <v>20</v>
      </c>
      <c r="CU206" s="290">
        <v>21</v>
      </c>
      <c r="CV206" s="290">
        <v>22</v>
      </c>
      <c r="CW206" s="290">
        <v>23</v>
      </c>
      <c r="CX206" s="290">
        <v>24</v>
      </c>
      <c r="CY206" s="290">
        <v>25</v>
      </c>
      <c r="CZ206" s="290">
        <v>26</v>
      </c>
      <c r="DA206" s="290">
        <v>27</v>
      </c>
      <c r="DB206" s="290">
        <v>28</v>
      </c>
      <c r="DC206" s="290">
        <v>29</v>
      </c>
      <c r="DD206" s="290">
        <v>30</v>
      </c>
      <c r="DE206" s="290">
        <v>31</v>
      </c>
      <c r="DF206" s="290">
        <v>32</v>
      </c>
      <c r="DG206" s="290">
        <v>33</v>
      </c>
      <c r="DH206" s="290">
        <v>34</v>
      </c>
      <c r="DI206" s="291">
        <v>35</v>
      </c>
      <c r="DJ206" s="291">
        <v>36</v>
      </c>
      <c r="DK206" s="291">
        <v>37</v>
      </c>
      <c r="DL206" s="291">
        <v>38</v>
      </c>
      <c r="DM206" s="291">
        <v>39</v>
      </c>
      <c r="DN206" s="291">
        <v>40</v>
      </c>
      <c r="DO206" s="273"/>
    </row>
    <row r="207" spans="66:119" ht="22.5" customHeight="1" x14ac:dyDescent="0.3">
      <c r="BW207" s="270"/>
      <c r="BX207" s="280"/>
      <c r="BY207" s="281"/>
      <c r="BZ207" s="282"/>
      <c r="CA207" s="283"/>
      <c r="CB207" s="283"/>
      <c r="CC207" s="283"/>
      <c r="CD207" s="283"/>
      <c r="CE207" s="283"/>
      <c r="CF207" s="283"/>
      <c r="CG207" s="283"/>
      <c r="CH207" s="283"/>
      <c r="CI207" s="283"/>
      <c r="CJ207" s="283"/>
      <c r="CK207" s="283"/>
      <c r="CL207" s="283"/>
      <c r="CM207" s="283"/>
      <c r="CN207" s="283"/>
      <c r="CO207" s="283"/>
      <c r="CP207" s="283"/>
      <c r="CQ207" s="283"/>
      <c r="CR207" s="283"/>
      <c r="CS207" s="283"/>
      <c r="CT207" s="283"/>
      <c r="CU207" s="283"/>
      <c r="CV207" s="283"/>
      <c r="CW207" s="283"/>
      <c r="CX207" s="283"/>
      <c r="CY207" s="283"/>
      <c r="CZ207" s="283"/>
      <c r="DA207" s="283"/>
      <c r="DB207" s="283"/>
      <c r="DC207" s="283"/>
      <c r="DD207" s="283"/>
      <c r="DE207" s="283"/>
      <c r="DF207" s="283"/>
      <c r="DG207" s="283"/>
      <c r="DH207" s="283"/>
      <c r="DI207" s="284"/>
      <c r="DJ207" s="284"/>
      <c r="DK207" s="284"/>
      <c r="DL207" s="284"/>
      <c r="DM207" s="284"/>
      <c r="DN207" s="284"/>
      <c r="DO207" s="273"/>
    </row>
    <row r="208" spans="66:119" ht="22.5" customHeight="1" x14ac:dyDescent="0.4">
      <c r="BW208" s="270"/>
      <c r="BX208" s="285" t="s">
        <v>56</v>
      </c>
      <c r="BY208" s="249">
        <f t="shared" ref="BY208" si="442">CZ204</f>
        <v>14</v>
      </c>
      <c r="BZ208" s="286" t="s">
        <v>47</v>
      </c>
      <c r="CA208" s="290">
        <v>1</v>
      </c>
      <c r="CB208" s="290">
        <v>2</v>
      </c>
      <c r="CC208" s="290">
        <v>3</v>
      </c>
      <c r="CD208" s="290">
        <v>4</v>
      </c>
      <c r="CE208" s="290">
        <v>5</v>
      </c>
      <c r="CF208" s="290">
        <v>6</v>
      </c>
      <c r="CG208" s="290">
        <v>7</v>
      </c>
      <c r="CH208" s="290">
        <v>8</v>
      </c>
      <c r="CI208" s="290">
        <v>9</v>
      </c>
      <c r="CJ208" s="290">
        <v>10</v>
      </c>
      <c r="CK208" s="290">
        <v>11</v>
      </c>
      <c r="CL208" s="290">
        <v>12</v>
      </c>
      <c r="CM208" s="290">
        <v>13</v>
      </c>
      <c r="CN208" s="290">
        <v>14</v>
      </c>
      <c r="CO208" s="290">
        <v>15</v>
      </c>
      <c r="CP208" s="290">
        <v>16</v>
      </c>
      <c r="CQ208" s="290">
        <v>17</v>
      </c>
      <c r="CR208" s="290">
        <v>18</v>
      </c>
      <c r="CS208" s="290">
        <v>19</v>
      </c>
      <c r="CT208" s="290">
        <v>20</v>
      </c>
      <c r="CU208" s="290">
        <v>21</v>
      </c>
      <c r="CV208" s="290">
        <v>22</v>
      </c>
      <c r="CW208" s="290">
        <v>23</v>
      </c>
      <c r="CX208" s="290">
        <v>24</v>
      </c>
      <c r="CY208" s="290">
        <v>25</v>
      </c>
      <c r="CZ208" s="290">
        <v>26</v>
      </c>
      <c r="DA208" s="290">
        <v>27</v>
      </c>
      <c r="DB208" s="290">
        <v>28</v>
      </c>
      <c r="DC208" s="290">
        <v>29</v>
      </c>
      <c r="DD208" s="290">
        <v>30</v>
      </c>
      <c r="DE208" s="290">
        <v>31</v>
      </c>
      <c r="DF208" s="290">
        <v>32</v>
      </c>
      <c r="DG208" s="290">
        <v>33</v>
      </c>
      <c r="DH208" s="290">
        <v>34</v>
      </c>
      <c r="DI208" s="291">
        <v>35</v>
      </c>
      <c r="DJ208" s="291">
        <v>36</v>
      </c>
      <c r="DK208" s="291">
        <v>37</v>
      </c>
      <c r="DL208" s="291">
        <v>38</v>
      </c>
      <c r="DM208" s="291">
        <v>39</v>
      </c>
      <c r="DN208" s="291">
        <v>40</v>
      </c>
      <c r="DO208" s="273"/>
    </row>
    <row r="209" spans="66:119" ht="22.5" customHeight="1" thickBot="1" x14ac:dyDescent="0.35">
      <c r="BW209" s="287"/>
      <c r="BX209" s="288"/>
      <c r="BY209" s="288"/>
      <c r="BZ209" s="288"/>
      <c r="CA209" s="288"/>
      <c r="CB209" s="288"/>
      <c r="CC209" s="288"/>
      <c r="CD209" s="288"/>
      <c r="CE209" s="288"/>
      <c r="CF209" s="288"/>
      <c r="CG209" s="288"/>
      <c r="CH209" s="288"/>
      <c r="CI209" s="288"/>
      <c r="CJ209" s="288"/>
      <c r="CK209" s="288"/>
      <c r="CL209" s="288"/>
      <c r="CM209" s="288"/>
      <c r="CN209" s="288"/>
      <c r="CO209" s="288"/>
      <c r="CP209" s="288"/>
      <c r="CQ209" s="288"/>
      <c r="CR209" s="288"/>
      <c r="CS209" s="288"/>
      <c r="CT209" s="288"/>
      <c r="CU209" s="288"/>
      <c r="CV209" s="288"/>
      <c r="CW209" s="288"/>
      <c r="CX209" s="288"/>
      <c r="CY209" s="288"/>
      <c r="CZ209" s="288"/>
      <c r="DA209" s="288"/>
      <c r="DB209" s="288"/>
      <c r="DC209" s="288"/>
      <c r="DD209" s="288"/>
      <c r="DE209" s="288"/>
      <c r="DF209" s="288"/>
      <c r="DG209" s="288"/>
      <c r="DH209" s="288"/>
      <c r="DI209" s="288"/>
      <c r="DJ209" s="288"/>
      <c r="DK209" s="288"/>
      <c r="DL209" s="288"/>
      <c r="DM209" s="288"/>
      <c r="DN209" s="288"/>
      <c r="DO209" s="289"/>
    </row>
    <row r="210" spans="66:119" ht="22.5" customHeight="1" thickTop="1" x14ac:dyDescent="0.35">
      <c r="BW210" s="1012">
        <f t="shared" ref="BW210" si="443">BO211</f>
        <v>0.45833333333333359</v>
      </c>
      <c r="BX210" s="1013"/>
      <c r="BY210" s="267"/>
      <c r="BZ210" s="267"/>
      <c r="CA210" s="267"/>
      <c r="CB210" s="267"/>
      <c r="CC210" s="267"/>
      <c r="CD210" s="267"/>
      <c r="CE210" s="267"/>
      <c r="CF210" s="267"/>
      <c r="CG210" s="267"/>
      <c r="CH210" s="267"/>
      <c r="CI210" s="267"/>
      <c r="CJ210" s="267"/>
      <c r="CK210" s="267"/>
      <c r="CL210" s="267"/>
      <c r="CM210" s="267"/>
      <c r="CN210" s="267"/>
      <c r="CO210" s="267"/>
      <c r="CP210" s="267"/>
      <c r="CQ210" s="267"/>
      <c r="CR210" s="267"/>
      <c r="CS210" s="267"/>
      <c r="CT210" s="267"/>
      <c r="CU210" s="267"/>
      <c r="CV210" s="267"/>
      <c r="CW210" s="267"/>
      <c r="CX210" s="267"/>
      <c r="CY210" s="267"/>
      <c r="CZ210" s="267"/>
      <c r="DA210" s="267"/>
      <c r="DB210" s="267"/>
      <c r="DC210" s="267"/>
      <c r="DD210" s="267"/>
      <c r="DE210" s="267"/>
      <c r="DF210" s="267"/>
      <c r="DG210" s="267"/>
      <c r="DH210" s="267"/>
      <c r="DI210" s="267"/>
      <c r="DJ210" s="267"/>
      <c r="DK210" s="268"/>
      <c r="DL210" s="466" t="s">
        <v>78</v>
      </c>
      <c r="DM210" s="467"/>
      <c r="DN210" s="466" t="str">
        <f t="shared" ref="DN210" si="444">BR212</f>
        <v>D</v>
      </c>
      <c r="DO210" s="468"/>
    </row>
    <row r="211" spans="66:119" ht="22.5" customHeight="1" x14ac:dyDescent="0.3">
      <c r="BN211" t="str">
        <f t="shared" ref="BN211:BU212" si="445">E51</f>
        <v>11. KOLO</v>
      </c>
      <c r="BO211">
        <f t="shared" si="445"/>
        <v>0.45833333333333359</v>
      </c>
      <c r="BP211">
        <f t="shared" si="445"/>
        <v>63</v>
      </c>
      <c r="BQ211" t="str">
        <f t="shared" si="445"/>
        <v>HŘIŠTĚ</v>
      </c>
      <c r="BR211" t="str">
        <f t="shared" si="445"/>
        <v>skupina</v>
      </c>
      <c r="BS211">
        <f t="shared" si="445"/>
        <v>13</v>
      </c>
      <c r="BT211" t="str">
        <f t="shared" si="445"/>
        <v>:</v>
      </c>
      <c r="BU211">
        <f t="shared" si="445"/>
        <v>20</v>
      </c>
      <c r="BW211" s="270"/>
      <c r="BX211" s="1014" t="str">
        <f t="shared" ref="BX211" si="446">BN211</f>
        <v>11. KOLO</v>
      </c>
      <c r="BY211" s="1014"/>
      <c r="BZ211" s="1014"/>
      <c r="CA211" s="1014"/>
      <c r="CB211" s="271"/>
      <c r="CC211" s="1018"/>
      <c r="CD211" s="1018"/>
      <c r="CE211" s="271"/>
      <c r="CF211" s="271"/>
      <c r="CG211" s="271"/>
      <c r="CH211" s="271"/>
      <c r="CI211" s="271"/>
      <c r="CJ211" s="271"/>
      <c r="CK211" s="271"/>
      <c r="CL211" s="271"/>
      <c r="CM211" s="271"/>
      <c r="CN211" s="1019">
        <f t="shared" ref="CN211" si="447">BP211</f>
        <v>63</v>
      </c>
      <c r="CO211" s="1019"/>
      <c r="CP211" s="1019"/>
      <c r="CQ211" s="1019"/>
      <c r="CR211" s="1019"/>
      <c r="CS211" s="1015" t="s">
        <v>48</v>
      </c>
      <c r="CT211" s="1015"/>
      <c r="CU211" s="1015"/>
      <c r="CV211" s="271"/>
      <c r="CW211" s="271"/>
      <c r="CX211" s="271"/>
      <c r="CY211" s="271"/>
      <c r="CZ211" s="271"/>
      <c r="DA211" s="271"/>
      <c r="DB211" s="271"/>
      <c r="DC211" s="271"/>
      <c r="DD211" s="271"/>
      <c r="DE211" s="271"/>
      <c r="DF211" s="271"/>
      <c r="DG211" s="271"/>
      <c r="DH211" s="271"/>
      <c r="DI211" s="272"/>
      <c r="DJ211" s="1016" t="s">
        <v>49</v>
      </c>
      <c r="DK211" s="1016"/>
      <c r="DL211" s="1016"/>
      <c r="DM211" s="1017">
        <f t="shared" ref="DM211" si="448">BQ212</f>
        <v>3</v>
      </c>
      <c r="DN211" s="1017"/>
      <c r="DO211" s="273"/>
    </row>
    <row r="212" spans="66:119" ht="22.5" customHeight="1" x14ac:dyDescent="0.3">
      <c r="BN212">
        <f t="shared" si="445"/>
        <v>0</v>
      </c>
      <c r="BO212">
        <f t="shared" si="445"/>
        <v>0</v>
      </c>
      <c r="BP212" t="str">
        <f t="shared" si="445"/>
        <v>zápas</v>
      </c>
      <c r="BQ212">
        <f t="shared" si="445"/>
        <v>3</v>
      </c>
      <c r="BR212" t="str">
        <f t="shared" si="445"/>
        <v>D</v>
      </c>
      <c r="BS212" t="str">
        <f t="shared" si="445"/>
        <v>Kmochova "B"</v>
      </c>
      <c r="BT212">
        <f t="shared" si="445"/>
        <v>0</v>
      </c>
      <c r="BU212" t="str">
        <f t="shared" si="445"/>
        <v>Gymnázium "B"</v>
      </c>
      <c r="BW212" s="270"/>
      <c r="BX212" s="1014"/>
      <c r="BY212" s="1014"/>
      <c r="BZ212" s="1014"/>
      <c r="CA212" s="1014"/>
      <c r="CB212" s="271"/>
      <c r="CC212" s="1018"/>
      <c r="CD212" s="1018"/>
      <c r="CE212" s="271"/>
      <c r="CF212" s="271"/>
      <c r="CG212" s="271"/>
      <c r="CH212" s="271"/>
      <c r="CI212" s="271"/>
      <c r="CJ212" s="271"/>
      <c r="CK212" s="271"/>
      <c r="CL212" s="271"/>
      <c r="CM212" s="271"/>
      <c r="CN212" s="1019"/>
      <c r="CO212" s="1019"/>
      <c r="CP212" s="1019"/>
      <c r="CQ212" s="1019"/>
      <c r="CR212" s="1019"/>
      <c r="CS212" s="1015"/>
      <c r="CT212" s="1015"/>
      <c r="CU212" s="1015"/>
      <c r="CV212" s="271"/>
      <c r="CW212" s="271"/>
      <c r="CX212" s="271"/>
      <c r="CY212" s="271"/>
      <c r="CZ212" s="271"/>
      <c r="DA212" s="271"/>
      <c r="DB212" s="271"/>
      <c r="DC212" s="271"/>
      <c r="DD212" s="271"/>
      <c r="DE212" s="271"/>
      <c r="DF212" s="271"/>
      <c r="DG212" s="271"/>
      <c r="DH212" s="271"/>
      <c r="DI212" s="272"/>
      <c r="DJ212" s="1016"/>
      <c r="DK212" s="1016"/>
      <c r="DL212" s="1016"/>
      <c r="DM212" s="1017"/>
      <c r="DN212" s="1017"/>
      <c r="DO212" s="273"/>
    </row>
    <row r="213" spans="66:119" ht="22.5" customHeight="1" x14ac:dyDescent="0.3">
      <c r="BW213" s="270"/>
      <c r="BX213" s="274"/>
      <c r="BY213" s="274"/>
      <c r="BZ213" s="274"/>
      <c r="CA213" s="274"/>
      <c r="CB213" s="1010" t="s">
        <v>52</v>
      </c>
      <c r="CC213" s="1010"/>
      <c r="CD213" s="275">
        <f t="shared" ref="CD213" si="449">BS211</f>
        <v>13</v>
      </c>
      <c r="CE213" s="276" t="s">
        <v>53</v>
      </c>
      <c r="CF213" s="1011" t="str">
        <f t="shared" ref="CF213" si="450">BS212</f>
        <v>Kmochova "B"</v>
      </c>
      <c r="CG213" s="1011"/>
      <c r="CH213" s="1011"/>
      <c r="CI213" s="1011"/>
      <c r="CJ213" s="1011"/>
      <c r="CK213" s="1011"/>
      <c r="CL213" s="1011"/>
      <c r="CM213" s="1011"/>
      <c r="CN213" s="1011"/>
      <c r="CO213" s="1011"/>
      <c r="CP213" s="1011"/>
      <c r="CQ213" s="1011"/>
      <c r="CR213" s="1011"/>
      <c r="CS213" s="274"/>
      <c r="CT213" s="274"/>
      <c r="CU213" s="274"/>
      <c r="CV213" s="274"/>
      <c r="CW213" s="274"/>
      <c r="CX213" s="1010" t="s">
        <v>52</v>
      </c>
      <c r="CY213" s="1010"/>
      <c r="CZ213" s="275">
        <f t="shared" ref="CZ213" si="451">BU211</f>
        <v>20</v>
      </c>
      <c r="DA213" s="276" t="s">
        <v>53</v>
      </c>
      <c r="DB213" s="1011" t="str">
        <f t="shared" ref="DB213" si="452">BU212</f>
        <v>Gymnázium "B"</v>
      </c>
      <c r="DC213" s="1011"/>
      <c r="DD213" s="1011"/>
      <c r="DE213" s="1011"/>
      <c r="DF213" s="1011"/>
      <c r="DG213" s="1011"/>
      <c r="DH213" s="1011"/>
      <c r="DI213" s="1011"/>
      <c r="DJ213" s="1011"/>
      <c r="DK213" s="1011"/>
      <c r="DL213" s="1011"/>
      <c r="DM213" s="1011"/>
      <c r="DN213" s="1011"/>
      <c r="DO213" s="273"/>
    </row>
    <row r="214" spans="66:119" ht="22.5" customHeight="1" x14ac:dyDescent="0.3">
      <c r="BW214" s="270"/>
      <c r="BX214" s="274"/>
      <c r="BY214" s="274"/>
      <c r="BZ214" s="274"/>
      <c r="CA214" s="274"/>
      <c r="CB214" s="274"/>
      <c r="CC214" s="274"/>
      <c r="CD214" s="274"/>
      <c r="CE214" s="274"/>
      <c r="CF214" s="274"/>
      <c r="CG214" s="274"/>
      <c r="CH214" s="274"/>
      <c r="CI214" s="274"/>
      <c r="CJ214" s="274"/>
      <c r="CK214" s="274"/>
      <c r="CL214" s="274"/>
      <c r="CM214" s="274"/>
      <c r="CN214" s="274"/>
      <c r="CO214" s="274"/>
      <c r="CP214" s="274"/>
      <c r="CQ214" s="274"/>
      <c r="CR214" s="274"/>
      <c r="CS214" s="274"/>
      <c r="CT214" s="274"/>
      <c r="CU214" s="274"/>
      <c r="CV214" s="274"/>
      <c r="CW214" s="274"/>
      <c r="CX214" s="274"/>
      <c r="CY214" s="274"/>
      <c r="CZ214" s="274"/>
      <c r="DA214" s="274"/>
      <c r="DB214" s="274"/>
      <c r="DC214" s="274"/>
      <c r="DD214" s="274"/>
      <c r="DE214" s="274"/>
      <c r="DF214" s="274"/>
      <c r="DG214" s="274"/>
      <c r="DH214" s="274"/>
      <c r="DI214" s="277"/>
      <c r="DJ214" s="277"/>
      <c r="DK214" s="277"/>
      <c r="DL214" s="277"/>
      <c r="DM214" s="277"/>
      <c r="DN214" s="277"/>
      <c r="DO214" s="273"/>
    </row>
    <row r="215" spans="66:119" ht="22.5" customHeight="1" x14ac:dyDescent="0.4">
      <c r="BW215" s="270"/>
      <c r="BX215" s="278" t="s">
        <v>56</v>
      </c>
      <c r="BY215" s="250">
        <f t="shared" ref="BY215" si="453">CD213</f>
        <v>13</v>
      </c>
      <c r="BZ215" s="279" t="s">
        <v>47</v>
      </c>
      <c r="CA215" s="290">
        <v>1</v>
      </c>
      <c r="CB215" s="290">
        <v>2</v>
      </c>
      <c r="CC215" s="290">
        <v>3</v>
      </c>
      <c r="CD215" s="290">
        <v>4</v>
      </c>
      <c r="CE215" s="290">
        <v>5</v>
      </c>
      <c r="CF215" s="290">
        <v>6</v>
      </c>
      <c r="CG215" s="290">
        <v>7</v>
      </c>
      <c r="CH215" s="290">
        <v>8</v>
      </c>
      <c r="CI215" s="290">
        <v>9</v>
      </c>
      <c r="CJ215" s="290">
        <v>10</v>
      </c>
      <c r="CK215" s="290">
        <v>11</v>
      </c>
      <c r="CL215" s="290">
        <v>12</v>
      </c>
      <c r="CM215" s="290">
        <v>13</v>
      </c>
      <c r="CN215" s="290">
        <v>14</v>
      </c>
      <c r="CO215" s="290">
        <v>15</v>
      </c>
      <c r="CP215" s="290">
        <v>16</v>
      </c>
      <c r="CQ215" s="290">
        <v>17</v>
      </c>
      <c r="CR215" s="290">
        <v>18</v>
      </c>
      <c r="CS215" s="290">
        <v>19</v>
      </c>
      <c r="CT215" s="290">
        <v>20</v>
      </c>
      <c r="CU215" s="290">
        <v>21</v>
      </c>
      <c r="CV215" s="290">
        <v>22</v>
      </c>
      <c r="CW215" s="290">
        <v>23</v>
      </c>
      <c r="CX215" s="290">
        <v>24</v>
      </c>
      <c r="CY215" s="290">
        <v>25</v>
      </c>
      <c r="CZ215" s="290">
        <v>26</v>
      </c>
      <c r="DA215" s="290">
        <v>27</v>
      </c>
      <c r="DB215" s="290">
        <v>28</v>
      </c>
      <c r="DC215" s="290">
        <v>29</v>
      </c>
      <c r="DD215" s="290">
        <v>30</v>
      </c>
      <c r="DE215" s="290">
        <v>31</v>
      </c>
      <c r="DF215" s="290">
        <v>32</v>
      </c>
      <c r="DG215" s="290">
        <v>33</v>
      </c>
      <c r="DH215" s="290">
        <v>34</v>
      </c>
      <c r="DI215" s="291">
        <v>35</v>
      </c>
      <c r="DJ215" s="291">
        <v>36</v>
      </c>
      <c r="DK215" s="291">
        <v>37</v>
      </c>
      <c r="DL215" s="291">
        <v>38</v>
      </c>
      <c r="DM215" s="291">
        <v>39</v>
      </c>
      <c r="DN215" s="291">
        <v>40</v>
      </c>
      <c r="DO215" s="273"/>
    </row>
    <row r="216" spans="66:119" ht="22.5" customHeight="1" x14ac:dyDescent="0.3">
      <c r="BW216" s="270"/>
      <c r="BX216" s="280"/>
      <c r="BY216" s="281"/>
      <c r="BZ216" s="282"/>
      <c r="CA216" s="283"/>
      <c r="CB216" s="283"/>
      <c r="CC216" s="283"/>
      <c r="CD216" s="283"/>
      <c r="CE216" s="283"/>
      <c r="CF216" s="283"/>
      <c r="CG216" s="283"/>
      <c r="CH216" s="283"/>
      <c r="CI216" s="283"/>
      <c r="CJ216" s="283"/>
      <c r="CK216" s="283"/>
      <c r="CL216" s="283"/>
      <c r="CM216" s="283"/>
      <c r="CN216" s="283"/>
      <c r="CO216" s="283"/>
      <c r="CP216" s="283"/>
      <c r="CQ216" s="283"/>
      <c r="CR216" s="283"/>
      <c r="CS216" s="283"/>
      <c r="CT216" s="283"/>
      <c r="CU216" s="283"/>
      <c r="CV216" s="283"/>
      <c r="CW216" s="283"/>
      <c r="CX216" s="283"/>
      <c r="CY216" s="283"/>
      <c r="CZ216" s="283"/>
      <c r="DA216" s="283"/>
      <c r="DB216" s="283"/>
      <c r="DC216" s="283"/>
      <c r="DD216" s="283"/>
      <c r="DE216" s="283"/>
      <c r="DF216" s="283"/>
      <c r="DG216" s="283"/>
      <c r="DH216" s="283"/>
      <c r="DI216" s="284"/>
      <c r="DJ216" s="284"/>
      <c r="DK216" s="284"/>
      <c r="DL216" s="284"/>
      <c r="DM216" s="284"/>
      <c r="DN216" s="284"/>
      <c r="DO216" s="273"/>
    </row>
    <row r="217" spans="66:119" ht="22.5" customHeight="1" x14ac:dyDescent="0.4">
      <c r="BW217" s="270"/>
      <c r="BX217" s="285" t="s">
        <v>56</v>
      </c>
      <c r="BY217" s="249">
        <f t="shared" ref="BY217" si="454">CZ213</f>
        <v>20</v>
      </c>
      <c r="BZ217" s="286" t="s">
        <v>47</v>
      </c>
      <c r="CA217" s="290">
        <v>1</v>
      </c>
      <c r="CB217" s="290">
        <v>2</v>
      </c>
      <c r="CC217" s="290">
        <v>3</v>
      </c>
      <c r="CD217" s="290">
        <v>4</v>
      </c>
      <c r="CE217" s="290">
        <v>5</v>
      </c>
      <c r="CF217" s="290">
        <v>6</v>
      </c>
      <c r="CG217" s="290">
        <v>7</v>
      </c>
      <c r="CH217" s="290">
        <v>8</v>
      </c>
      <c r="CI217" s="290">
        <v>9</v>
      </c>
      <c r="CJ217" s="290">
        <v>10</v>
      </c>
      <c r="CK217" s="290">
        <v>11</v>
      </c>
      <c r="CL217" s="290">
        <v>12</v>
      </c>
      <c r="CM217" s="290">
        <v>13</v>
      </c>
      <c r="CN217" s="290">
        <v>14</v>
      </c>
      <c r="CO217" s="290">
        <v>15</v>
      </c>
      <c r="CP217" s="290">
        <v>16</v>
      </c>
      <c r="CQ217" s="290">
        <v>17</v>
      </c>
      <c r="CR217" s="290">
        <v>18</v>
      </c>
      <c r="CS217" s="290">
        <v>19</v>
      </c>
      <c r="CT217" s="290">
        <v>20</v>
      </c>
      <c r="CU217" s="290">
        <v>21</v>
      </c>
      <c r="CV217" s="290">
        <v>22</v>
      </c>
      <c r="CW217" s="290">
        <v>23</v>
      </c>
      <c r="CX217" s="290">
        <v>24</v>
      </c>
      <c r="CY217" s="290">
        <v>25</v>
      </c>
      <c r="CZ217" s="290">
        <v>26</v>
      </c>
      <c r="DA217" s="290">
        <v>27</v>
      </c>
      <c r="DB217" s="290">
        <v>28</v>
      </c>
      <c r="DC217" s="290">
        <v>29</v>
      </c>
      <c r="DD217" s="290">
        <v>30</v>
      </c>
      <c r="DE217" s="290">
        <v>31</v>
      </c>
      <c r="DF217" s="290">
        <v>32</v>
      </c>
      <c r="DG217" s="290">
        <v>33</v>
      </c>
      <c r="DH217" s="290">
        <v>34</v>
      </c>
      <c r="DI217" s="291">
        <v>35</v>
      </c>
      <c r="DJ217" s="291">
        <v>36</v>
      </c>
      <c r="DK217" s="291">
        <v>37</v>
      </c>
      <c r="DL217" s="291">
        <v>38</v>
      </c>
      <c r="DM217" s="291">
        <v>39</v>
      </c>
      <c r="DN217" s="291">
        <v>40</v>
      </c>
      <c r="DO217" s="273"/>
    </row>
    <row r="218" spans="66:119" ht="22.5" customHeight="1" thickBot="1" x14ac:dyDescent="0.35">
      <c r="BW218" s="287"/>
      <c r="BX218" s="288"/>
      <c r="BY218" s="288"/>
      <c r="BZ218" s="288"/>
      <c r="CA218" s="288"/>
      <c r="CB218" s="288"/>
      <c r="CC218" s="288"/>
      <c r="CD218" s="288"/>
      <c r="CE218" s="288"/>
      <c r="CF218" s="288"/>
      <c r="CG218" s="288"/>
      <c r="CH218" s="288"/>
      <c r="CI218" s="288"/>
      <c r="CJ218" s="288"/>
      <c r="CK218" s="288"/>
      <c r="CL218" s="288"/>
      <c r="CM218" s="288"/>
      <c r="CN218" s="288"/>
      <c r="CO218" s="288"/>
      <c r="CP218" s="288"/>
      <c r="CQ218" s="288"/>
      <c r="CR218" s="288"/>
      <c r="CS218" s="288"/>
      <c r="CT218" s="288"/>
      <c r="CU218" s="288"/>
      <c r="CV218" s="288"/>
      <c r="CW218" s="288"/>
      <c r="CX218" s="288"/>
      <c r="CY218" s="288"/>
      <c r="CZ218" s="288"/>
      <c r="DA218" s="288"/>
      <c r="DB218" s="288"/>
      <c r="DC218" s="288"/>
      <c r="DD218" s="288"/>
      <c r="DE218" s="288"/>
      <c r="DF218" s="288"/>
      <c r="DG218" s="288"/>
      <c r="DH218" s="288"/>
      <c r="DI218" s="288"/>
      <c r="DJ218" s="288"/>
      <c r="DK218" s="288"/>
      <c r="DL218" s="288"/>
      <c r="DM218" s="288"/>
      <c r="DN218" s="288"/>
      <c r="DO218" s="289"/>
    </row>
    <row r="219" spans="66:119" ht="22.5" customHeight="1" thickTop="1" x14ac:dyDescent="0.35">
      <c r="BW219" s="1012">
        <f t="shared" ref="BW219" si="455">BO220</f>
        <v>0.46666666666666695</v>
      </c>
      <c r="BX219" s="1013"/>
      <c r="BY219" s="267"/>
      <c r="BZ219" s="267"/>
      <c r="CA219" s="267"/>
      <c r="CB219" s="267"/>
      <c r="CC219" s="267"/>
      <c r="CD219" s="267"/>
      <c r="CE219" s="267"/>
      <c r="CF219" s="267"/>
      <c r="CG219" s="267"/>
      <c r="CH219" s="267"/>
      <c r="CI219" s="267"/>
      <c r="CJ219" s="267"/>
      <c r="CK219" s="267"/>
      <c r="CL219" s="267"/>
      <c r="CM219" s="267"/>
      <c r="CN219" s="267"/>
      <c r="CO219" s="267"/>
      <c r="CP219" s="267"/>
      <c r="CQ219" s="267"/>
      <c r="CR219" s="267"/>
      <c r="CS219" s="267"/>
      <c r="CT219" s="267"/>
      <c r="CU219" s="267"/>
      <c r="CV219" s="267"/>
      <c r="CW219" s="267"/>
      <c r="CX219" s="267"/>
      <c r="CY219" s="267"/>
      <c r="CZ219" s="267"/>
      <c r="DA219" s="267"/>
      <c r="DB219" s="267"/>
      <c r="DC219" s="267"/>
      <c r="DD219" s="267"/>
      <c r="DE219" s="267"/>
      <c r="DF219" s="267"/>
      <c r="DG219" s="267"/>
      <c r="DH219" s="267"/>
      <c r="DI219" s="267"/>
      <c r="DJ219" s="267"/>
      <c r="DK219" s="268"/>
      <c r="DL219" s="466" t="s">
        <v>78</v>
      </c>
      <c r="DM219" s="467"/>
      <c r="DN219" s="466" t="str">
        <f t="shared" ref="DN219" si="456">BR221</f>
        <v>B</v>
      </c>
      <c r="DO219" s="468"/>
    </row>
    <row r="220" spans="66:119" ht="22.5" customHeight="1" x14ac:dyDescent="0.3">
      <c r="BN220" t="str">
        <f t="shared" ref="BN220:BU221" si="457">E53</f>
        <v>12. KOLO</v>
      </c>
      <c r="BO220">
        <f t="shared" si="457"/>
        <v>0.46666666666666695</v>
      </c>
      <c r="BP220">
        <f t="shared" si="457"/>
        <v>69</v>
      </c>
      <c r="BQ220" t="str">
        <f t="shared" si="457"/>
        <v>HŘIŠTĚ</v>
      </c>
      <c r="BR220" t="str">
        <f t="shared" si="457"/>
        <v>skupina</v>
      </c>
      <c r="BS220">
        <f t="shared" si="457"/>
        <v>10</v>
      </c>
      <c r="BT220" t="str">
        <f t="shared" si="457"/>
        <v>:</v>
      </c>
      <c r="BU220">
        <f t="shared" si="457"/>
        <v>15</v>
      </c>
      <c r="BW220" s="270"/>
      <c r="BX220" s="1014" t="str">
        <f t="shared" ref="BX220" si="458">BN220</f>
        <v>12. KOLO</v>
      </c>
      <c r="BY220" s="1014"/>
      <c r="BZ220" s="1014"/>
      <c r="CA220" s="1014"/>
      <c r="CB220" s="271"/>
      <c r="CC220" s="1018"/>
      <c r="CD220" s="1018"/>
      <c r="CE220" s="271"/>
      <c r="CF220" s="271"/>
      <c r="CG220" s="271"/>
      <c r="CH220" s="271"/>
      <c r="CI220" s="271"/>
      <c r="CJ220" s="271"/>
      <c r="CK220" s="271"/>
      <c r="CL220" s="271"/>
      <c r="CM220" s="271"/>
      <c r="CN220" s="1019">
        <f t="shared" ref="CN220" si="459">BP220</f>
        <v>69</v>
      </c>
      <c r="CO220" s="1019"/>
      <c r="CP220" s="1019"/>
      <c r="CQ220" s="1019"/>
      <c r="CR220" s="1019"/>
      <c r="CS220" s="1015" t="s">
        <v>48</v>
      </c>
      <c r="CT220" s="1015"/>
      <c r="CU220" s="1015"/>
      <c r="CV220" s="271"/>
      <c r="CW220" s="271"/>
      <c r="CX220" s="271"/>
      <c r="CY220" s="271"/>
      <c r="CZ220" s="271"/>
      <c r="DA220" s="271"/>
      <c r="DB220" s="271"/>
      <c r="DC220" s="271"/>
      <c r="DD220" s="271"/>
      <c r="DE220" s="271"/>
      <c r="DF220" s="271"/>
      <c r="DG220" s="271"/>
      <c r="DH220" s="271"/>
      <c r="DI220" s="272"/>
      <c r="DJ220" s="1016" t="s">
        <v>49</v>
      </c>
      <c r="DK220" s="1016"/>
      <c r="DL220" s="1016"/>
      <c r="DM220" s="1017">
        <f t="shared" ref="DM220" si="460">BQ221</f>
        <v>3</v>
      </c>
      <c r="DN220" s="1017"/>
      <c r="DO220" s="273"/>
    </row>
    <row r="221" spans="66:119" ht="22.5" customHeight="1" x14ac:dyDescent="0.3">
      <c r="BN221">
        <f t="shared" si="457"/>
        <v>0</v>
      </c>
      <c r="BO221">
        <f t="shared" si="457"/>
        <v>0</v>
      </c>
      <c r="BP221" t="str">
        <f t="shared" si="457"/>
        <v>zápas</v>
      </c>
      <c r="BQ221">
        <f t="shared" si="457"/>
        <v>3</v>
      </c>
      <c r="BR221" t="str">
        <f t="shared" si="457"/>
        <v>B</v>
      </c>
      <c r="BS221" t="str">
        <f t="shared" si="457"/>
        <v>Mnichovická "A"</v>
      </c>
      <c r="BT221">
        <f t="shared" si="457"/>
        <v>0</v>
      </c>
      <c r="BU221" t="str">
        <f t="shared" si="457"/>
        <v>Bezručova</v>
      </c>
      <c r="BW221" s="270"/>
      <c r="BX221" s="1014"/>
      <c r="BY221" s="1014"/>
      <c r="BZ221" s="1014"/>
      <c r="CA221" s="1014"/>
      <c r="CB221" s="271"/>
      <c r="CC221" s="1018"/>
      <c r="CD221" s="1018"/>
      <c r="CE221" s="271"/>
      <c r="CF221" s="271"/>
      <c r="CG221" s="271"/>
      <c r="CH221" s="271"/>
      <c r="CI221" s="271"/>
      <c r="CJ221" s="271"/>
      <c r="CK221" s="271"/>
      <c r="CL221" s="271"/>
      <c r="CM221" s="271"/>
      <c r="CN221" s="1019"/>
      <c r="CO221" s="1019"/>
      <c r="CP221" s="1019"/>
      <c r="CQ221" s="1019"/>
      <c r="CR221" s="1019"/>
      <c r="CS221" s="1015"/>
      <c r="CT221" s="1015"/>
      <c r="CU221" s="1015"/>
      <c r="CV221" s="271"/>
      <c r="CW221" s="271"/>
      <c r="CX221" s="271"/>
      <c r="CY221" s="271"/>
      <c r="CZ221" s="271"/>
      <c r="DA221" s="271"/>
      <c r="DB221" s="271"/>
      <c r="DC221" s="271"/>
      <c r="DD221" s="271"/>
      <c r="DE221" s="271"/>
      <c r="DF221" s="271"/>
      <c r="DG221" s="271"/>
      <c r="DH221" s="271"/>
      <c r="DI221" s="272"/>
      <c r="DJ221" s="1016"/>
      <c r="DK221" s="1016"/>
      <c r="DL221" s="1016"/>
      <c r="DM221" s="1017"/>
      <c r="DN221" s="1017"/>
      <c r="DO221" s="273"/>
    </row>
    <row r="222" spans="66:119" ht="22.5" customHeight="1" x14ac:dyDescent="0.3">
      <c r="BW222" s="270"/>
      <c r="BX222" s="274"/>
      <c r="BY222" s="274"/>
      <c r="BZ222" s="274"/>
      <c r="CA222" s="274"/>
      <c r="CB222" s="1010" t="s">
        <v>52</v>
      </c>
      <c r="CC222" s="1010"/>
      <c r="CD222" s="275">
        <f t="shared" ref="CD222" si="461">BS220</f>
        <v>10</v>
      </c>
      <c r="CE222" s="276" t="s">
        <v>53</v>
      </c>
      <c r="CF222" s="1011" t="str">
        <f t="shared" ref="CF222" si="462">BS221</f>
        <v>Mnichovická "A"</v>
      </c>
      <c r="CG222" s="1011"/>
      <c r="CH222" s="1011"/>
      <c r="CI222" s="1011"/>
      <c r="CJ222" s="1011"/>
      <c r="CK222" s="1011"/>
      <c r="CL222" s="1011"/>
      <c r="CM222" s="1011"/>
      <c r="CN222" s="1011"/>
      <c r="CO222" s="1011"/>
      <c r="CP222" s="1011"/>
      <c r="CQ222" s="1011"/>
      <c r="CR222" s="1011"/>
      <c r="CS222" s="274"/>
      <c r="CT222" s="274"/>
      <c r="CU222" s="274"/>
      <c r="CV222" s="274"/>
      <c r="CW222" s="274"/>
      <c r="CX222" s="1010" t="s">
        <v>52</v>
      </c>
      <c r="CY222" s="1010"/>
      <c r="CZ222" s="275">
        <f t="shared" ref="CZ222" si="463">BU220</f>
        <v>15</v>
      </c>
      <c r="DA222" s="276" t="s">
        <v>53</v>
      </c>
      <c r="DB222" s="1011" t="str">
        <f t="shared" ref="DB222" si="464">BU221</f>
        <v>Bezručova</v>
      </c>
      <c r="DC222" s="1011"/>
      <c r="DD222" s="1011"/>
      <c r="DE222" s="1011"/>
      <c r="DF222" s="1011"/>
      <c r="DG222" s="1011"/>
      <c r="DH222" s="1011"/>
      <c r="DI222" s="1011"/>
      <c r="DJ222" s="1011"/>
      <c r="DK222" s="1011"/>
      <c r="DL222" s="1011"/>
      <c r="DM222" s="1011"/>
      <c r="DN222" s="1011"/>
      <c r="DO222" s="273"/>
    </row>
    <row r="223" spans="66:119" ht="22.5" customHeight="1" x14ac:dyDescent="0.3">
      <c r="BW223" s="270"/>
      <c r="BX223" s="274"/>
      <c r="BY223" s="274"/>
      <c r="BZ223" s="274"/>
      <c r="CA223" s="274"/>
      <c r="CB223" s="274"/>
      <c r="CC223" s="274"/>
      <c r="CD223" s="274"/>
      <c r="CE223" s="274"/>
      <c r="CF223" s="274"/>
      <c r="CG223" s="274"/>
      <c r="CH223" s="274"/>
      <c r="CI223" s="274"/>
      <c r="CJ223" s="274"/>
      <c r="CK223" s="274"/>
      <c r="CL223" s="274"/>
      <c r="CM223" s="274"/>
      <c r="CN223" s="274"/>
      <c r="CO223" s="274"/>
      <c r="CP223" s="274"/>
      <c r="CQ223" s="274"/>
      <c r="CR223" s="274"/>
      <c r="CS223" s="274"/>
      <c r="CT223" s="274"/>
      <c r="CU223" s="274"/>
      <c r="CV223" s="274"/>
      <c r="CW223" s="274"/>
      <c r="CX223" s="274"/>
      <c r="CY223" s="274"/>
      <c r="CZ223" s="274"/>
      <c r="DA223" s="274"/>
      <c r="DB223" s="274"/>
      <c r="DC223" s="274"/>
      <c r="DD223" s="274"/>
      <c r="DE223" s="274"/>
      <c r="DF223" s="274"/>
      <c r="DG223" s="274"/>
      <c r="DH223" s="274"/>
      <c r="DI223" s="277"/>
      <c r="DJ223" s="277"/>
      <c r="DK223" s="277"/>
      <c r="DL223" s="277"/>
      <c r="DM223" s="277"/>
      <c r="DN223" s="277"/>
      <c r="DO223" s="273"/>
    </row>
    <row r="224" spans="66:119" ht="22.5" customHeight="1" x14ac:dyDescent="0.4">
      <c r="BW224" s="270"/>
      <c r="BX224" s="278" t="s">
        <v>56</v>
      </c>
      <c r="BY224" s="250">
        <f t="shared" ref="BY224" si="465">CD222</f>
        <v>10</v>
      </c>
      <c r="BZ224" s="279" t="s">
        <v>47</v>
      </c>
      <c r="CA224" s="290">
        <v>1</v>
      </c>
      <c r="CB224" s="290">
        <v>2</v>
      </c>
      <c r="CC224" s="290">
        <v>3</v>
      </c>
      <c r="CD224" s="290">
        <v>4</v>
      </c>
      <c r="CE224" s="290">
        <v>5</v>
      </c>
      <c r="CF224" s="290">
        <v>6</v>
      </c>
      <c r="CG224" s="290">
        <v>7</v>
      </c>
      <c r="CH224" s="290">
        <v>8</v>
      </c>
      <c r="CI224" s="290">
        <v>9</v>
      </c>
      <c r="CJ224" s="290">
        <v>10</v>
      </c>
      <c r="CK224" s="290">
        <v>11</v>
      </c>
      <c r="CL224" s="290">
        <v>12</v>
      </c>
      <c r="CM224" s="290">
        <v>13</v>
      </c>
      <c r="CN224" s="290">
        <v>14</v>
      </c>
      <c r="CO224" s="290">
        <v>15</v>
      </c>
      <c r="CP224" s="290">
        <v>16</v>
      </c>
      <c r="CQ224" s="290">
        <v>17</v>
      </c>
      <c r="CR224" s="290">
        <v>18</v>
      </c>
      <c r="CS224" s="290">
        <v>19</v>
      </c>
      <c r="CT224" s="290">
        <v>20</v>
      </c>
      <c r="CU224" s="290">
        <v>21</v>
      </c>
      <c r="CV224" s="290">
        <v>22</v>
      </c>
      <c r="CW224" s="290">
        <v>23</v>
      </c>
      <c r="CX224" s="290">
        <v>24</v>
      </c>
      <c r="CY224" s="290">
        <v>25</v>
      </c>
      <c r="CZ224" s="290">
        <v>26</v>
      </c>
      <c r="DA224" s="290">
        <v>27</v>
      </c>
      <c r="DB224" s="290">
        <v>28</v>
      </c>
      <c r="DC224" s="290">
        <v>29</v>
      </c>
      <c r="DD224" s="290">
        <v>30</v>
      </c>
      <c r="DE224" s="290">
        <v>31</v>
      </c>
      <c r="DF224" s="290">
        <v>32</v>
      </c>
      <c r="DG224" s="290">
        <v>33</v>
      </c>
      <c r="DH224" s="290">
        <v>34</v>
      </c>
      <c r="DI224" s="291">
        <v>35</v>
      </c>
      <c r="DJ224" s="291">
        <v>36</v>
      </c>
      <c r="DK224" s="291">
        <v>37</v>
      </c>
      <c r="DL224" s="291">
        <v>38</v>
      </c>
      <c r="DM224" s="291">
        <v>39</v>
      </c>
      <c r="DN224" s="291">
        <v>40</v>
      </c>
      <c r="DO224" s="273"/>
    </row>
    <row r="225" spans="66:119" ht="22.5" customHeight="1" x14ac:dyDescent="0.3">
      <c r="BW225" s="270"/>
      <c r="BX225" s="280"/>
      <c r="BY225" s="281"/>
      <c r="BZ225" s="282"/>
      <c r="CA225" s="283"/>
      <c r="CB225" s="283"/>
      <c r="CC225" s="283"/>
      <c r="CD225" s="283"/>
      <c r="CE225" s="283"/>
      <c r="CF225" s="283"/>
      <c r="CG225" s="283"/>
      <c r="CH225" s="283"/>
      <c r="CI225" s="283"/>
      <c r="CJ225" s="283"/>
      <c r="CK225" s="283"/>
      <c r="CL225" s="283"/>
      <c r="CM225" s="283"/>
      <c r="CN225" s="283"/>
      <c r="CO225" s="283"/>
      <c r="CP225" s="283"/>
      <c r="CQ225" s="283"/>
      <c r="CR225" s="283"/>
      <c r="CS225" s="283"/>
      <c r="CT225" s="283"/>
      <c r="CU225" s="283"/>
      <c r="CV225" s="283"/>
      <c r="CW225" s="283"/>
      <c r="CX225" s="283"/>
      <c r="CY225" s="283"/>
      <c r="CZ225" s="283"/>
      <c r="DA225" s="283"/>
      <c r="DB225" s="283"/>
      <c r="DC225" s="283"/>
      <c r="DD225" s="283"/>
      <c r="DE225" s="283"/>
      <c r="DF225" s="283"/>
      <c r="DG225" s="283"/>
      <c r="DH225" s="283"/>
      <c r="DI225" s="284"/>
      <c r="DJ225" s="284"/>
      <c r="DK225" s="284"/>
      <c r="DL225" s="284"/>
      <c r="DM225" s="284"/>
      <c r="DN225" s="284"/>
      <c r="DO225" s="273"/>
    </row>
    <row r="226" spans="66:119" ht="22.5" customHeight="1" x14ac:dyDescent="0.4">
      <c r="BW226" s="270"/>
      <c r="BX226" s="285" t="s">
        <v>56</v>
      </c>
      <c r="BY226" s="249">
        <f t="shared" ref="BY226" si="466">CZ222</f>
        <v>15</v>
      </c>
      <c r="BZ226" s="286" t="s">
        <v>47</v>
      </c>
      <c r="CA226" s="290">
        <v>1</v>
      </c>
      <c r="CB226" s="290">
        <v>2</v>
      </c>
      <c r="CC226" s="290">
        <v>3</v>
      </c>
      <c r="CD226" s="290">
        <v>4</v>
      </c>
      <c r="CE226" s="290">
        <v>5</v>
      </c>
      <c r="CF226" s="290">
        <v>6</v>
      </c>
      <c r="CG226" s="290">
        <v>7</v>
      </c>
      <c r="CH226" s="290">
        <v>8</v>
      </c>
      <c r="CI226" s="290">
        <v>9</v>
      </c>
      <c r="CJ226" s="290">
        <v>10</v>
      </c>
      <c r="CK226" s="290">
        <v>11</v>
      </c>
      <c r="CL226" s="290">
        <v>12</v>
      </c>
      <c r="CM226" s="290">
        <v>13</v>
      </c>
      <c r="CN226" s="290">
        <v>14</v>
      </c>
      <c r="CO226" s="290">
        <v>15</v>
      </c>
      <c r="CP226" s="290">
        <v>16</v>
      </c>
      <c r="CQ226" s="290">
        <v>17</v>
      </c>
      <c r="CR226" s="290">
        <v>18</v>
      </c>
      <c r="CS226" s="290">
        <v>19</v>
      </c>
      <c r="CT226" s="290">
        <v>20</v>
      </c>
      <c r="CU226" s="290">
        <v>21</v>
      </c>
      <c r="CV226" s="290">
        <v>22</v>
      </c>
      <c r="CW226" s="290">
        <v>23</v>
      </c>
      <c r="CX226" s="290">
        <v>24</v>
      </c>
      <c r="CY226" s="290">
        <v>25</v>
      </c>
      <c r="CZ226" s="290">
        <v>26</v>
      </c>
      <c r="DA226" s="290">
        <v>27</v>
      </c>
      <c r="DB226" s="290">
        <v>28</v>
      </c>
      <c r="DC226" s="290">
        <v>29</v>
      </c>
      <c r="DD226" s="290">
        <v>30</v>
      </c>
      <c r="DE226" s="290">
        <v>31</v>
      </c>
      <c r="DF226" s="290">
        <v>32</v>
      </c>
      <c r="DG226" s="290">
        <v>33</v>
      </c>
      <c r="DH226" s="290">
        <v>34</v>
      </c>
      <c r="DI226" s="291">
        <v>35</v>
      </c>
      <c r="DJ226" s="291">
        <v>36</v>
      </c>
      <c r="DK226" s="291">
        <v>37</v>
      </c>
      <c r="DL226" s="291">
        <v>38</v>
      </c>
      <c r="DM226" s="291">
        <v>39</v>
      </c>
      <c r="DN226" s="291">
        <v>40</v>
      </c>
      <c r="DO226" s="273"/>
    </row>
    <row r="227" spans="66:119" ht="22.5" customHeight="1" thickBot="1" x14ac:dyDescent="0.35">
      <c r="BW227" s="287"/>
      <c r="BX227" s="288"/>
      <c r="BY227" s="288"/>
      <c r="BZ227" s="288"/>
      <c r="CA227" s="288"/>
      <c r="CB227" s="288"/>
      <c r="CC227" s="288"/>
      <c r="CD227" s="288"/>
      <c r="CE227" s="288"/>
      <c r="CF227" s="288"/>
      <c r="CG227" s="288"/>
      <c r="CH227" s="288"/>
      <c r="CI227" s="288"/>
      <c r="CJ227" s="288"/>
      <c r="CK227" s="288"/>
      <c r="CL227" s="288"/>
      <c r="CM227" s="288"/>
      <c r="CN227" s="288"/>
      <c r="CO227" s="288"/>
      <c r="CP227" s="288"/>
      <c r="CQ227" s="288"/>
      <c r="CR227" s="288"/>
      <c r="CS227" s="288"/>
      <c r="CT227" s="288"/>
      <c r="CU227" s="288"/>
      <c r="CV227" s="288"/>
      <c r="CW227" s="288"/>
      <c r="CX227" s="288"/>
      <c r="CY227" s="288"/>
      <c r="CZ227" s="288"/>
      <c r="DA227" s="288"/>
      <c r="DB227" s="288"/>
      <c r="DC227" s="288"/>
      <c r="DD227" s="288"/>
      <c r="DE227" s="288"/>
      <c r="DF227" s="288"/>
      <c r="DG227" s="288"/>
      <c r="DH227" s="288"/>
      <c r="DI227" s="288"/>
      <c r="DJ227" s="288"/>
      <c r="DK227" s="288"/>
      <c r="DL227" s="288"/>
      <c r="DM227" s="288"/>
      <c r="DN227" s="288"/>
      <c r="DO227" s="289"/>
    </row>
    <row r="228" spans="66:119" ht="22.5" customHeight="1" thickTop="1" x14ac:dyDescent="0.3">
      <c r="BW228" s="1032">
        <f t="shared" ref="BW228" si="467">BO229</f>
        <v>0.5</v>
      </c>
      <c r="BX228" s="1033"/>
      <c r="BY228" s="1033"/>
      <c r="BZ228" s="469"/>
      <c r="CA228" s="1020">
        <f t="shared" ref="CA228" si="468">BN230</f>
        <v>16</v>
      </c>
      <c r="CB228" s="1020"/>
      <c r="CC228" s="1022"/>
      <c r="CD228" s="1022"/>
      <c r="CE228" s="1022"/>
      <c r="CF228" s="1022"/>
      <c r="CG228" s="1022"/>
      <c r="CH228" s="1022"/>
      <c r="CI228" s="470"/>
      <c r="CJ228" s="469"/>
      <c r="CK228" s="469"/>
      <c r="CL228" s="469"/>
      <c r="CM228" s="469"/>
      <c r="CN228" s="469"/>
      <c r="CO228" s="469"/>
      <c r="CP228" s="469"/>
      <c r="CQ228" s="469"/>
      <c r="CR228" s="469"/>
      <c r="CS228" s="469"/>
      <c r="CT228" s="469"/>
      <c r="CU228" s="469"/>
      <c r="CV228" s="469"/>
      <c r="CW228" s="469"/>
      <c r="CX228" s="469"/>
      <c r="CY228" s="469"/>
      <c r="CZ228" s="469"/>
      <c r="DA228" s="469"/>
      <c r="DB228" s="469"/>
      <c r="DC228" s="469"/>
      <c r="DD228" s="469"/>
      <c r="DE228" s="469"/>
      <c r="DF228" s="469"/>
      <c r="DG228" s="469"/>
      <c r="DH228" s="469"/>
      <c r="DI228" s="469"/>
      <c r="DJ228" s="469"/>
      <c r="DK228" s="469"/>
      <c r="DL228" s="469"/>
      <c r="DM228" s="469"/>
      <c r="DN228" s="469"/>
      <c r="DO228" s="471"/>
    </row>
    <row r="229" spans="66:119" ht="22.5" customHeight="1" x14ac:dyDescent="0.3">
      <c r="BN229" t="str">
        <f t="shared" ref="BN229:BU230" si="469">E60</f>
        <v>kolo</v>
      </c>
      <c r="BO229">
        <f t="shared" si="469"/>
        <v>0.5</v>
      </c>
      <c r="BP229">
        <f t="shared" si="469"/>
        <v>92</v>
      </c>
      <c r="BQ229" t="str">
        <f t="shared" si="469"/>
        <v>HŘIŠTĚ</v>
      </c>
      <c r="BR229" t="str">
        <f t="shared" si="469"/>
        <v>N1</v>
      </c>
      <c r="BS229" t="str">
        <f t="shared" si="469"/>
        <v>C1</v>
      </c>
      <c r="BT229" t="str">
        <f t="shared" si="469"/>
        <v>:</v>
      </c>
      <c r="BU229" t="str">
        <f t="shared" si="469"/>
        <v>D2</v>
      </c>
      <c r="BV229" s="465"/>
      <c r="BW229" s="472"/>
      <c r="BX229" s="1023" t="str">
        <f t="shared" ref="BX229" si="470">BN229</f>
        <v>kolo</v>
      </c>
      <c r="BY229" s="1023"/>
      <c r="BZ229" s="1023"/>
      <c r="CA229" s="1021"/>
      <c r="CB229" s="1021"/>
      <c r="CC229" s="473"/>
      <c r="CD229" s="473"/>
      <c r="CE229" s="473"/>
      <c r="CF229" s="473"/>
      <c r="CG229" s="473"/>
      <c r="CH229" s="473"/>
      <c r="CI229" s="473"/>
      <c r="CJ229" s="473"/>
      <c r="CK229" s="473"/>
      <c r="CL229" s="473"/>
      <c r="CM229" s="473"/>
      <c r="CN229" s="473"/>
      <c r="CO229" s="473"/>
      <c r="CP229" s="473"/>
      <c r="CQ229" s="1029">
        <f t="shared" ref="CQ229" si="471">BP229</f>
        <v>92</v>
      </c>
      <c r="CR229" s="1029"/>
      <c r="CS229" s="1031" t="s">
        <v>48</v>
      </c>
      <c r="CT229" s="1031"/>
      <c r="CU229" s="1031"/>
      <c r="CV229" s="473"/>
      <c r="CW229" s="473"/>
      <c r="CX229" s="473"/>
      <c r="CY229" s="473"/>
      <c r="CZ229" s="473"/>
      <c r="DA229" s="473"/>
      <c r="DB229" s="473"/>
      <c r="DC229" s="473"/>
      <c r="DD229" s="473"/>
      <c r="DE229" s="473"/>
      <c r="DF229" s="473"/>
      <c r="DG229" s="473"/>
      <c r="DH229" s="473"/>
      <c r="DI229" s="474"/>
      <c r="DJ229" s="1028" t="s">
        <v>49</v>
      </c>
      <c r="DK229" s="1028"/>
      <c r="DL229" s="1028"/>
      <c r="DM229" s="1030">
        <f t="shared" ref="DM229" si="472">BQ230</f>
        <v>10</v>
      </c>
      <c r="DN229" s="1030"/>
      <c r="DO229" s="475"/>
    </row>
    <row r="230" spans="66:119" ht="22.5" customHeight="1" x14ac:dyDescent="0.3">
      <c r="BN230">
        <f t="shared" si="469"/>
        <v>16</v>
      </c>
      <c r="BO230">
        <f t="shared" si="469"/>
        <v>0</v>
      </c>
      <c r="BP230" t="str">
        <f t="shared" si="469"/>
        <v>zápas</v>
      </c>
      <c r="BQ230">
        <f t="shared" si="469"/>
        <v>10</v>
      </c>
      <c r="BR230">
        <f t="shared" si="469"/>
        <v>0</v>
      </c>
      <c r="BS230" t="str">
        <f t="shared" si="469"/>
        <v>Velim</v>
      </c>
      <c r="BT230">
        <f t="shared" si="469"/>
        <v>0</v>
      </c>
      <c r="BU230" t="str">
        <f t="shared" si="469"/>
        <v>Mnichovická "B"</v>
      </c>
      <c r="BV230" s="465"/>
      <c r="BW230" s="472"/>
      <c r="BX230" s="476"/>
      <c r="BY230" s="476"/>
      <c r="BZ230" s="476"/>
      <c r="CA230" s="476"/>
      <c r="CB230" s="473"/>
      <c r="CC230" s="473"/>
      <c r="CD230" s="473"/>
      <c r="CE230" s="473"/>
      <c r="CF230" s="473"/>
      <c r="CG230" s="473"/>
      <c r="CH230" s="473"/>
      <c r="CI230" s="473"/>
      <c r="CJ230" s="473"/>
      <c r="CK230" s="473"/>
      <c r="CL230" s="473"/>
      <c r="CM230" s="473"/>
      <c r="CN230" s="473"/>
      <c r="CO230" s="473"/>
      <c r="CP230" s="473"/>
      <c r="CQ230" s="1029"/>
      <c r="CR230" s="1029"/>
      <c r="CS230" s="1031"/>
      <c r="CT230" s="1031"/>
      <c r="CU230" s="1031"/>
      <c r="CV230" s="473"/>
      <c r="CW230" s="473"/>
      <c r="CX230" s="473"/>
      <c r="CY230" s="473"/>
      <c r="CZ230" s="473"/>
      <c r="DA230" s="473"/>
      <c r="DB230" s="473"/>
      <c r="DC230" s="473"/>
      <c r="DD230" s="473"/>
      <c r="DE230" s="473"/>
      <c r="DF230" s="473"/>
      <c r="DG230" s="473"/>
      <c r="DH230" s="473"/>
      <c r="DI230" s="474"/>
      <c r="DJ230" s="1028"/>
      <c r="DK230" s="1028"/>
      <c r="DL230" s="1028"/>
      <c r="DM230" s="1030"/>
      <c r="DN230" s="1030"/>
      <c r="DO230" s="475"/>
    </row>
    <row r="231" spans="66:119" ht="22.5" customHeight="1" x14ac:dyDescent="0.3">
      <c r="BW231" s="472"/>
      <c r="BX231" s="477"/>
      <c r="BY231" s="477"/>
      <c r="BZ231" s="477"/>
      <c r="CA231" s="477"/>
      <c r="CB231" s="1024" t="s">
        <v>52</v>
      </c>
      <c r="CC231" s="1024"/>
      <c r="CD231" s="1024" t="str">
        <f t="shared" ref="CD231" si="473">BS229</f>
        <v>C1</v>
      </c>
      <c r="CE231" s="1024" t="s">
        <v>53</v>
      </c>
      <c r="CF231" s="1024" t="str">
        <f>IF(BS1205="","",LOOKUP(CD231,$B$2:$B$51,$C$2:$C$50))</f>
        <v/>
      </c>
      <c r="CG231" s="1024"/>
      <c r="CH231" s="491" t="str">
        <f t="shared" ref="CH231" si="474">BS230</f>
        <v>Velim</v>
      </c>
      <c r="CI231" s="491"/>
      <c r="CJ231" s="491" t="str">
        <f t="shared" ref="CJ231" si="475">BS230</f>
        <v>Velim</v>
      </c>
      <c r="CK231" s="491"/>
      <c r="CL231" s="491"/>
      <c r="CM231" s="491"/>
      <c r="CN231" s="491"/>
      <c r="CO231" s="491"/>
      <c r="CP231" s="491"/>
      <c r="CQ231" s="491"/>
      <c r="CR231" s="491"/>
      <c r="CS231" s="477"/>
      <c r="CT231" s="477"/>
      <c r="CU231" s="477"/>
      <c r="CV231" s="477"/>
      <c r="CW231" s="477"/>
      <c r="CX231" s="1024" t="s">
        <v>52</v>
      </c>
      <c r="CY231" s="1024"/>
      <c r="CZ231" s="1024" t="str">
        <f t="shared" ref="CZ231" si="476">BU229</f>
        <v>D2</v>
      </c>
      <c r="DA231" s="1024" t="s">
        <v>53</v>
      </c>
      <c r="DB231" s="1024" t="str">
        <f>IF(BU1205="","",LOOKUP(CZ231,$B$2:$B$51,$C$2:$C$50))</f>
        <v/>
      </c>
      <c r="DC231" s="1024"/>
      <c r="DD231" s="491" t="str">
        <f t="shared" ref="DD231" si="477">BU230</f>
        <v>Mnichovická "B"</v>
      </c>
      <c r="DE231" s="491"/>
      <c r="DF231" s="491"/>
      <c r="DG231" s="491"/>
      <c r="DH231" s="491"/>
      <c r="DI231" s="491"/>
      <c r="DJ231" s="491"/>
      <c r="DK231" s="491"/>
      <c r="DL231" s="491"/>
      <c r="DM231" s="491"/>
      <c r="DN231" s="491"/>
      <c r="DO231" s="475"/>
    </row>
    <row r="232" spans="66:119" ht="22.5" customHeight="1" x14ac:dyDescent="0.3">
      <c r="BW232" s="472"/>
      <c r="BX232" s="477"/>
      <c r="BY232" s="477"/>
      <c r="BZ232" s="477"/>
      <c r="CA232" s="477"/>
      <c r="CB232" s="477"/>
      <c r="CC232" s="477"/>
      <c r="CD232" s="477"/>
      <c r="CE232" s="477"/>
      <c r="CF232" s="477"/>
      <c r="CG232" s="477"/>
      <c r="CH232" s="477"/>
      <c r="CI232" s="477"/>
      <c r="CJ232" s="477"/>
      <c r="CK232" s="477"/>
      <c r="CL232" s="477"/>
      <c r="CM232" s="477"/>
      <c r="CN232" s="477"/>
      <c r="CO232" s="477"/>
      <c r="CP232" s="477"/>
      <c r="CQ232" s="477"/>
      <c r="CR232" s="477"/>
      <c r="CS232" s="477"/>
      <c r="CT232" s="477"/>
      <c r="CU232" s="477"/>
      <c r="CV232" s="477"/>
      <c r="CW232" s="477"/>
      <c r="CX232" s="477"/>
      <c r="CY232" s="477"/>
      <c r="CZ232" s="477"/>
      <c r="DA232" s="477"/>
      <c r="DB232" s="477"/>
      <c r="DC232" s="477"/>
      <c r="DD232" s="477"/>
      <c r="DE232" s="477"/>
      <c r="DF232" s="477"/>
      <c r="DG232" s="477"/>
      <c r="DH232" s="477"/>
      <c r="DI232" s="478"/>
      <c r="DJ232" s="478"/>
      <c r="DK232" s="478"/>
      <c r="DL232" s="478"/>
      <c r="DM232" s="478"/>
      <c r="DN232" s="478"/>
      <c r="DO232" s="475"/>
    </row>
    <row r="233" spans="66:119" ht="22.5" customHeight="1" x14ac:dyDescent="0.3">
      <c r="BW233" s="472"/>
      <c r="BX233" s="479" t="s">
        <v>56</v>
      </c>
      <c r="BY233" s="1037" t="str">
        <f t="shared" ref="BY233" si="478">CD231</f>
        <v>C1</v>
      </c>
      <c r="BZ233" s="1037"/>
      <c r="CA233" s="1026" t="str">
        <f t="shared" ref="CA233" si="479">BS230</f>
        <v>Velim</v>
      </c>
      <c r="CB233" s="1026"/>
      <c r="CC233" s="1026"/>
      <c r="CD233" s="1026"/>
      <c r="CE233" s="1026"/>
      <c r="CF233" s="1026"/>
      <c r="CG233" s="1026"/>
      <c r="CH233" s="1026"/>
      <c r="CI233" s="1027"/>
      <c r="CJ233" s="480" t="s">
        <v>47</v>
      </c>
      <c r="CK233" s="481">
        <v>1</v>
      </c>
      <c r="CL233" s="481">
        <v>2</v>
      </c>
      <c r="CM233" s="481">
        <v>3</v>
      </c>
      <c r="CN233" s="481">
        <v>4</v>
      </c>
      <c r="CO233" s="481">
        <v>5</v>
      </c>
      <c r="CP233" s="481">
        <v>6</v>
      </c>
      <c r="CQ233" s="481">
        <v>7</v>
      </c>
      <c r="CR233" s="481">
        <v>8</v>
      </c>
      <c r="CS233" s="481">
        <v>9</v>
      </c>
      <c r="CT233" s="481">
        <v>10</v>
      </c>
      <c r="CU233" s="481">
        <v>11</v>
      </c>
      <c r="CV233" s="481">
        <v>12</v>
      </c>
      <c r="CW233" s="481">
        <v>13</v>
      </c>
      <c r="CX233" s="481">
        <v>14</v>
      </c>
      <c r="CY233" s="481">
        <v>15</v>
      </c>
      <c r="CZ233" s="481">
        <v>16</v>
      </c>
      <c r="DA233" s="481">
        <v>17</v>
      </c>
      <c r="DB233" s="481">
        <v>18</v>
      </c>
      <c r="DC233" s="481">
        <v>19</v>
      </c>
      <c r="DD233" s="481">
        <v>20</v>
      </c>
      <c r="DE233" s="481">
        <v>21</v>
      </c>
      <c r="DF233" s="481">
        <v>22</v>
      </c>
      <c r="DG233" s="481">
        <v>23</v>
      </c>
      <c r="DH233" s="481">
        <v>24</v>
      </c>
      <c r="DI233" s="481">
        <v>25</v>
      </c>
      <c r="DJ233" s="481">
        <v>26</v>
      </c>
      <c r="DK233" s="481">
        <v>27</v>
      </c>
      <c r="DL233" s="481">
        <v>28</v>
      </c>
      <c r="DM233" s="481">
        <v>29</v>
      </c>
      <c r="DN233" s="481">
        <v>30</v>
      </c>
      <c r="DO233" s="475"/>
    </row>
    <row r="234" spans="66:119" ht="22.5" customHeight="1" x14ac:dyDescent="0.3">
      <c r="BW234" s="472"/>
      <c r="BX234" s="482"/>
      <c r="BY234" s="483"/>
      <c r="BZ234" s="484"/>
      <c r="CA234" s="485"/>
      <c r="CB234" s="485"/>
      <c r="CC234" s="485"/>
      <c r="CD234" s="485"/>
      <c r="CE234" s="485"/>
      <c r="CF234" s="485"/>
      <c r="CG234" s="485"/>
      <c r="CH234" s="485"/>
      <c r="CI234" s="485"/>
      <c r="CJ234" s="485"/>
      <c r="CK234" s="485"/>
      <c r="CL234" s="485"/>
      <c r="CM234" s="485"/>
      <c r="CN234" s="485"/>
      <c r="CO234" s="485"/>
      <c r="CP234" s="485"/>
      <c r="CQ234" s="485"/>
      <c r="CR234" s="485"/>
      <c r="CS234" s="485"/>
      <c r="CT234" s="485"/>
      <c r="CU234" s="485"/>
      <c r="CV234" s="485"/>
      <c r="CW234" s="485"/>
      <c r="CX234" s="485"/>
      <c r="CY234" s="485"/>
      <c r="CZ234" s="485"/>
      <c r="DA234" s="485"/>
      <c r="DB234" s="485"/>
      <c r="DC234" s="485"/>
      <c r="DD234" s="485"/>
      <c r="DE234" s="485"/>
      <c r="DF234" s="485"/>
      <c r="DG234" s="485"/>
      <c r="DH234" s="485"/>
      <c r="DI234" s="486"/>
      <c r="DJ234" s="486"/>
      <c r="DK234" s="486"/>
      <c r="DL234" s="486"/>
      <c r="DM234" s="486"/>
      <c r="DN234" s="486"/>
      <c r="DO234" s="475"/>
    </row>
    <row r="235" spans="66:119" ht="22.5" customHeight="1" x14ac:dyDescent="0.3">
      <c r="BW235" s="472"/>
      <c r="BX235" s="487" t="s">
        <v>56</v>
      </c>
      <c r="BY235" s="1038" t="str">
        <f t="shared" ref="BY235" si="480">CZ231</f>
        <v>D2</v>
      </c>
      <c r="BZ235" s="1038"/>
      <c r="CA235" s="1035" t="str">
        <f t="shared" ref="CA235" si="481">BU230</f>
        <v>Mnichovická "B"</v>
      </c>
      <c r="CB235" s="1035"/>
      <c r="CC235" s="1035"/>
      <c r="CD235" s="1035"/>
      <c r="CE235" s="1035"/>
      <c r="CF235" s="1035"/>
      <c r="CG235" s="1035"/>
      <c r="CH235" s="1035"/>
      <c r="CI235" s="1036"/>
      <c r="CJ235" s="480" t="s">
        <v>47</v>
      </c>
      <c r="CK235" s="481">
        <v>1</v>
      </c>
      <c r="CL235" s="481">
        <v>2</v>
      </c>
      <c r="CM235" s="481">
        <v>3</v>
      </c>
      <c r="CN235" s="481">
        <v>4</v>
      </c>
      <c r="CO235" s="481">
        <v>5</v>
      </c>
      <c r="CP235" s="481">
        <v>6</v>
      </c>
      <c r="CQ235" s="481">
        <v>7</v>
      </c>
      <c r="CR235" s="481">
        <v>8</v>
      </c>
      <c r="CS235" s="481">
        <v>9</v>
      </c>
      <c r="CT235" s="481">
        <v>10</v>
      </c>
      <c r="CU235" s="481">
        <v>11</v>
      </c>
      <c r="CV235" s="481">
        <v>12</v>
      </c>
      <c r="CW235" s="481">
        <v>13</v>
      </c>
      <c r="CX235" s="481">
        <v>14</v>
      </c>
      <c r="CY235" s="481">
        <v>15</v>
      </c>
      <c r="CZ235" s="481">
        <v>16</v>
      </c>
      <c r="DA235" s="481">
        <v>17</v>
      </c>
      <c r="DB235" s="481">
        <v>18</v>
      </c>
      <c r="DC235" s="481">
        <v>19</v>
      </c>
      <c r="DD235" s="481">
        <v>20</v>
      </c>
      <c r="DE235" s="481">
        <v>21</v>
      </c>
      <c r="DF235" s="481">
        <v>22</v>
      </c>
      <c r="DG235" s="481">
        <v>23</v>
      </c>
      <c r="DH235" s="481">
        <v>24</v>
      </c>
      <c r="DI235" s="481">
        <v>25</v>
      </c>
      <c r="DJ235" s="481">
        <v>26</v>
      </c>
      <c r="DK235" s="481">
        <v>27</v>
      </c>
      <c r="DL235" s="481">
        <v>28</v>
      </c>
      <c r="DM235" s="481">
        <v>29</v>
      </c>
      <c r="DN235" s="481">
        <v>30</v>
      </c>
      <c r="DO235" s="475"/>
    </row>
    <row r="236" spans="66:119" ht="22.5" customHeight="1" thickBot="1" x14ac:dyDescent="0.35">
      <c r="BW236" s="488"/>
      <c r="BX236" s="489"/>
      <c r="BY236" s="489"/>
      <c r="BZ236" s="489"/>
      <c r="CA236" s="489"/>
      <c r="CB236" s="489"/>
      <c r="CC236" s="489"/>
      <c r="CD236" s="489"/>
      <c r="CE236" s="489"/>
      <c r="CF236" s="489"/>
      <c r="CG236" s="489"/>
      <c r="CH236" s="489"/>
      <c r="CI236" s="489"/>
      <c r="CJ236" s="489"/>
      <c r="CK236" s="489"/>
      <c r="CL236" s="489"/>
      <c r="CM236" s="489"/>
      <c r="CN236" s="489"/>
      <c r="CO236" s="489"/>
      <c r="CP236" s="489"/>
      <c r="CQ236" s="489"/>
      <c r="CR236" s="489"/>
      <c r="CS236" s="489"/>
      <c r="CT236" s="489"/>
      <c r="CU236" s="489"/>
      <c r="CV236" s="489"/>
      <c r="CW236" s="489"/>
      <c r="CX236" s="489"/>
      <c r="CY236" s="489"/>
      <c r="CZ236" s="489"/>
      <c r="DA236" s="489"/>
      <c r="DB236" s="489"/>
      <c r="DC236" s="489"/>
      <c r="DD236" s="489"/>
      <c r="DE236" s="489"/>
      <c r="DF236" s="489"/>
      <c r="DG236" s="489"/>
      <c r="DH236" s="489"/>
      <c r="DI236" s="489"/>
      <c r="DJ236" s="489"/>
      <c r="DK236" s="489"/>
      <c r="DL236" s="489"/>
      <c r="DM236" s="489"/>
      <c r="DN236" s="489"/>
      <c r="DO236" s="490"/>
    </row>
    <row r="237" spans="66:119" ht="22.5" customHeight="1" thickTop="1" x14ac:dyDescent="0.3">
      <c r="BW237" s="1032">
        <f t="shared" ref="BW237" si="482">BO238</f>
        <v>0.5</v>
      </c>
      <c r="BX237" s="1033"/>
      <c r="BY237" s="1033"/>
      <c r="BZ237" s="469"/>
      <c r="CA237" s="1020">
        <f t="shared" ref="CA237" si="483">BN239</f>
        <v>16</v>
      </c>
      <c r="CB237" s="1020"/>
      <c r="CC237" s="1022"/>
      <c r="CD237" s="1022"/>
      <c r="CE237" s="1022"/>
      <c r="CF237" s="1022"/>
      <c r="CG237" s="1022"/>
      <c r="CH237" s="1022"/>
      <c r="CI237" s="470"/>
      <c r="CJ237" s="469"/>
      <c r="CK237" s="469"/>
      <c r="CL237" s="469"/>
      <c r="CM237" s="469"/>
      <c r="CN237" s="469"/>
      <c r="CO237" s="469"/>
      <c r="CP237" s="469"/>
      <c r="CQ237" s="469"/>
      <c r="CR237" s="469"/>
      <c r="CS237" s="469"/>
      <c r="CT237" s="469"/>
      <c r="CU237" s="469"/>
      <c r="CV237" s="469"/>
      <c r="CW237" s="469"/>
      <c r="CX237" s="469"/>
      <c r="CY237" s="469"/>
      <c r="CZ237" s="469"/>
      <c r="DA237" s="469"/>
      <c r="DB237" s="469"/>
      <c r="DC237" s="469"/>
      <c r="DD237" s="469"/>
      <c r="DE237" s="469"/>
      <c r="DF237" s="469"/>
      <c r="DG237" s="469"/>
      <c r="DH237" s="469"/>
      <c r="DI237" s="469"/>
      <c r="DJ237" s="469"/>
      <c r="DK237" s="469"/>
      <c r="DL237" s="469"/>
      <c r="DM237" s="469"/>
      <c r="DN237" s="469"/>
      <c r="DO237" s="471"/>
    </row>
    <row r="238" spans="66:119" ht="22.5" customHeight="1" x14ac:dyDescent="0.3">
      <c r="BN238" t="str">
        <f t="shared" ref="BN238:BU239" si="484">E62</f>
        <v>kolo</v>
      </c>
      <c r="BO238">
        <f t="shared" si="484"/>
        <v>0.5</v>
      </c>
      <c r="BP238">
        <f t="shared" si="484"/>
        <v>93</v>
      </c>
      <c r="BQ238" t="str">
        <f t="shared" si="484"/>
        <v>HŘIŠTĚ</v>
      </c>
      <c r="BR238" t="str">
        <f t="shared" si="484"/>
        <v>N2</v>
      </c>
      <c r="BS238" t="str">
        <f t="shared" si="484"/>
        <v>D1</v>
      </c>
      <c r="BT238" t="str">
        <f t="shared" si="484"/>
        <v>:</v>
      </c>
      <c r="BU238" t="str">
        <f t="shared" si="484"/>
        <v>A2</v>
      </c>
      <c r="BW238" s="472"/>
      <c r="BX238" s="1023" t="str">
        <f t="shared" ref="BX238" si="485">BN238</f>
        <v>kolo</v>
      </c>
      <c r="BY238" s="1023"/>
      <c r="BZ238" s="1023"/>
      <c r="CA238" s="1021"/>
      <c r="CB238" s="1021"/>
      <c r="CC238" s="473"/>
      <c r="CD238" s="473"/>
      <c r="CE238" s="473"/>
      <c r="CF238" s="473"/>
      <c r="CG238" s="473"/>
      <c r="CH238" s="473"/>
      <c r="CI238" s="473"/>
      <c r="CJ238" s="473"/>
      <c r="CK238" s="473"/>
      <c r="CL238" s="473"/>
      <c r="CM238" s="473"/>
      <c r="CN238" s="473"/>
      <c r="CO238" s="473"/>
      <c r="CP238" s="473"/>
      <c r="CQ238" s="1029">
        <f t="shared" ref="CQ238" si="486">BP238</f>
        <v>93</v>
      </c>
      <c r="CR238" s="1029"/>
      <c r="CS238" s="1031" t="s">
        <v>48</v>
      </c>
      <c r="CT238" s="1031"/>
      <c r="CU238" s="1031"/>
      <c r="CV238" s="473"/>
      <c r="CW238" s="473"/>
      <c r="CX238" s="473"/>
      <c r="CY238" s="473"/>
      <c r="CZ238" s="473"/>
      <c r="DA238" s="473"/>
      <c r="DB238" s="473"/>
      <c r="DC238" s="473"/>
      <c r="DD238" s="473"/>
      <c r="DE238" s="473"/>
      <c r="DF238" s="473"/>
      <c r="DG238" s="473"/>
      <c r="DH238" s="473"/>
      <c r="DI238" s="474"/>
      <c r="DJ238" s="1028" t="s">
        <v>49</v>
      </c>
      <c r="DK238" s="1028"/>
      <c r="DL238" s="1028"/>
      <c r="DM238" s="1030">
        <f t="shared" ref="DM238" si="487">BQ239</f>
        <v>9</v>
      </c>
      <c r="DN238" s="1030"/>
      <c r="DO238" s="475"/>
    </row>
    <row r="239" spans="66:119" ht="22.5" customHeight="1" x14ac:dyDescent="0.3">
      <c r="BN239">
        <f t="shared" si="484"/>
        <v>16</v>
      </c>
      <c r="BO239">
        <f t="shared" si="484"/>
        <v>0</v>
      </c>
      <c r="BP239" t="str">
        <f t="shared" si="484"/>
        <v>zápas</v>
      </c>
      <c r="BQ239">
        <f t="shared" si="484"/>
        <v>9</v>
      </c>
      <c r="BR239">
        <f t="shared" si="484"/>
        <v>0</v>
      </c>
      <c r="BS239" t="str">
        <f t="shared" si="484"/>
        <v>Býchory</v>
      </c>
      <c r="BT239">
        <f t="shared" si="484"/>
        <v>0</v>
      </c>
      <c r="BU239" t="str">
        <f t="shared" si="484"/>
        <v>Velký Osek "B"</v>
      </c>
      <c r="BW239" s="472"/>
      <c r="BX239" s="476"/>
      <c r="BY239" s="476"/>
      <c r="BZ239" s="476"/>
      <c r="CA239" s="476"/>
      <c r="CB239" s="473"/>
      <c r="CC239" s="473"/>
      <c r="CD239" s="473"/>
      <c r="CE239" s="473"/>
      <c r="CF239" s="473"/>
      <c r="CG239" s="473"/>
      <c r="CH239" s="473"/>
      <c r="CI239" s="473"/>
      <c r="CJ239" s="473"/>
      <c r="CK239" s="473"/>
      <c r="CL239" s="473"/>
      <c r="CM239" s="473"/>
      <c r="CN239" s="473"/>
      <c r="CO239" s="473"/>
      <c r="CP239" s="473"/>
      <c r="CQ239" s="1029"/>
      <c r="CR239" s="1029"/>
      <c r="CS239" s="1031"/>
      <c r="CT239" s="1031"/>
      <c r="CU239" s="1031"/>
      <c r="CV239" s="473"/>
      <c r="CW239" s="473"/>
      <c r="CX239" s="473"/>
      <c r="CY239" s="473"/>
      <c r="CZ239" s="473"/>
      <c r="DA239" s="473"/>
      <c r="DB239" s="473"/>
      <c r="DC239" s="473"/>
      <c r="DD239" s="473"/>
      <c r="DE239" s="473"/>
      <c r="DF239" s="473"/>
      <c r="DG239" s="473"/>
      <c r="DH239" s="473"/>
      <c r="DI239" s="474"/>
      <c r="DJ239" s="1028"/>
      <c r="DK239" s="1028"/>
      <c r="DL239" s="1028"/>
      <c r="DM239" s="1030"/>
      <c r="DN239" s="1030"/>
      <c r="DO239" s="475"/>
    </row>
    <row r="240" spans="66:119" ht="22.5" customHeight="1" x14ac:dyDescent="0.3">
      <c r="BW240" s="472"/>
      <c r="BX240" s="477"/>
      <c r="BY240" s="477"/>
      <c r="BZ240" s="477"/>
      <c r="CA240" s="477"/>
      <c r="CB240" s="1024" t="s">
        <v>52</v>
      </c>
      <c r="CC240" s="1024"/>
      <c r="CD240" s="1024" t="str">
        <f t="shared" ref="CD240" si="488">BS238</f>
        <v>D1</v>
      </c>
      <c r="CE240" s="1024" t="s">
        <v>53</v>
      </c>
      <c r="CF240" s="1024" t="str">
        <f t="shared" ref="CF240" si="489">IF(BS1214="","",LOOKUP(CD240,$B$2:$B$51,$C$2:$C$50))</f>
        <v/>
      </c>
      <c r="CG240" s="1024"/>
      <c r="CH240" s="491" t="str">
        <f t="shared" ref="CH240" si="490">BS239</f>
        <v>Býchory</v>
      </c>
      <c r="CI240" s="491"/>
      <c r="CJ240" s="491" t="str">
        <f t="shared" ref="CJ240" si="491">BS239</f>
        <v>Býchory</v>
      </c>
      <c r="CK240" s="491"/>
      <c r="CL240" s="491"/>
      <c r="CM240" s="491"/>
      <c r="CN240" s="491"/>
      <c r="CO240" s="491"/>
      <c r="CP240" s="491"/>
      <c r="CQ240" s="491"/>
      <c r="CR240" s="491"/>
      <c r="CS240" s="477"/>
      <c r="CT240" s="477"/>
      <c r="CU240" s="477"/>
      <c r="CV240" s="477"/>
      <c r="CW240" s="477"/>
      <c r="CX240" s="1024" t="s">
        <v>52</v>
      </c>
      <c r="CY240" s="1024"/>
      <c r="CZ240" s="1024" t="str">
        <f t="shared" ref="CZ240" si="492">BU238</f>
        <v>A2</v>
      </c>
      <c r="DA240" s="1024" t="s">
        <v>53</v>
      </c>
      <c r="DB240" s="1024" t="str">
        <f t="shared" ref="DB240" si="493">IF(BU1214="","",LOOKUP(CZ240,$B$2:$B$51,$C$2:$C$50))</f>
        <v/>
      </c>
      <c r="DC240" s="1024"/>
      <c r="DD240" s="491" t="str">
        <f t="shared" ref="DD240" si="494">BU239</f>
        <v>Velký Osek "B"</v>
      </c>
      <c r="DE240" s="491"/>
      <c r="DF240" s="491"/>
      <c r="DG240" s="491"/>
      <c r="DH240" s="491"/>
      <c r="DI240" s="491"/>
      <c r="DJ240" s="491"/>
      <c r="DK240" s="491"/>
      <c r="DL240" s="491"/>
      <c r="DM240" s="491"/>
      <c r="DN240" s="491"/>
      <c r="DO240" s="475"/>
    </row>
    <row r="241" spans="66:119" ht="22.5" customHeight="1" x14ac:dyDescent="0.3">
      <c r="BW241" s="472"/>
      <c r="BX241" s="477"/>
      <c r="BY241" s="477"/>
      <c r="BZ241" s="477"/>
      <c r="CA241" s="477"/>
      <c r="CB241" s="477"/>
      <c r="CC241" s="477"/>
      <c r="CD241" s="477"/>
      <c r="CE241" s="477"/>
      <c r="CF241" s="477"/>
      <c r="CG241" s="477"/>
      <c r="CH241" s="477"/>
      <c r="CI241" s="477"/>
      <c r="CJ241" s="477"/>
      <c r="CK241" s="477"/>
      <c r="CL241" s="477"/>
      <c r="CM241" s="477"/>
      <c r="CN241" s="477"/>
      <c r="CO241" s="477"/>
      <c r="CP241" s="477"/>
      <c r="CQ241" s="477"/>
      <c r="CR241" s="477"/>
      <c r="CS241" s="477"/>
      <c r="CT241" s="477"/>
      <c r="CU241" s="477"/>
      <c r="CV241" s="477"/>
      <c r="CW241" s="477"/>
      <c r="CX241" s="477"/>
      <c r="CY241" s="477"/>
      <c r="CZ241" s="477"/>
      <c r="DA241" s="477"/>
      <c r="DB241" s="477"/>
      <c r="DC241" s="477"/>
      <c r="DD241" s="477"/>
      <c r="DE241" s="477"/>
      <c r="DF241" s="477"/>
      <c r="DG241" s="477"/>
      <c r="DH241" s="477"/>
      <c r="DI241" s="478"/>
      <c r="DJ241" s="478"/>
      <c r="DK241" s="478"/>
      <c r="DL241" s="478"/>
      <c r="DM241" s="478"/>
      <c r="DN241" s="478"/>
      <c r="DO241" s="475"/>
    </row>
    <row r="242" spans="66:119" ht="22.5" customHeight="1" x14ac:dyDescent="0.3">
      <c r="BW242" s="472"/>
      <c r="BX242" s="479" t="s">
        <v>56</v>
      </c>
      <c r="BY242" s="1037" t="str">
        <f t="shared" ref="BY242" si="495">CD240</f>
        <v>D1</v>
      </c>
      <c r="BZ242" s="1037"/>
      <c r="CA242" s="1026" t="str">
        <f t="shared" ref="CA242" si="496">BS239</f>
        <v>Býchory</v>
      </c>
      <c r="CB242" s="1026"/>
      <c r="CC242" s="1026"/>
      <c r="CD242" s="1026"/>
      <c r="CE242" s="1026"/>
      <c r="CF242" s="1026"/>
      <c r="CG242" s="1026"/>
      <c r="CH242" s="1026"/>
      <c r="CI242" s="1027"/>
      <c r="CJ242" s="480" t="s">
        <v>47</v>
      </c>
      <c r="CK242" s="481">
        <v>1</v>
      </c>
      <c r="CL242" s="481">
        <v>2</v>
      </c>
      <c r="CM242" s="481">
        <v>3</v>
      </c>
      <c r="CN242" s="481">
        <v>4</v>
      </c>
      <c r="CO242" s="481">
        <v>5</v>
      </c>
      <c r="CP242" s="481">
        <v>6</v>
      </c>
      <c r="CQ242" s="481">
        <v>7</v>
      </c>
      <c r="CR242" s="481">
        <v>8</v>
      </c>
      <c r="CS242" s="481">
        <v>9</v>
      </c>
      <c r="CT242" s="481">
        <v>10</v>
      </c>
      <c r="CU242" s="481">
        <v>11</v>
      </c>
      <c r="CV242" s="481">
        <v>12</v>
      </c>
      <c r="CW242" s="481">
        <v>13</v>
      </c>
      <c r="CX242" s="481">
        <v>14</v>
      </c>
      <c r="CY242" s="481">
        <v>15</v>
      </c>
      <c r="CZ242" s="481">
        <v>16</v>
      </c>
      <c r="DA242" s="481">
        <v>17</v>
      </c>
      <c r="DB242" s="481">
        <v>18</v>
      </c>
      <c r="DC242" s="481">
        <v>19</v>
      </c>
      <c r="DD242" s="481">
        <v>20</v>
      </c>
      <c r="DE242" s="481">
        <v>21</v>
      </c>
      <c r="DF242" s="481">
        <v>22</v>
      </c>
      <c r="DG242" s="481">
        <v>23</v>
      </c>
      <c r="DH242" s="481">
        <v>24</v>
      </c>
      <c r="DI242" s="481">
        <v>25</v>
      </c>
      <c r="DJ242" s="481">
        <v>26</v>
      </c>
      <c r="DK242" s="481">
        <v>27</v>
      </c>
      <c r="DL242" s="481">
        <v>28</v>
      </c>
      <c r="DM242" s="481">
        <v>29</v>
      </c>
      <c r="DN242" s="481">
        <v>30</v>
      </c>
      <c r="DO242" s="475"/>
    </row>
    <row r="243" spans="66:119" ht="22.5" customHeight="1" x14ac:dyDescent="0.3">
      <c r="BW243" s="472"/>
      <c r="BX243" s="482"/>
      <c r="BY243" s="483"/>
      <c r="BZ243" s="484"/>
      <c r="CA243" s="485"/>
      <c r="CB243" s="485"/>
      <c r="CC243" s="485"/>
      <c r="CD243" s="485"/>
      <c r="CE243" s="485"/>
      <c r="CF243" s="485"/>
      <c r="CG243" s="485"/>
      <c r="CH243" s="485"/>
      <c r="CI243" s="485"/>
      <c r="CJ243" s="485"/>
      <c r="CK243" s="485"/>
      <c r="CL243" s="485"/>
      <c r="CM243" s="485"/>
      <c r="CN243" s="485"/>
      <c r="CO243" s="485"/>
      <c r="CP243" s="485"/>
      <c r="CQ243" s="485"/>
      <c r="CR243" s="485"/>
      <c r="CS243" s="485"/>
      <c r="CT243" s="485"/>
      <c r="CU243" s="485"/>
      <c r="CV243" s="485"/>
      <c r="CW243" s="485"/>
      <c r="CX243" s="485"/>
      <c r="CY243" s="485"/>
      <c r="CZ243" s="485"/>
      <c r="DA243" s="485"/>
      <c r="DB243" s="485"/>
      <c r="DC243" s="485"/>
      <c r="DD243" s="485"/>
      <c r="DE243" s="485"/>
      <c r="DF243" s="485"/>
      <c r="DG243" s="485"/>
      <c r="DH243" s="485"/>
      <c r="DI243" s="486"/>
      <c r="DJ243" s="486"/>
      <c r="DK243" s="486"/>
      <c r="DL243" s="486"/>
      <c r="DM243" s="486"/>
      <c r="DN243" s="486"/>
      <c r="DO243" s="475"/>
    </row>
    <row r="244" spans="66:119" ht="22.5" customHeight="1" x14ac:dyDescent="0.3">
      <c r="BW244" s="472"/>
      <c r="BX244" s="487" t="s">
        <v>56</v>
      </c>
      <c r="BY244" s="1038" t="str">
        <f t="shared" ref="BY244" si="497">CZ240</f>
        <v>A2</v>
      </c>
      <c r="BZ244" s="1038"/>
      <c r="CA244" s="1035" t="str">
        <f t="shared" ref="CA244" si="498">BU239</f>
        <v>Velký Osek "B"</v>
      </c>
      <c r="CB244" s="1035"/>
      <c r="CC244" s="1035"/>
      <c r="CD244" s="1035"/>
      <c r="CE244" s="1035"/>
      <c r="CF244" s="1035"/>
      <c r="CG244" s="1035"/>
      <c r="CH244" s="1035"/>
      <c r="CI244" s="1036"/>
      <c r="CJ244" s="480" t="s">
        <v>47</v>
      </c>
      <c r="CK244" s="481">
        <v>1</v>
      </c>
      <c r="CL244" s="481">
        <v>2</v>
      </c>
      <c r="CM244" s="481">
        <v>3</v>
      </c>
      <c r="CN244" s="481">
        <v>4</v>
      </c>
      <c r="CO244" s="481">
        <v>5</v>
      </c>
      <c r="CP244" s="481">
        <v>6</v>
      </c>
      <c r="CQ244" s="481">
        <v>7</v>
      </c>
      <c r="CR244" s="481">
        <v>8</v>
      </c>
      <c r="CS244" s="481">
        <v>9</v>
      </c>
      <c r="CT244" s="481">
        <v>10</v>
      </c>
      <c r="CU244" s="481">
        <v>11</v>
      </c>
      <c r="CV244" s="481">
        <v>12</v>
      </c>
      <c r="CW244" s="481">
        <v>13</v>
      </c>
      <c r="CX244" s="481">
        <v>14</v>
      </c>
      <c r="CY244" s="481">
        <v>15</v>
      </c>
      <c r="CZ244" s="481">
        <v>16</v>
      </c>
      <c r="DA244" s="481">
        <v>17</v>
      </c>
      <c r="DB244" s="481">
        <v>18</v>
      </c>
      <c r="DC244" s="481">
        <v>19</v>
      </c>
      <c r="DD244" s="481">
        <v>20</v>
      </c>
      <c r="DE244" s="481">
        <v>21</v>
      </c>
      <c r="DF244" s="481">
        <v>22</v>
      </c>
      <c r="DG244" s="481">
        <v>23</v>
      </c>
      <c r="DH244" s="481">
        <v>24</v>
      </c>
      <c r="DI244" s="481">
        <v>25</v>
      </c>
      <c r="DJ244" s="481">
        <v>26</v>
      </c>
      <c r="DK244" s="481">
        <v>27</v>
      </c>
      <c r="DL244" s="481">
        <v>28</v>
      </c>
      <c r="DM244" s="481">
        <v>29</v>
      </c>
      <c r="DN244" s="481">
        <v>30</v>
      </c>
      <c r="DO244" s="475"/>
    </row>
    <row r="245" spans="66:119" ht="22.5" customHeight="1" thickBot="1" x14ac:dyDescent="0.35">
      <c r="BW245" s="488"/>
      <c r="BX245" s="489"/>
      <c r="BY245" s="489"/>
      <c r="BZ245" s="489"/>
      <c r="CA245" s="489"/>
      <c r="CB245" s="489"/>
      <c r="CC245" s="489"/>
      <c r="CD245" s="489"/>
      <c r="CE245" s="489"/>
      <c r="CF245" s="489"/>
      <c r="CG245" s="489"/>
      <c r="CH245" s="489"/>
      <c r="CI245" s="489"/>
      <c r="CJ245" s="489"/>
      <c r="CK245" s="489"/>
      <c r="CL245" s="489"/>
      <c r="CM245" s="489"/>
      <c r="CN245" s="489"/>
      <c r="CO245" s="489"/>
      <c r="CP245" s="489"/>
      <c r="CQ245" s="489"/>
      <c r="CR245" s="489"/>
      <c r="CS245" s="489"/>
      <c r="CT245" s="489"/>
      <c r="CU245" s="489"/>
      <c r="CV245" s="489"/>
      <c r="CW245" s="489"/>
      <c r="CX245" s="489"/>
      <c r="CY245" s="489"/>
      <c r="CZ245" s="489"/>
      <c r="DA245" s="489"/>
      <c r="DB245" s="489"/>
      <c r="DC245" s="489"/>
      <c r="DD245" s="489"/>
      <c r="DE245" s="489"/>
      <c r="DF245" s="489"/>
      <c r="DG245" s="489"/>
      <c r="DH245" s="489"/>
      <c r="DI245" s="489"/>
      <c r="DJ245" s="489"/>
      <c r="DK245" s="489"/>
      <c r="DL245" s="489"/>
      <c r="DM245" s="489"/>
      <c r="DN245" s="489"/>
      <c r="DO245" s="490"/>
    </row>
    <row r="246" spans="66:119" ht="22.5" customHeight="1" thickTop="1" x14ac:dyDescent="0.3">
      <c r="BW246" s="1032">
        <f t="shared" ref="BW246" si="499">BO247</f>
        <v>0.5</v>
      </c>
      <c r="BX246" s="1033"/>
      <c r="BY246" s="1033"/>
      <c r="BZ246" s="469"/>
      <c r="CA246" s="1020">
        <f t="shared" ref="CA246" si="500">BN248</f>
        <v>16</v>
      </c>
      <c r="CB246" s="1020"/>
      <c r="CC246" s="1022"/>
      <c r="CD246" s="1022"/>
      <c r="CE246" s="1022"/>
      <c r="CF246" s="1022"/>
      <c r="CG246" s="1022"/>
      <c r="CH246" s="1022"/>
      <c r="CI246" s="470"/>
      <c r="CJ246" s="469"/>
      <c r="CK246" s="469"/>
      <c r="CL246" s="469"/>
      <c r="CM246" s="469"/>
      <c r="CN246" s="469"/>
      <c r="CO246" s="469"/>
      <c r="CP246" s="469"/>
      <c r="CQ246" s="469"/>
      <c r="CR246" s="469"/>
      <c r="CS246" s="469"/>
      <c r="CT246" s="469"/>
      <c r="CU246" s="469"/>
      <c r="CV246" s="469"/>
      <c r="CW246" s="469"/>
      <c r="CX246" s="469"/>
      <c r="CY246" s="469"/>
      <c r="CZ246" s="469"/>
      <c r="DA246" s="469"/>
      <c r="DB246" s="469"/>
      <c r="DC246" s="469"/>
      <c r="DD246" s="469"/>
      <c r="DE246" s="469"/>
      <c r="DF246" s="469"/>
      <c r="DG246" s="469"/>
      <c r="DH246" s="469"/>
      <c r="DI246" s="469"/>
      <c r="DJ246" s="469"/>
      <c r="DK246" s="469"/>
      <c r="DL246" s="469"/>
      <c r="DM246" s="469"/>
      <c r="DN246" s="469"/>
      <c r="DO246" s="471"/>
    </row>
    <row r="247" spans="66:119" ht="22.5" customHeight="1" x14ac:dyDescent="0.3">
      <c r="BN247" t="str">
        <f t="shared" ref="BN247:BU248" si="501">E64</f>
        <v>kolo</v>
      </c>
      <c r="BO247">
        <f t="shared" si="501"/>
        <v>0.5</v>
      </c>
      <c r="BP247">
        <f t="shared" si="501"/>
        <v>94</v>
      </c>
      <c r="BQ247" t="str">
        <f t="shared" si="501"/>
        <v>HŘIŠTĚ</v>
      </c>
      <c r="BR247" t="str">
        <f t="shared" si="501"/>
        <v>N3</v>
      </c>
      <c r="BS247" t="str">
        <f t="shared" si="501"/>
        <v>A1</v>
      </c>
      <c r="BT247" t="str">
        <f t="shared" si="501"/>
        <v>:</v>
      </c>
      <c r="BU247" t="str">
        <f t="shared" si="501"/>
        <v>B2</v>
      </c>
      <c r="BW247" s="472"/>
      <c r="BX247" s="1023" t="str">
        <f t="shared" ref="BX247" si="502">BN247</f>
        <v>kolo</v>
      </c>
      <c r="BY247" s="1023"/>
      <c r="BZ247" s="1023"/>
      <c r="CA247" s="1021"/>
      <c r="CB247" s="1021"/>
      <c r="CC247" s="473"/>
      <c r="CD247" s="473"/>
      <c r="CE247" s="473"/>
      <c r="CF247" s="473"/>
      <c r="CG247" s="473"/>
      <c r="CH247" s="473"/>
      <c r="CI247" s="473"/>
      <c r="CJ247" s="473"/>
      <c r="CK247" s="473"/>
      <c r="CL247" s="473"/>
      <c r="CM247" s="473"/>
      <c r="CN247" s="473"/>
      <c r="CO247" s="473"/>
      <c r="CP247" s="473"/>
      <c r="CQ247" s="1029">
        <f t="shared" ref="CQ247" si="503">BP247</f>
        <v>94</v>
      </c>
      <c r="CR247" s="1029"/>
      <c r="CS247" s="1031" t="s">
        <v>48</v>
      </c>
      <c r="CT247" s="1031"/>
      <c r="CU247" s="1031"/>
      <c r="CV247" s="473"/>
      <c r="CW247" s="473"/>
      <c r="CX247" s="473"/>
      <c r="CY247" s="473"/>
      <c r="CZ247" s="473"/>
      <c r="DA247" s="473"/>
      <c r="DB247" s="473"/>
      <c r="DC247" s="473"/>
      <c r="DD247" s="473"/>
      <c r="DE247" s="473"/>
      <c r="DF247" s="473"/>
      <c r="DG247" s="473"/>
      <c r="DH247" s="473"/>
      <c r="DI247" s="474"/>
      <c r="DJ247" s="1028" t="s">
        <v>49</v>
      </c>
      <c r="DK247" s="1028"/>
      <c r="DL247" s="1028"/>
      <c r="DM247" s="1030">
        <f t="shared" ref="DM247" si="504">BQ248</f>
        <v>8</v>
      </c>
      <c r="DN247" s="1030"/>
      <c r="DO247" s="475"/>
    </row>
    <row r="248" spans="66:119" ht="22.5" customHeight="1" x14ac:dyDescent="0.3">
      <c r="BN248">
        <f t="shared" si="501"/>
        <v>16</v>
      </c>
      <c r="BO248">
        <f t="shared" si="501"/>
        <v>0</v>
      </c>
      <c r="BP248" t="str">
        <f t="shared" si="501"/>
        <v>zápas</v>
      </c>
      <c r="BQ248">
        <f t="shared" si="501"/>
        <v>8</v>
      </c>
      <c r="BR248">
        <f t="shared" si="501"/>
        <v>0</v>
      </c>
      <c r="BS248" t="str">
        <f t="shared" si="501"/>
        <v>Masarykova "B"</v>
      </c>
      <c r="BT248">
        <f t="shared" si="501"/>
        <v>0</v>
      </c>
      <c r="BU248" t="str">
        <f t="shared" si="501"/>
        <v>Masarykova "A"</v>
      </c>
      <c r="BW248" s="472"/>
      <c r="BX248" s="476"/>
      <c r="BY248" s="476"/>
      <c r="BZ248" s="476"/>
      <c r="CA248" s="476"/>
      <c r="CB248" s="473"/>
      <c r="CC248" s="473"/>
      <c r="CD248" s="473"/>
      <c r="CE248" s="473"/>
      <c r="CF248" s="473"/>
      <c r="CG248" s="473"/>
      <c r="CH248" s="473"/>
      <c r="CI248" s="473"/>
      <c r="CJ248" s="473"/>
      <c r="CK248" s="473"/>
      <c r="CL248" s="473"/>
      <c r="CM248" s="473"/>
      <c r="CN248" s="473"/>
      <c r="CO248" s="473"/>
      <c r="CP248" s="473"/>
      <c r="CQ248" s="1029"/>
      <c r="CR248" s="1029"/>
      <c r="CS248" s="1031"/>
      <c r="CT248" s="1031"/>
      <c r="CU248" s="1031"/>
      <c r="CV248" s="473"/>
      <c r="CW248" s="473"/>
      <c r="CX248" s="473"/>
      <c r="CY248" s="473"/>
      <c r="CZ248" s="473"/>
      <c r="DA248" s="473"/>
      <c r="DB248" s="473"/>
      <c r="DC248" s="473"/>
      <c r="DD248" s="473"/>
      <c r="DE248" s="473"/>
      <c r="DF248" s="473"/>
      <c r="DG248" s="473"/>
      <c r="DH248" s="473"/>
      <c r="DI248" s="474"/>
      <c r="DJ248" s="1028"/>
      <c r="DK248" s="1028"/>
      <c r="DL248" s="1028"/>
      <c r="DM248" s="1030"/>
      <c r="DN248" s="1030"/>
      <c r="DO248" s="475"/>
    </row>
    <row r="249" spans="66:119" ht="22.5" customHeight="1" x14ac:dyDescent="0.3">
      <c r="BW249" s="472"/>
      <c r="BX249" s="477"/>
      <c r="BY249" s="477"/>
      <c r="BZ249" s="477"/>
      <c r="CA249" s="477"/>
      <c r="CB249" s="1024" t="s">
        <v>52</v>
      </c>
      <c r="CC249" s="1024"/>
      <c r="CD249" s="1024" t="str">
        <f t="shared" ref="CD249" si="505">BS247</f>
        <v>A1</v>
      </c>
      <c r="CE249" s="1024" t="s">
        <v>53</v>
      </c>
      <c r="CF249" s="1024" t="str">
        <f t="shared" ref="CF249" si="506">IF(BS1223="","",LOOKUP(CD249,$B$2:$B$51,$C$2:$C$50))</f>
        <v/>
      </c>
      <c r="CG249" s="1024"/>
      <c r="CH249" s="491" t="str">
        <f t="shared" ref="CH249" si="507">BS248</f>
        <v>Masarykova "B"</v>
      </c>
      <c r="CI249" s="491"/>
      <c r="CJ249" s="491" t="str">
        <f t="shared" ref="CJ249" si="508">BS248</f>
        <v>Masarykova "B"</v>
      </c>
      <c r="CK249" s="491"/>
      <c r="CL249" s="491"/>
      <c r="CM249" s="491"/>
      <c r="CN249" s="491"/>
      <c r="CO249" s="491"/>
      <c r="CP249" s="491"/>
      <c r="CQ249" s="491"/>
      <c r="CR249" s="491"/>
      <c r="CS249" s="477"/>
      <c r="CT249" s="477"/>
      <c r="CU249" s="477"/>
      <c r="CV249" s="477"/>
      <c r="CW249" s="477"/>
      <c r="CX249" s="1024" t="s">
        <v>52</v>
      </c>
      <c r="CY249" s="1024"/>
      <c r="CZ249" s="1024" t="str">
        <f t="shared" ref="CZ249" si="509">BU247</f>
        <v>B2</v>
      </c>
      <c r="DA249" s="1024" t="s">
        <v>53</v>
      </c>
      <c r="DB249" s="1024" t="str">
        <f t="shared" ref="DB249" si="510">IF(BU1223="","",LOOKUP(CZ249,$B$2:$B$51,$C$2:$C$50))</f>
        <v/>
      </c>
      <c r="DC249" s="1024"/>
      <c r="DD249" s="491" t="str">
        <f t="shared" ref="DD249" si="511">BU248</f>
        <v>Masarykova "A"</v>
      </c>
      <c r="DE249" s="491"/>
      <c r="DF249" s="491"/>
      <c r="DG249" s="491"/>
      <c r="DH249" s="491"/>
      <c r="DI249" s="491"/>
      <c r="DJ249" s="491"/>
      <c r="DK249" s="491"/>
      <c r="DL249" s="491"/>
      <c r="DM249" s="491"/>
      <c r="DN249" s="491"/>
      <c r="DO249" s="475"/>
    </row>
    <row r="250" spans="66:119" ht="22.5" customHeight="1" x14ac:dyDescent="0.3">
      <c r="BW250" s="472"/>
      <c r="BX250" s="477"/>
      <c r="BY250" s="477"/>
      <c r="BZ250" s="477"/>
      <c r="CA250" s="477"/>
      <c r="CB250" s="477"/>
      <c r="CC250" s="477"/>
      <c r="CD250" s="477"/>
      <c r="CE250" s="477"/>
      <c r="CF250" s="477"/>
      <c r="CG250" s="477"/>
      <c r="CH250" s="477"/>
      <c r="CI250" s="477"/>
      <c r="CJ250" s="477"/>
      <c r="CK250" s="477"/>
      <c r="CL250" s="477"/>
      <c r="CM250" s="477"/>
      <c r="CN250" s="477"/>
      <c r="CO250" s="477"/>
      <c r="CP250" s="477"/>
      <c r="CQ250" s="477"/>
      <c r="CR250" s="477"/>
      <c r="CS250" s="477"/>
      <c r="CT250" s="477"/>
      <c r="CU250" s="477"/>
      <c r="CV250" s="477"/>
      <c r="CW250" s="477"/>
      <c r="CX250" s="477"/>
      <c r="CY250" s="477"/>
      <c r="CZ250" s="477"/>
      <c r="DA250" s="477"/>
      <c r="DB250" s="477"/>
      <c r="DC250" s="477"/>
      <c r="DD250" s="477"/>
      <c r="DE250" s="477"/>
      <c r="DF250" s="477"/>
      <c r="DG250" s="477"/>
      <c r="DH250" s="477"/>
      <c r="DI250" s="478"/>
      <c r="DJ250" s="478"/>
      <c r="DK250" s="478"/>
      <c r="DL250" s="478"/>
      <c r="DM250" s="478"/>
      <c r="DN250" s="478"/>
      <c r="DO250" s="475"/>
    </row>
    <row r="251" spans="66:119" ht="22.5" customHeight="1" x14ac:dyDescent="0.3">
      <c r="BW251" s="472"/>
      <c r="BX251" s="479" t="s">
        <v>56</v>
      </c>
      <c r="BY251" s="1037" t="str">
        <f t="shared" ref="BY251" si="512">CD249</f>
        <v>A1</v>
      </c>
      <c r="BZ251" s="1037"/>
      <c r="CA251" s="1026" t="str">
        <f t="shared" ref="CA251" si="513">BS248</f>
        <v>Masarykova "B"</v>
      </c>
      <c r="CB251" s="1026"/>
      <c r="CC251" s="1026"/>
      <c r="CD251" s="1026"/>
      <c r="CE251" s="1026"/>
      <c r="CF251" s="1026"/>
      <c r="CG251" s="1026"/>
      <c r="CH251" s="1026"/>
      <c r="CI251" s="1027"/>
      <c r="CJ251" s="480" t="s">
        <v>47</v>
      </c>
      <c r="CK251" s="481">
        <v>1</v>
      </c>
      <c r="CL251" s="481">
        <v>2</v>
      </c>
      <c r="CM251" s="481">
        <v>3</v>
      </c>
      <c r="CN251" s="481">
        <v>4</v>
      </c>
      <c r="CO251" s="481">
        <v>5</v>
      </c>
      <c r="CP251" s="481">
        <v>6</v>
      </c>
      <c r="CQ251" s="481">
        <v>7</v>
      </c>
      <c r="CR251" s="481">
        <v>8</v>
      </c>
      <c r="CS251" s="481">
        <v>9</v>
      </c>
      <c r="CT251" s="481">
        <v>10</v>
      </c>
      <c r="CU251" s="481">
        <v>11</v>
      </c>
      <c r="CV251" s="481">
        <v>12</v>
      </c>
      <c r="CW251" s="481">
        <v>13</v>
      </c>
      <c r="CX251" s="481">
        <v>14</v>
      </c>
      <c r="CY251" s="481">
        <v>15</v>
      </c>
      <c r="CZ251" s="481">
        <v>16</v>
      </c>
      <c r="DA251" s="481">
        <v>17</v>
      </c>
      <c r="DB251" s="481">
        <v>18</v>
      </c>
      <c r="DC251" s="481">
        <v>19</v>
      </c>
      <c r="DD251" s="481">
        <v>20</v>
      </c>
      <c r="DE251" s="481">
        <v>21</v>
      </c>
      <c r="DF251" s="481">
        <v>22</v>
      </c>
      <c r="DG251" s="481">
        <v>23</v>
      </c>
      <c r="DH251" s="481">
        <v>24</v>
      </c>
      <c r="DI251" s="481">
        <v>25</v>
      </c>
      <c r="DJ251" s="481">
        <v>26</v>
      </c>
      <c r="DK251" s="481">
        <v>27</v>
      </c>
      <c r="DL251" s="481">
        <v>28</v>
      </c>
      <c r="DM251" s="481">
        <v>29</v>
      </c>
      <c r="DN251" s="481">
        <v>30</v>
      </c>
      <c r="DO251" s="475"/>
    </row>
    <row r="252" spans="66:119" ht="22.5" customHeight="1" x14ac:dyDescent="0.3">
      <c r="BW252" s="472"/>
      <c r="BX252" s="482"/>
      <c r="BY252" s="483"/>
      <c r="BZ252" s="484"/>
      <c r="CA252" s="485"/>
      <c r="CB252" s="485"/>
      <c r="CC252" s="485"/>
      <c r="CD252" s="485"/>
      <c r="CE252" s="485"/>
      <c r="CF252" s="485"/>
      <c r="CG252" s="485"/>
      <c r="CH252" s="485"/>
      <c r="CI252" s="485"/>
      <c r="CJ252" s="485"/>
      <c r="CK252" s="485"/>
      <c r="CL252" s="485"/>
      <c r="CM252" s="485"/>
      <c r="CN252" s="485"/>
      <c r="CO252" s="485"/>
      <c r="CP252" s="485"/>
      <c r="CQ252" s="485"/>
      <c r="CR252" s="485"/>
      <c r="CS252" s="485"/>
      <c r="CT252" s="485"/>
      <c r="CU252" s="485"/>
      <c r="CV252" s="485"/>
      <c r="CW252" s="485"/>
      <c r="CX252" s="485"/>
      <c r="CY252" s="485"/>
      <c r="CZ252" s="485"/>
      <c r="DA252" s="485"/>
      <c r="DB252" s="485"/>
      <c r="DC252" s="485"/>
      <c r="DD252" s="485"/>
      <c r="DE252" s="485"/>
      <c r="DF252" s="485"/>
      <c r="DG252" s="485"/>
      <c r="DH252" s="485"/>
      <c r="DI252" s="486"/>
      <c r="DJ252" s="486"/>
      <c r="DK252" s="486"/>
      <c r="DL252" s="486"/>
      <c r="DM252" s="486"/>
      <c r="DN252" s="486"/>
      <c r="DO252" s="475"/>
    </row>
    <row r="253" spans="66:119" ht="22.5" customHeight="1" x14ac:dyDescent="0.3">
      <c r="BW253" s="472"/>
      <c r="BX253" s="487" t="s">
        <v>56</v>
      </c>
      <c r="BY253" s="1038" t="str">
        <f t="shared" ref="BY253" si="514">CZ249</f>
        <v>B2</v>
      </c>
      <c r="BZ253" s="1038"/>
      <c r="CA253" s="1035" t="str">
        <f t="shared" ref="CA253" si="515">BU248</f>
        <v>Masarykova "A"</v>
      </c>
      <c r="CB253" s="1035"/>
      <c r="CC253" s="1035"/>
      <c r="CD253" s="1035"/>
      <c r="CE253" s="1035"/>
      <c r="CF253" s="1035"/>
      <c r="CG253" s="1035"/>
      <c r="CH253" s="1035"/>
      <c r="CI253" s="1036"/>
      <c r="CJ253" s="480" t="s">
        <v>47</v>
      </c>
      <c r="CK253" s="481">
        <v>1</v>
      </c>
      <c r="CL253" s="481">
        <v>2</v>
      </c>
      <c r="CM253" s="481">
        <v>3</v>
      </c>
      <c r="CN253" s="481">
        <v>4</v>
      </c>
      <c r="CO253" s="481">
        <v>5</v>
      </c>
      <c r="CP253" s="481">
        <v>6</v>
      </c>
      <c r="CQ253" s="481">
        <v>7</v>
      </c>
      <c r="CR253" s="481">
        <v>8</v>
      </c>
      <c r="CS253" s="481">
        <v>9</v>
      </c>
      <c r="CT253" s="481">
        <v>10</v>
      </c>
      <c r="CU253" s="481">
        <v>11</v>
      </c>
      <c r="CV253" s="481">
        <v>12</v>
      </c>
      <c r="CW253" s="481">
        <v>13</v>
      </c>
      <c r="CX253" s="481">
        <v>14</v>
      </c>
      <c r="CY253" s="481">
        <v>15</v>
      </c>
      <c r="CZ253" s="481">
        <v>16</v>
      </c>
      <c r="DA253" s="481">
        <v>17</v>
      </c>
      <c r="DB253" s="481">
        <v>18</v>
      </c>
      <c r="DC253" s="481">
        <v>19</v>
      </c>
      <c r="DD253" s="481">
        <v>20</v>
      </c>
      <c r="DE253" s="481">
        <v>21</v>
      </c>
      <c r="DF253" s="481">
        <v>22</v>
      </c>
      <c r="DG253" s="481">
        <v>23</v>
      </c>
      <c r="DH253" s="481">
        <v>24</v>
      </c>
      <c r="DI253" s="481">
        <v>25</v>
      </c>
      <c r="DJ253" s="481">
        <v>26</v>
      </c>
      <c r="DK253" s="481">
        <v>27</v>
      </c>
      <c r="DL253" s="481">
        <v>28</v>
      </c>
      <c r="DM253" s="481">
        <v>29</v>
      </c>
      <c r="DN253" s="481">
        <v>30</v>
      </c>
      <c r="DO253" s="475"/>
    </row>
    <row r="254" spans="66:119" ht="22.5" customHeight="1" thickBot="1" x14ac:dyDescent="0.35">
      <c r="BW254" s="488"/>
      <c r="BX254" s="489"/>
      <c r="BY254" s="489"/>
      <c r="BZ254" s="489"/>
      <c r="CA254" s="489"/>
      <c r="CB254" s="489"/>
      <c r="CC254" s="489"/>
      <c r="CD254" s="489"/>
      <c r="CE254" s="489"/>
      <c r="CF254" s="489"/>
      <c r="CG254" s="489"/>
      <c r="CH254" s="489"/>
      <c r="CI254" s="489"/>
      <c r="CJ254" s="489"/>
      <c r="CK254" s="489"/>
      <c r="CL254" s="489"/>
      <c r="CM254" s="489"/>
      <c r="CN254" s="489"/>
      <c r="CO254" s="489"/>
      <c r="CP254" s="489"/>
      <c r="CQ254" s="489"/>
      <c r="CR254" s="489"/>
      <c r="CS254" s="489"/>
      <c r="CT254" s="489"/>
      <c r="CU254" s="489"/>
      <c r="CV254" s="489"/>
      <c r="CW254" s="489"/>
      <c r="CX254" s="489"/>
      <c r="CY254" s="489"/>
      <c r="CZ254" s="489"/>
      <c r="DA254" s="489"/>
      <c r="DB254" s="489"/>
      <c r="DC254" s="489"/>
      <c r="DD254" s="489"/>
      <c r="DE254" s="489"/>
      <c r="DF254" s="489"/>
      <c r="DG254" s="489"/>
      <c r="DH254" s="489"/>
      <c r="DI254" s="489"/>
      <c r="DJ254" s="489"/>
      <c r="DK254" s="489"/>
      <c r="DL254" s="489"/>
      <c r="DM254" s="489"/>
      <c r="DN254" s="489"/>
      <c r="DO254" s="490"/>
    </row>
    <row r="255" spans="66:119" ht="22.5" customHeight="1" thickTop="1" x14ac:dyDescent="0.3">
      <c r="BW255" s="1032">
        <f t="shared" ref="BW255" si="516">BO256</f>
        <v>0.5</v>
      </c>
      <c r="BX255" s="1033"/>
      <c r="BY255" s="1033"/>
      <c r="BZ255" s="469"/>
      <c r="CA255" s="1020">
        <f t="shared" ref="CA255" si="517">BN257</f>
        <v>16</v>
      </c>
      <c r="CB255" s="1020"/>
      <c r="CC255" s="1022"/>
      <c r="CD255" s="1022"/>
      <c r="CE255" s="1022"/>
      <c r="CF255" s="1022"/>
      <c r="CG255" s="1022"/>
      <c r="CH255" s="1022"/>
      <c r="CI255" s="470"/>
      <c r="CJ255" s="469"/>
      <c r="CK255" s="469"/>
      <c r="CL255" s="469"/>
      <c r="CM255" s="469"/>
      <c r="CN255" s="469"/>
      <c r="CO255" s="469"/>
      <c r="CP255" s="469"/>
      <c r="CQ255" s="469"/>
      <c r="CR255" s="469"/>
      <c r="CS255" s="469"/>
      <c r="CT255" s="469"/>
      <c r="CU255" s="469"/>
      <c r="CV255" s="469"/>
      <c r="CW255" s="469"/>
      <c r="CX255" s="469"/>
      <c r="CY255" s="469"/>
      <c r="CZ255" s="469"/>
      <c r="DA255" s="469"/>
      <c r="DB255" s="469"/>
      <c r="DC255" s="469"/>
      <c r="DD255" s="469"/>
      <c r="DE255" s="469"/>
      <c r="DF255" s="469"/>
      <c r="DG255" s="469"/>
      <c r="DH255" s="469"/>
      <c r="DI255" s="469"/>
      <c r="DJ255" s="469"/>
      <c r="DK255" s="469"/>
      <c r="DL255" s="469"/>
      <c r="DM255" s="469"/>
      <c r="DN255" s="469"/>
      <c r="DO255" s="471"/>
    </row>
    <row r="256" spans="66:119" ht="22.5" customHeight="1" x14ac:dyDescent="0.3">
      <c r="BN256" t="str">
        <f t="shared" ref="BN256:BU257" si="518">E66</f>
        <v>kolo</v>
      </c>
      <c r="BO256">
        <f t="shared" si="518"/>
        <v>0.5</v>
      </c>
      <c r="BP256">
        <f t="shared" si="518"/>
        <v>95</v>
      </c>
      <c r="BQ256" t="str">
        <f t="shared" si="518"/>
        <v>HŘIŠTĚ</v>
      </c>
      <c r="BR256" t="str">
        <f t="shared" si="518"/>
        <v>N4</v>
      </c>
      <c r="BS256" t="str">
        <f t="shared" si="518"/>
        <v>B1</v>
      </c>
      <c r="BT256" t="str">
        <f t="shared" si="518"/>
        <v>:</v>
      </c>
      <c r="BU256" t="str">
        <f t="shared" si="518"/>
        <v>C2</v>
      </c>
      <c r="BW256" s="472"/>
      <c r="BX256" s="1023" t="str">
        <f t="shared" ref="BX256" si="519">BN256</f>
        <v>kolo</v>
      </c>
      <c r="BY256" s="1023"/>
      <c r="BZ256" s="1023"/>
      <c r="CA256" s="1021"/>
      <c r="CB256" s="1021"/>
      <c r="CC256" s="473"/>
      <c r="CD256" s="473"/>
      <c r="CE256" s="473"/>
      <c r="CF256" s="473"/>
      <c r="CG256" s="473"/>
      <c r="CH256" s="473"/>
      <c r="CI256" s="473"/>
      <c r="CJ256" s="473"/>
      <c r="CK256" s="473"/>
      <c r="CL256" s="473"/>
      <c r="CM256" s="473"/>
      <c r="CN256" s="473"/>
      <c r="CO256" s="473"/>
      <c r="CP256" s="473"/>
      <c r="CQ256" s="1029">
        <f t="shared" ref="CQ256" si="520">BP256</f>
        <v>95</v>
      </c>
      <c r="CR256" s="1029"/>
      <c r="CS256" s="1031" t="s">
        <v>48</v>
      </c>
      <c r="CT256" s="1031"/>
      <c r="CU256" s="1031"/>
      <c r="CV256" s="473"/>
      <c r="CW256" s="473"/>
      <c r="CX256" s="473"/>
      <c r="CY256" s="473"/>
      <c r="CZ256" s="473"/>
      <c r="DA256" s="473"/>
      <c r="DB256" s="473"/>
      <c r="DC256" s="473"/>
      <c r="DD256" s="473"/>
      <c r="DE256" s="473"/>
      <c r="DF256" s="473"/>
      <c r="DG256" s="473"/>
      <c r="DH256" s="473"/>
      <c r="DI256" s="474"/>
      <c r="DJ256" s="1028" t="s">
        <v>49</v>
      </c>
      <c r="DK256" s="1028"/>
      <c r="DL256" s="1028"/>
      <c r="DM256" s="1030">
        <f t="shared" ref="DM256" si="521">BQ257</f>
        <v>7</v>
      </c>
      <c r="DN256" s="1030"/>
      <c r="DO256" s="475"/>
    </row>
    <row r="257" spans="62:119" ht="22.5" customHeight="1" x14ac:dyDescent="0.3">
      <c r="BN257">
        <f t="shared" si="518"/>
        <v>16</v>
      </c>
      <c r="BO257">
        <f t="shared" si="518"/>
        <v>0</v>
      </c>
      <c r="BP257" t="str">
        <f t="shared" si="518"/>
        <v>zápas</v>
      </c>
      <c r="BQ257">
        <f t="shared" si="518"/>
        <v>7</v>
      </c>
      <c r="BR257">
        <f t="shared" si="518"/>
        <v>0</v>
      </c>
      <c r="BS257" t="str">
        <f t="shared" si="518"/>
        <v>Velký Osek "A"</v>
      </c>
      <c r="BT257">
        <f t="shared" si="518"/>
        <v>0</v>
      </c>
      <c r="BU257" t="str">
        <f t="shared" si="518"/>
        <v>Kmochova "A"</v>
      </c>
      <c r="BW257" s="472"/>
      <c r="BX257" s="476"/>
      <c r="BY257" s="476"/>
      <c r="BZ257" s="476"/>
      <c r="CA257" s="476"/>
      <c r="CB257" s="473"/>
      <c r="CC257" s="473"/>
      <c r="CD257" s="473"/>
      <c r="CE257" s="473"/>
      <c r="CF257" s="473"/>
      <c r="CG257" s="473"/>
      <c r="CH257" s="473"/>
      <c r="CI257" s="473"/>
      <c r="CJ257" s="473"/>
      <c r="CK257" s="473"/>
      <c r="CL257" s="473"/>
      <c r="CM257" s="473"/>
      <c r="CN257" s="473"/>
      <c r="CO257" s="473"/>
      <c r="CP257" s="473"/>
      <c r="CQ257" s="1029"/>
      <c r="CR257" s="1029"/>
      <c r="CS257" s="1031"/>
      <c r="CT257" s="1031"/>
      <c r="CU257" s="1031"/>
      <c r="CV257" s="473"/>
      <c r="CW257" s="473"/>
      <c r="CX257" s="473"/>
      <c r="CY257" s="473"/>
      <c r="CZ257" s="473"/>
      <c r="DA257" s="473"/>
      <c r="DB257" s="473"/>
      <c r="DC257" s="473"/>
      <c r="DD257" s="473"/>
      <c r="DE257" s="473"/>
      <c r="DF257" s="473"/>
      <c r="DG257" s="473"/>
      <c r="DH257" s="473"/>
      <c r="DI257" s="474"/>
      <c r="DJ257" s="1028"/>
      <c r="DK257" s="1028"/>
      <c r="DL257" s="1028"/>
      <c r="DM257" s="1030"/>
      <c r="DN257" s="1030"/>
      <c r="DO257" s="475"/>
    </row>
    <row r="258" spans="62:119" ht="22.5" customHeight="1" x14ac:dyDescent="0.3">
      <c r="BW258" s="472"/>
      <c r="BX258" s="477"/>
      <c r="BY258" s="477"/>
      <c r="BZ258" s="477"/>
      <c r="CA258" s="477"/>
      <c r="CB258" s="1024" t="s">
        <v>52</v>
      </c>
      <c r="CC258" s="1024"/>
      <c r="CD258" s="1024" t="str">
        <f t="shared" ref="CD258" si="522">BS256</f>
        <v>B1</v>
      </c>
      <c r="CE258" s="1024" t="s">
        <v>53</v>
      </c>
      <c r="CF258" s="1024" t="str">
        <f t="shared" ref="CF258" si="523">IF(BS1232="","",LOOKUP(CD258,$B$2:$B$51,$C$2:$C$50))</f>
        <v/>
      </c>
      <c r="CG258" s="1024"/>
      <c r="CH258" s="491" t="str">
        <f t="shared" ref="CH258" si="524">BS257</f>
        <v>Velký Osek "A"</v>
      </c>
      <c r="CI258" s="491"/>
      <c r="CJ258" s="491" t="str">
        <f t="shared" ref="CJ258" si="525">BS257</f>
        <v>Velký Osek "A"</v>
      </c>
      <c r="CK258" s="491"/>
      <c r="CL258" s="491"/>
      <c r="CM258" s="491"/>
      <c r="CN258" s="491"/>
      <c r="CO258" s="491"/>
      <c r="CP258" s="491"/>
      <c r="CQ258" s="491"/>
      <c r="CR258" s="491"/>
      <c r="CS258" s="477"/>
      <c r="CT258" s="477"/>
      <c r="CU258" s="477"/>
      <c r="CV258" s="477"/>
      <c r="CW258" s="477"/>
      <c r="CX258" s="1024" t="s">
        <v>52</v>
      </c>
      <c r="CY258" s="1024"/>
      <c r="CZ258" s="1024" t="str">
        <f t="shared" ref="CZ258" si="526">BU256</f>
        <v>C2</v>
      </c>
      <c r="DA258" s="1024" t="s">
        <v>53</v>
      </c>
      <c r="DB258" s="1024" t="str">
        <f t="shared" ref="DB258" si="527">IF(BU1232="","",LOOKUP(CZ258,$B$2:$B$51,$C$2:$C$50))</f>
        <v/>
      </c>
      <c r="DC258" s="1024"/>
      <c r="DD258" s="491" t="str">
        <f t="shared" ref="DD258" si="528">BU257</f>
        <v>Kmochova "A"</v>
      </c>
      <c r="DE258" s="491"/>
      <c r="DF258" s="491"/>
      <c r="DG258" s="491"/>
      <c r="DH258" s="491"/>
      <c r="DI258" s="491"/>
      <c r="DJ258" s="491"/>
      <c r="DK258" s="491"/>
      <c r="DL258" s="491"/>
      <c r="DM258" s="491"/>
      <c r="DN258" s="491"/>
      <c r="DO258" s="475"/>
    </row>
    <row r="259" spans="62:119" ht="22.5" customHeight="1" x14ac:dyDescent="0.3">
      <c r="BW259" s="472"/>
      <c r="BX259" s="477"/>
      <c r="BY259" s="477"/>
      <c r="BZ259" s="477"/>
      <c r="CA259" s="477"/>
      <c r="CB259" s="477"/>
      <c r="CC259" s="477"/>
      <c r="CD259" s="477"/>
      <c r="CE259" s="477"/>
      <c r="CF259" s="477"/>
      <c r="CG259" s="477"/>
      <c r="CH259" s="477"/>
      <c r="CI259" s="477"/>
      <c r="CJ259" s="477"/>
      <c r="CK259" s="477"/>
      <c r="CL259" s="477"/>
      <c r="CM259" s="477"/>
      <c r="CN259" s="477"/>
      <c r="CO259" s="477"/>
      <c r="CP259" s="477"/>
      <c r="CQ259" s="477"/>
      <c r="CR259" s="477"/>
      <c r="CS259" s="477"/>
      <c r="CT259" s="477"/>
      <c r="CU259" s="477"/>
      <c r="CV259" s="477"/>
      <c r="CW259" s="477"/>
      <c r="CX259" s="477"/>
      <c r="CY259" s="477"/>
      <c r="CZ259" s="477"/>
      <c r="DA259" s="477"/>
      <c r="DB259" s="477"/>
      <c r="DC259" s="477"/>
      <c r="DD259" s="477"/>
      <c r="DE259" s="477"/>
      <c r="DF259" s="477"/>
      <c r="DG259" s="477"/>
      <c r="DH259" s="477"/>
      <c r="DI259" s="478"/>
      <c r="DJ259" s="478"/>
      <c r="DK259" s="478"/>
      <c r="DL259" s="478"/>
      <c r="DM259" s="478"/>
      <c r="DN259" s="478"/>
      <c r="DO259" s="475"/>
    </row>
    <row r="260" spans="62:119" ht="22.5" customHeight="1" x14ac:dyDescent="0.3">
      <c r="BW260" s="472"/>
      <c r="BX260" s="479" t="s">
        <v>56</v>
      </c>
      <c r="BY260" s="1037" t="str">
        <f t="shared" ref="BY260" si="529">CD258</f>
        <v>B1</v>
      </c>
      <c r="BZ260" s="1037"/>
      <c r="CA260" s="1026" t="str">
        <f t="shared" ref="CA260" si="530">BS257</f>
        <v>Velký Osek "A"</v>
      </c>
      <c r="CB260" s="1026"/>
      <c r="CC260" s="1026"/>
      <c r="CD260" s="1026"/>
      <c r="CE260" s="1026"/>
      <c r="CF260" s="1026"/>
      <c r="CG260" s="1026"/>
      <c r="CH260" s="1026"/>
      <c r="CI260" s="1027"/>
      <c r="CJ260" s="480" t="s">
        <v>47</v>
      </c>
      <c r="CK260" s="481">
        <v>1</v>
      </c>
      <c r="CL260" s="481">
        <v>2</v>
      </c>
      <c r="CM260" s="481">
        <v>3</v>
      </c>
      <c r="CN260" s="481">
        <v>4</v>
      </c>
      <c r="CO260" s="481">
        <v>5</v>
      </c>
      <c r="CP260" s="481">
        <v>6</v>
      </c>
      <c r="CQ260" s="481">
        <v>7</v>
      </c>
      <c r="CR260" s="481">
        <v>8</v>
      </c>
      <c r="CS260" s="481">
        <v>9</v>
      </c>
      <c r="CT260" s="481">
        <v>10</v>
      </c>
      <c r="CU260" s="481">
        <v>11</v>
      </c>
      <c r="CV260" s="481">
        <v>12</v>
      </c>
      <c r="CW260" s="481">
        <v>13</v>
      </c>
      <c r="CX260" s="481">
        <v>14</v>
      </c>
      <c r="CY260" s="481">
        <v>15</v>
      </c>
      <c r="CZ260" s="481">
        <v>16</v>
      </c>
      <c r="DA260" s="481">
        <v>17</v>
      </c>
      <c r="DB260" s="481">
        <v>18</v>
      </c>
      <c r="DC260" s="481">
        <v>19</v>
      </c>
      <c r="DD260" s="481">
        <v>20</v>
      </c>
      <c r="DE260" s="481">
        <v>21</v>
      </c>
      <c r="DF260" s="481">
        <v>22</v>
      </c>
      <c r="DG260" s="481">
        <v>23</v>
      </c>
      <c r="DH260" s="481">
        <v>24</v>
      </c>
      <c r="DI260" s="481">
        <v>25</v>
      </c>
      <c r="DJ260" s="481">
        <v>26</v>
      </c>
      <c r="DK260" s="481">
        <v>27</v>
      </c>
      <c r="DL260" s="481">
        <v>28</v>
      </c>
      <c r="DM260" s="481">
        <v>29</v>
      </c>
      <c r="DN260" s="481">
        <v>30</v>
      </c>
      <c r="DO260" s="475"/>
    </row>
    <row r="261" spans="62:119" ht="22.5" customHeight="1" x14ac:dyDescent="0.3">
      <c r="BV261"/>
      <c r="BW261" s="472"/>
      <c r="BX261" s="482"/>
      <c r="BY261" s="483"/>
      <c r="BZ261" s="484"/>
      <c r="CA261" s="485"/>
      <c r="CB261" s="485"/>
      <c r="CC261" s="485"/>
      <c r="CD261" s="485"/>
      <c r="CE261" s="485"/>
      <c r="CF261" s="485"/>
      <c r="CG261" s="485"/>
      <c r="CH261" s="485"/>
      <c r="CI261" s="485"/>
      <c r="CJ261" s="485"/>
      <c r="CK261" s="485"/>
      <c r="CL261" s="485"/>
      <c r="CM261" s="485"/>
      <c r="CN261" s="485"/>
      <c r="CO261" s="485"/>
      <c r="CP261" s="485"/>
      <c r="CQ261" s="485"/>
      <c r="CR261" s="485"/>
      <c r="CS261" s="485"/>
      <c r="CT261" s="485"/>
      <c r="CU261" s="485"/>
      <c r="CV261" s="485"/>
      <c r="CW261" s="485"/>
      <c r="CX261" s="485"/>
      <c r="CY261" s="485"/>
      <c r="CZ261" s="485"/>
      <c r="DA261" s="485"/>
      <c r="DB261" s="485"/>
      <c r="DC261" s="485"/>
      <c r="DD261" s="485"/>
      <c r="DE261" s="485"/>
      <c r="DF261" s="485"/>
      <c r="DG261" s="485"/>
      <c r="DH261" s="485"/>
      <c r="DI261" s="486"/>
      <c r="DJ261" s="486"/>
      <c r="DK261" s="486"/>
      <c r="DL261" s="486"/>
      <c r="DM261" s="486"/>
      <c r="DN261" s="486"/>
      <c r="DO261" s="475"/>
    </row>
    <row r="262" spans="62:119" ht="22.5" customHeight="1" x14ac:dyDescent="0.3">
      <c r="BV262"/>
      <c r="BW262" s="472"/>
      <c r="BX262" s="487" t="s">
        <v>56</v>
      </c>
      <c r="BY262" s="1038" t="str">
        <f t="shared" ref="BY262" si="531">CZ258</f>
        <v>C2</v>
      </c>
      <c r="BZ262" s="1038"/>
      <c r="CA262" s="1035" t="str">
        <f t="shared" ref="CA262" si="532">BU257</f>
        <v>Kmochova "A"</v>
      </c>
      <c r="CB262" s="1035"/>
      <c r="CC262" s="1035"/>
      <c r="CD262" s="1035"/>
      <c r="CE262" s="1035"/>
      <c r="CF262" s="1035"/>
      <c r="CG262" s="1035"/>
      <c r="CH262" s="1035"/>
      <c r="CI262" s="1036"/>
      <c r="CJ262" s="480" t="s">
        <v>47</v>
      </c>
      <c r="CK262" s="481">
        <v>1</v>
      </c>
      <c r="CL262" s="481">
        <v>2</v>
      </c>
      <c r="CM262" s="481">
        <v>3</v>
      </c>
      <c r="CN262" s="481">
        <v>4</v>
      </c>
      <c r="CO262" s="481">
        <v>5</v>
      </c>
      <c r="CP262" s="481">
        <v>6</v>
      </c>
      <c r="CQ262" s="481">
        <v>7</v>
      </c>
      <c r="CR262" s="481">
        <v>8</v>
      </c>
      <c r="CS262" s="481">
        <v>9</v>
      </c>
      <c r="CT262" s="481">
        <v>10</v>
      </c>
      <c r="CU262" s="481">
        <v>11</v>
      </c>
      <c r="CV262" s="481">
        <v>12</v>
      </c>
      <c r="CW262" s="481">
        <v>13</v>
      </c>
      <c r="CX262" s="481">
        <v>14</v>
      </c>
      <c r="CY262" s="481">
        <v>15</v>
      </c>
      <c r="CZ262" s="481">
        <v>16</v>
      </c>
      <c r="DA262" s="481">
        <v>17</v>
      </c>
      <c r="DB262" s="481">
        <v>18</v>
      </c>
      <c r="DC262" s="481">
        <v>19</v>
      </c>
      <c r="DD262" s="481">
        <v>20</v>
      </c>
      <c r="DE262" s="481">
        <v>21</v>
      </c>
      <c r="DF262" s="481">
        <v>22</v>
      </c>
      <c r="DG262" s="481">
        <v>23</v>
      </c>
      <c r="DH262" s="481">
        <v>24</v>
      </c>
      <c r="DI262" s="481">
        <v>25</v>
      </c>
      <c r="DJ262" s="481">
        <v>26</v>
      </c>
      <c r="DK262" s="481">
        <v>27</v>
      </c>
      <c r="DL262" s="481">
        <v>28</v>
      </c>
      <c r="DM262" s="481">
        <v>29</v>
      </c>
      <c r="DN262" s="481">
        <v>30</v>
      </c>
      <c r="DO262" s="475"/>
    </row>
    <row r="263" spans="62:119" ht="22.5" customHeight="1" thickBot="1" x14ac:dyDescent="0.35">
      <c r="BV263"/>
      <c r="BW263" s="488"/>
      <c r="BX263" s="489"/>
      <c r="BY263" s="489"/>
      <c r="BZ263" s="489"/>
      <c r="CA263" s="489"/>
      <c r="CB263" s="489"/>
      <c r="CC263" s="489"/>
      <c r="CD263" s="489"/>
      <c r="CE263" s="489"/>
      <c r="CF263" s="489"/>
      <c r="CG263" s="489"/>
      <c r="CH263" s="489"/>
      <c r="CI263" s="489"/>
      <c r="CJ263" s="489"/>
      <c r="CK263" s="489"/>
      <c r="CL263" s="489"/>
      <c r="CM263" s="489"/>
      <c r="CN263" s="489"/>
      <c r="CO263" s="489"/>
      <c r="CP263" s="489"/>
      <c r="CQ263" s="489"/>
      <c r="CR263" s="489"/>
      <c r="CS263" s="489"/>
      <c r="CT263" s="489"/>
      <c r="CU263" s="489"/>
      <c r="CV263" s="489"/>
      <c r="CW263" s="489"/>
      <c r="CX263" s="489"/>
      <c r="CY263" s="489"/>
      <c r="CZ263" s="489"/>
      <c r="DA263" s="489"/>
      <c r="DB263" s="489"/>
      <c r="DC263" s="489"/>
      <c r="DD263" s="489"/>
      <c r="DE263" s="489"/>
      <c r="DF263" s="489"/>
      <c r="DG263" s="489"/>
      <c r="DH263" s="489"/>
      <c r="DI263" s="489"/>
      <c r="DJ263" s="489"/>
      <c r="DK263" s="489"/>
      <c r="DL263" s="489"/>
      <c r="DM263" s="489"/>
      <c r="DN263" s="489"/>
      <c r="DO263" s="490"/>
    </row>
    <row r="264" spans="62:119" ht="22.5" customHeight="1" thickTop="1" x14ac:dyDescent="0.3">
      <c r="BV264"/>
      <c r="BW264" s="1032">
        <f t="shared" ref="BW264" si="533">BO265</f>
        <v>0.5083333333333333</v>
      </c>
      <c r="BX264" s="1033"/>
      <c r="BY264" s="1033"/>
      <c r="BZ264" s="469"/>
      <c r="CA264" s="1020">
        <f t="shared" ref="CA264" si="534">BN266</f>
        <v>17</v>
      </c>
      <c r="CB264" s="1020"/>
      <c r="CC264" s="1022"/>
      <c r="CD264" s="1022"/>
      <c r="CE264" s="1022"/>
      <c r="CF264" s="1022"/>
      <c r="CG264" s="1022"/>
      <c r="CH264" s="1022"/>
      <c r="CI264" s="470"/>
      <c r="CJ264" s="469"/>
      <c r="CK264" s="469"/>
      <c r="CL264" s="469"/>
      <c r="CM264" s="469"/>
      <c r="CN264" s="469"/>
      <c r="CO264" s="469"/>
      <c r="CP264" s="469"/>
      <c r="CQ264" s="469"/>
      <c r="CR264" s="469"/>
      <c r="CS264" s="469"/>
      <c r="CT264" s="469"/>
      <c r="CU264" s="469"/>
      <c r="CV264" s="469"/>
      <c r="CW264" s="469"/>
      <c r="CX264" s="469"/>
      <c r="CY264" s="469"/>
      <c r="CZ264" s="469"/>
      <c r="DA264" s="469"/>
      <c r="DB264" s="469"/>
      <c r="DC264" s="469"/>
      <c r="DD264" s="469"/>
      <c r="DE264" s="469"/>
      <c r="DF264" s="469"/>
      <c r="DG264" s="469"/>
      <c r="DH264" s="469"/>
      <c r="DI264" s="469"/>
      <c r="DJ264" s="469"/>
      <c r="DK264" s="469"/>
      <c r="DL264" s="469"/>
      <c r="DM264" s="469"/>
      <c r="DN264" s="469"/>
      <c r="DO264" s="471"/>
    </row>
    <row r="265" spans="62:119" ht="22.5" customHeight="1" x14ac:dyDescent="0.3">
      <c r="BN265" t="str">
        <f t="shared" ref="BN265:BU266" si="535">E68</f>
        <v>kolo</v>
      </c>
      <c r="BO265">
        <f t="shared" si="535"/>
        <v>0.5083333333333333</v>
      </c>
      <c r="BP265">
        <f t="shared" si="535"/>
        <v>96</v>
      </c>
      <c r="BQ265" t="str">
        <f t="shared" si="535"/>
        <v>HŘIŠTĚ</v>
      </c>
      <c r="BR265" t="str">
        <f t="shared" si="535"/>
        <v>U1</v>
      </c>
      <c r="BS265" t="str">
        <f t="shared" si="535"/>
        <v>poražený N1</v>
      </c>
      <c r="BT265" t="str">
        <f t="shared" si="535"/>
        <v>:</v>
      </c>
      <c r="BU265" t="str">
        <f t="shared" si="535"/>
        <v>poražený N3</v>
      </c>
      <c r="BV265"/>
      <c r="BW265" s="472"/>
      <c r="BX265" s="1023" t="str">
        <f t="shared" ref="BX265" si="536">BN265</f>
        <v>kolo</v>
      </c>
      <c r="BY265" s="1023"/>
      <c r="BZ265" s="1023"/>
      <c r="CA265" s="1021"/>
      <c r="CB265" s="1021"/>
      <c r="CC265" s="473"/>
      <c r="CD265" s="473"/>
      <c r="CE265" s="473"/>
      <c r="CF265" s="473"/>
      <c r="CG265" s="473"/>
      <c r="CH265" s="473"/>
      <c r="CI265" s="473"/>
      <c r="CJ265" s="473"/>
      <c r="CK265" s="473"/>
      <c r="CL265" s="473"/>
      <c r="CM265" s="473"/>
      <c r="CN265" s="473"/>
      <c r="CO265" s="473"/>
      <c r="CP265" s="473"/>
      <c r="CQ265" s="1029">
        <f t="shared" ref="CQ265" si="537">BP265</f>
        <v>96</v>
      </c>
      <c r="CR265" s="1029"/>
      <c r="CS265" s="1031" t="s">
        <v>48</v>
      </c>
      <c r="CT265" s="1031"/>
      <c r="CU265" s="1031"/>
      <c r="CV265" s="473"/>
      <c r="CW265" s="473"/>
      <c r="CX265" s="473"/>
      <c r="CY265" s="473"/>
      <c r="CZ265" s="473"/>
      <c r="DA265" s="473"/>
      <c r="DB265" s="473"/>
      <c r="DC265" s="473"/>
      <c r="DD265" s="473"/>
      <c r="DE265" s="473"/>
      <c r="DF265" s="473"/>
      <c r="DG265" s="473"/>
      <c r="DH265" s="473"/>
      <c r="DI265" s="474"/>
      <c r="DJ265" s="1028" t="s">
        <v>49</v>
      </c>
      <c r="DK265" s="1028"/>
      <c r="DL265" s="1028"/>
      <c r="DM265" s="1030">
        <f t="shared" ref="DM265" si="538">BQ266</f>
        <v>10</v>
      </c>
      <c r="DN265" s="1030"/>
      <c r="DO265" s="475"/>
    </row>
    <row r="266" spans="62:119" ht="22.5" customHeight="1" x14ac:dyDescent="0.3">
      <c r="BN266">
        <f t="shared" si="535"/>
        <v>17</v>
      </c>
      <c r="BO266">
        <f t="shared" si="535"/>
        <v>0</v>
      </c>
      <c r="BP266" t="str">
        <f t="shared" si="535"/>
        <v>zápas</v>
      </c>
      <c r="BQ266">
        <f t="shared" si="535"/>
        <v>10</v>
      </c>
      <c r="BR266">
        <f t="shared" si="535"/>
        <v>0</v>
      </c>
      <c r="BS266" t="str">
        <f t="shared" si="535"/>
        <v>Mnichovická "B"</v>
      </c>
      <c r="BT266">
        <f t="shared" si="535"/>
        <v>0</v>
      </c>
      <c r="BU266" t="str">
        <f t="shared" si="535"/>
        <v>Masarykova "A"</v>
      </c>
      <c r="BV266"/>
      <c r="BW266" s="472"/>
      <c r="BX266" s="476"/>
      <c r="BY266" s="476"/>
      <c r="BZ266" s="476"/>
      <c r="CA266" s="476"/>
      <c r="CB266" s="473"/>
      <c r="CC266" s="473"/>
      <c r="CD266" s="473"/>
      <c r="CE266" s="473"/>
      <c r="CF266" s="473"/>
      <c r="CG266" s="473"/>
      <c r="CH266" s="473"/>
      <c r="CI266" s="473"/>
      <c r="CJ266" s="473"/>
      <c r="CK266" s="473"/>
      <c r="CL266" s="473"/>
      <c r="CM266" s="473"/>
      <c r="CN266" s="473"/>
      <c r="CO266" s="473"/>
      <c r="CP266" s="473"/>
      <c r="CQ266" s="1029"/>
      <c r="CR266" s="1029"/>
      <c r="CS266" s="1031"/>
      <c r="CT266" s="1031"/>
      <c r="CU266" s="1031"/>
      <c r="CV266" s="473"/>
      <c r="CW266" s="473"/>
      <c r="CX266" s="473"/>
      <c r="CY266" s="473"/>
      <c r="CZ266" s="473"/>
      <c r="DA266" s="473"/>
      <c r="DB266" s="473"/>
      <c r="DC266" s="473"/>
      <c r="DD266" s="473"/>
      <c r="DE266" s="473"/>
      <c r="DF266" s="473"/>
      <c r="DG266" s="473"/>
      <c r="DH266" s="473"/>
      <c r="DI266" s="474"/>
      <c r="DJ266" s="1028"/>
      <c r="DK266" s="1028"/>
      <c r="DL266" s="1028"/>
      <c r="DM266" s="1030"/>
      <c r="DN266" s="1030"/>
      <c r="DO266" s="475"/>
    </row>
    <row r="267" spans="62:119" ht="22.5" customHeight="1" x14ac:dyDescent="0.3">
      <c r="BV267"/>
      <c r="BW267" s="472"/>
      <c r="BX267" s="477"/>
      <c r="BY267" s="477"/>
      <c r="BZ267" s="477"/>
      <c r="CA267" s="477"/>
      <c r="CB267" s="1024" t="s">
        <v>52</v>
      </c>
      <c r="CC267" s="1024"/>
      <c r="CD267" s="1024" t="str">
        <f t="shared" ref="CD267" si="539">BS265</f>
        <v>poražený N1</v>
      </c>
      <c r="CE267" s="1024" t="s">
        <v>53</v>
      </c>
      <c r="CF267" s="1024" t="str">
        <f t="shared" ref="CF267" si="540">IF(BS1241="","",LOOKUP(CD267,$B$2:$B$51,$C$2:$C$50))</f>
        <v/>
      </c>
      <c r="CG267" s="1024"/>
      <c r="CH267" s="491" t="str">
        <f t="shared" ref="CH267" si="541">BS266</f>
        <v>Mnichovická "B"</v>
      </c>
      <c r="CI267" s="491"/>
      <c r="CJ267" s="491" t="str">
        <f t="shared" ref="CJ267" si="542">BS266</f>
        <v>Mnichovická "B"</v>
      </c>
      <c r="CK267" s="491"/>
      <c r="CL267" s="491"/>
      <c r="CM267" s="491"/>
      <c r="CN267" s="491"/>
      <c r="CO267" s="491"/>
      <c r="CP267" s="491"/>
      <c r="CQ267" s="491"/>
      <c r="CR267" s="491"/>
      <c r="CS267" s="477"/>
      <c r="CT267" s="477"/>
      <c r="CU267" s="477"/>
      <c r="CV267" s="477"/>
      <c r="CW267" s="477"/>
      <c r="CX267" s="1024" t="s">
        <v>52</v>
      </c>
      <c r="CY267" s="1024"/>
      <c r="CZ267" s="1024" t="str">
        <f t="shared" ref="CZ267" si="543">BU265</f>
        <v>poražený N3</v>
      </c>
      <c r="DA267" s="1024" t="s">
        <v>53</v>
      </c>
      <c r="DB267" s="1024" t="str">
        <f t="shared" ref="DB267" si="544">IF(BU1241="","",LOOKUP(CZ267,$B$2:$B$51,$C$2:$C$50))</f>
        <v/>
      </c>
      <c r="DC267" s="1024"/>
      <c r="DD267" s="491" t="str">
        <f t="shared" ref="DD267" si="545">BU266</f>
        <v>Masarykova "A"</v>
      </c>
      <c r="DE267" s="491"/>
      <c r="DF267" s="491"/>
      <c r="DG267" s="491"/>
      <c r="DH267" s="491"/>
      <c r="DI267" s="491"/>
      <c r="DJ267" s="491"/>
      <c r="DK267" s="491"/>
      <c r="DL267" s="491"/>
      <c r="DM267" s="491"/>
      <c r="DN267" s="491"/>
      <c r="DO267" s="475"/>
    </row>
    <row r="268" spans="62:119" ht="22.5" customHeight="1" x14ac:dyDescent="0.3">
      <c r="BV268"/>
      <c r="BW268" s="472"/>
      <c r="BX268" s="477"/>
      <c r="BY268" s="477"/>
      <c r="BZ268" s="477"/>
      <c r="CA268" s="477"/>
      <c r="CB268" s="477"/>
      <c r="CC268" s="477"/>
      <c r="CD268" s="477"/>
      <c r="CE268" s="477"/>
      <c r="CF268" s="477"/>
      <c r="CG268" s="477"/>
      <c r="CH268" s="477"/>
      <c r="CI268" s="477"/>
      <c r="CJ268" s="477"/>
      <c r="CK268" s="477"/>
      <c r="CL268" s="477"/>
      <c r="CM268" s="477"/>
      <c r="CN268" s="477"/>
      <c r="CO268" s="477"/>
      <c r="CP268" s="477"/>
      <c r="CQ268" s="477"/>
      <c r="CR268" s="477"/>
      <c r="CS268" s="477"/>
      <c r="CT268" s="477"/>
      <c r="CU268" s="477"/>
      <c r="CV268" s="477"/>
      <c r="CW268" s="477"/>
      <c r="CX268" s="477"/>
      <c r="CY268" s="477"/>
      <c r="CZ268" s="477"/>
      <c r="DA268" s="477"/>
      <c r="DB268" s="477"/>
      <c r="DC268" s="477"/>
      <c r="DD268" s="477"/>
      <c r="DE268" s="477"/>
      <c r="DF268" s="477"/>
      <c r="DG268" s="477"/>
      <c r="DH268" s="477"/>
      <c r="DI268" s="478"/>
      <c r="DJ268" s="478"/>
      <c r="DK268" s="478"/>
      <c r="DL268" s="478"/>
      <c r="DM268" s="478"/>
      <c r="DN268" s="478"/>
      <c r="DO268" s="475"/>
    </row>
    <row r="269" spans="62:119" ht="22.5" customHeight="1" x14ac:dyDescent="0.3">
      <c r="BV269"/>
      <c r="BW269" s="472"/>
      <c r="BX269" s="479" t="s">
        <v>56</v>
      </c>
      <c r="BY269" s="1025" t="str">
        <f t="shared" ref="BY269" si="546">CD267</f>
        <v>poražený N1</v>
      </c>
      <c r="BZ269" s="1025"/>
      <c r="CA269" s="1026" t="str">
        <f t="shared" ref="CA269" si="547">BS266</f>
        <v>Mnichovická "B"</v>
      </c>
      <c r="CB269" s="1026"/>
      <c r="CC269" s="1026"/>
      <c r="CD269" s="1026"/>
      <c r="CE269" s="1026"/>
      <c r="CF269" s="1026"/>
      <c r="CG269" s="1026"/>
      <c r="CH269" s="1026"/>
      <c r="CI269" s="1027"/>
      <c r="CJ269" s="480" t="s">
        <v>47</v>
      </c>
      <c r="CK269" s="481">
        <v>1</v>
      </c>
      <c r="CL269" s="481">
        <v>2</v>
      </c>
      <c r="CM269" s="481">
        <v>3</v>
      </c>
      <c r="CN269" s="481">
        <v>4</v>
      </c>
      <c r="CO269" s="481">
        <v>5</v>
      </c>
      <c r="CP269" s="481">
        <v>6</v>
      </c>
      <c r="CQ269" s="481">
        <v>7</v>
      </c>
      <c r="CR269" s="481">
        <v>8</v>
      </c>
      <c r="CS269" s="481">
        <v>9</v>
      </c>
      <c r="CT269" s="481">
        <v>10</v>
      </c>
      <c r="CU269" s="481">
        <v>11</v>
      </c>
      <c r="CV269" s="481">
        <v>12</v>
      </c>
      <c r="CW269" s="481">
        <v>13</v>
      </c>
      <c r="CX269" s="481">
        <v>14</v>
      </c>
      <c r="CY269" s="481">
        <v>15</v>
      </c>
      <c r="CZ269" s="481">
        <v>16</v>
      </c>
      <c r="DA269" s="481">
        <v>17</v>
      </c>
      <c r="DB269" s="481">
        <v>18</v>
      </c>
      <c r="DC269" s="481">
        <v>19</v>
      </c>
      <c r="DD269" s="481">
        <v>20</v>
      </c>
      <c r="DE269" s="481">
        <v>21</v>
      </c>
      <c r="DF269" s="481">
        <v>22</v>
      </c>
      <c r="DG269" s="481">
        <v>23</v>
      </c>
      <c r="DH269" s="481">
        <v>24</v>
      </c>
      <c r="DI269" s="481">
        <v>25</v>
      </c>
      <c r="DJ269" s="481">
        <v>26</v>
      </c>
      <c r="DK269" s="481">
        <v>27</v>
      </c>
      <c r="DL269" s="481">
        <v>28</v>
      </c>
      <c r="DM269" s="481">
        <v>29</v>
      </c>
      <c r="DN269" s="481">
        <v>30</v>
      </c>
      <c r="DO269" s="475"/>
    </row>
    <row r="270" spans="62:119" ht="22.5" customHeight="1" x14ac:dyDescent="0.3">
      <c r="BJ270"/>
      <c r="BK270"/>
      <c r="BL270"/>
      <c r="BV270"/>
      <c r="BW270" s="472"/>
      <c r="BX270" s="482"/>
      <c r="BY270" s="483"/>
      <c r="BZ270" s="484"/>
      <c r="CA270" s="485"/>
      <c r="CB270" s="485"/>
      <c r="CC270" s="485"/>
      <c r="CD270" s="485"/>
      <c r="CE270" s="485"/>
      <c r="CF270" s="485"/>
      <c r="CG270" s="485"/>
      <c r="CH270" s="485"/>
      <c r="CI270" s="485"/>
      <c r="CJ270" s="485"/>
      <c r="CK270" s="485"/>
      <c r="CL270" s="485"/>
      <c r="CM270" s="485"/>
      <c r="CN270" s="485"/>
      <c r="CO270" s="485"/>
      <c r="CP270" s="485"/>
      <c r="CQ270" s="485"/>
      <c r="CR270" s="485"/>
      <c r="CS270" s="485"/>
      <c r="CT270" s="485"/>
      <c r="CU270" s="485"/>
      <c r="CV270" s="485"/>
      <c r="CW270" s="485"/>
      <c r="CX270" s="485"/>
      <c r="CY270" s="485"/>
      <c r="CZ270" s="485"/>
      <c r="DA270" s="485"/>
      <c r="DB270" s="485"/>
      <c r="DC270" s="485"/>
      <c r="DD270" s="485"/>
      <c r="DE270" s="485"/>
      <c r="DF270" s="485"/>
      <c r="DG270" s="485"/>
      <c r="DH270" s="485"/>
      <c r="DI270" s="486"/>
      <c r="DJ270" s="486"/>
      <c r="DK270" s="486"/>
      <c r="DL270" s="486"/>
      <c r="DM270" s="486"/>
      <c r="DN270" s="486"/>
      <c r="DO270" s="475"/>
    </row>
    <row r="271" spans="62:119" ht="22.5" customHeight="1" x14ac:dyDescent="0.3">
      <c r="BJ271"/>
      <c r="BK271"/>
      <c r="BL271"/>
      <c r="BV271"/>
      <c r="BW271" s="472"/>
      <c r="BX271" s="487" t="s">
        <v>56</v>
      </c>
      <c r="BY271" s="1034" t="str">
        <f t="shared" ref="BY271" si="548">CZ267</f>
        <v>poražený N3</v>
      </c>
      <c r="BZ271" s="1034"/>
      <c r="CA271" s="1035" t="str">
        <f t="shared" ref="CA271" si="549">BU266</f>
        <v>Masarykova "A"</v>
      </c>
      <c r="CB271" s="1035"/>
      <c r="CC271" s="1035"/>
      <c r="CD271" s="1035"/>
      <c r="CE271" s="1035"/>
      <c r="CF271" s="1035"/>
      <c r="CG271" s="1035"/>
      <c r="CH271" s="1035"/>
      <c r="CI271" s="1036"/>
      <c r="CJ271" s="480" t="s">
        <v>47</v>
      </c>
      <c r="CK271" s="481">
        <v>1</v>
      </c>
      <c r="CL271" s="481">
        <v>2</v>
      </c>
      <c r="CM271" s="481">
        <v>3</v>
      </c>
      <c r="CN271" s="481">
        <v>4</v>
      </c>
      <c r="CO271" s="481">
        <v>5</v>
      </c>
      <c r="CP271" s="481">
        <v>6</v>
      </c>
      <c r="CQ271" s="481">
        <v>7</v>
      </c>
      <c r="CR271" s="481">
        <v>8</v>
      </c>
      <c r="CS271" s="481">
        <v>9</v>
      </c>
      <c r="CT271" s="481">
        <v>10</v>
      </c>
      <c r="CU271" s="481">
        <v>11</v>
      </c>
      <c r="CV271" s="481">
        <v>12</v>
      </c>
      <c r="CW271" s="481">
        <v>13</v>
      </c>
      <c r="CX271" s="481">
        <v>14</v>
      </c>
      <c r="CY271" s="481">
        <v>15</v>
      </c>
      <c r="CZ271" s="481">
        <v>16</v>
      </c>
      <c r="DA271" s="481">
        <v>17</v>
      </c>
      <c r="DB271" s="481">
        <v>18</v>
      </c>
      <c r="DC271" s="481">
        <v>19</v>
      </c>
      <c r="DD271" s="481">
        <v>20</v>
      </c>
      <c r="DE271" s="481">
        <v>21</v>
      </c>
      <c r="DF271" s="481">
        <v>22</v>
      </c>
      <c r="DG271" s="481">
        <v>23</v>
      </c>
      <c r="DH271" s="481">
        <v>24</v>
      </c>
      <c r="DI271" s="481">
        <v>25</v>
      </c>
      <c r="DJ271" s="481">
        <v>26</v>
      </c>
      <c r="DK271" s="481">
        <v>27</v>
      </c>
      <c r="DL271" s="481">
        <v>28</v>
      </c>
      <c r="DM271" s="481">
        <v>29</v>
      </c>
      <c r="DN271" s="481">
        <v>30</v>
      </c>
      <c r="DO271" s="475"/>
    </row>
    <row r="272" spans="62:119" ht="22.5" customHeight="1" thickBot="1" x14ac:dyDescent="0.35">
      <c r="BJ272"/>
      <c r="BK272"/>
      <c r="BL272"/>
      <c r="BV272"/>
      <c r="BW272" s="488"/>
      <c r="BX272" s="489"/>
      <c r="BY272" s="489"/>
      <c r="BZ272" s="489"/>
      <c r="CA272" s="489"/>
      <c r="CB272" s="489"/>
      <c r="CC272" s="489"/>
      <c r="CD272" s="489"/>
      <c r="CE272" s="489"/>
      <c r="CF272" s="489"/>
      <c r="CG272" s="489"/>
      <c r="CH272" s="489"/>
      <c r="CI272" s="489"/>
      <c r="CJ272" s="489"/>
      <c r="CK272" s="489"/>
      <c r="CL272" s="489"/>
      <c r="CM272" s="489"/>
      <c r="CN272" s="489"/>
      <c r="CO272" s="489"/>
      <c r="CP272" s="489"/>
      <c r="CQ272" s="489"/>
      <c r="CR272" s="489"/>
      <c r="CS272" s="489"/>
      <c r="CT272" s="489"/>
      <c r="CU272" s="489"/>
      <c r="CV272" s="489"/>
      <c r="CW272" s="489"/>
      <c r="CX272" s="489"/>
      <c r="CY272" s="489"/>
      <c r="CZ272" s="489"/>
      <c r="DA272" s="489"/>
      <c r="DB272" s="489"/>
      <c r="DC272" s="489"/>
      <c r="DD272" s="489"/>
      <c r="DE272" s="489"/>
      <c r="DF272" s="489"/>
      <c r="DG272" s="489"/>
      <c r="DH272" s="489"/>
      <c r="DI272" s="489"/>
      <c r="DJ272" s="489"/>
      <c r="DK272" s="489"/>
      <c r="DL272" s="489"/>
      <c r="DM272" s="489"/>
      <c r="DN272" s="489"/>
      <c r="DO272" s="490"/>
    </row>
    <row r="273" spans="30:119" ht="22.5" customHeight="1" thickTop="1" thickBot="1" x14ac:dyDescent="0.35">
      <c r="BJ273"/>
      <c r="BK273"/>
      <c r="BL273"/>
      <c r="BV273"/>
    </row>
    <row r="274" spans="30:119" ht="22.5" customHeight="1" thickTop="1" x14ac:dyDescent="0.3">
      <c r="BJ274"/>
      <c r="BK274"/>
      <c r="BL274"/>
      <c r="BV274"/>
      <c r="BW274" s="1032">
        <f t="shared" ref="BW274" si="550">BO275</f>
        <v>0.5083333333333333</v>
      </c>
      <c r="BX274" s="1033"/>
      <c r="BY274" s="1033"/>
      <c r="BZ274" s="469"/>
      <c r="CA274" s="1020">
        <f t="shared" ref="CA274" si="551">BN276</f>
        <v>17</v>
      </c>
      <c r="CB274" s="1020"/>
      <c r="CC274" s="1022"/>
      <c r="CD274" s="1022"/>
      <c r="CE274" s="1022"/>
      <c r="CF274" s="1022"/>
      <c r="CG274" s="1022"/>
      <c r="CH274" s="1022"/>
      <c r="CI274" s="470"/>
      <c r="CJ274" s="469"/>
      <c r="CK274" s="469"/>
      <c r="CL274" s="469"/>
      <c r="CM274" s="469"/>
      <c r="CN274" s="469"/>
      <c r="CO274" s="469"/>
      <c r="CP274" s="469"/>
      <c r="CQ274" s="469"/>
      <c r="CR274" s="469"/>
      <c r="CS274" s="469"/>
      <c r="CT274" s="469"/>
      <c r="CU274" s="469"/>
      <c r="CV274" s="469"/>
      <c r="CW274" s="469"/>
      <c r="CX274" s="469"/>
      <c r="CY274" s="469"/>
      <c r="CZ274" s="469"/>
      <c r="DA274" s="469"/>
      <c r="DB274" s="469"/>
      <c r="DC274" s="469"/>
      <c r="DD274" s="469"/>
      <c r="DE274" s="469"/>
      <c r="DF274" s="469"/>
      <c r="DG274" s="469"/>
      <c r="DH274" s="469"/>
      <c r="DI274" s="469"/>
      <c r="DJ274" s="469"/>
      <c r="DK274" s="469"/>
      <c r="DL274" s="469"/>
      <c r="DM274" s="469"/>
      <c r="DN274" s="469"/>
      <c r="DO274" s="471"/>
    </row>
    <row r="275" spans="30:119" ht="22.5" customHeight="1" x14ac:dyDescent="0.3">
      <c r="BJ275"/>
      <c r="BK275"/>
      <c r="BL275"/>
      <c r="BN275" t="str">
        <f t="shared" ref="BN275:BU276" si="552">E70</f>
        <v>kolo</v>
      </c>
      <c r="BO275">
        <f t="shared" si="552"/>
        <v>0.5083333333333333</v>
      </c>
      <c r="BP275">
        <f t="shared" si="552"/>
        <v>97</v>
      </c>
      <c r="BQ275" t="str">
        <f t="shared" si="552"/>
        <v>HŘIŠTĚ</v>
      </c>
      <c r="BR275" t="str">
        <f t="shared" si="552"/>
        <v>U2</v>
      </c>
      <c r="BS275" t="str">
        <f t="shared" si="552"/>
        <v>poražený N2</v>
      </c>
      <c r="BT275" t="str">
        <f t="shared" si="552"/>
        <v>:</v>
      </c>
      <c r="BU275" t="str">
        <f t="shared" si="552"/>
        <v>poražený N4</v>
      </c>
      <c r="BV275"/>
      <c r="BW275" s="472"/>
      <c r="BX275" s="1023" t="str">
        <f t="shared" ref="BX275" si="553">BN275</f>
        <v>kolo</v>
      </c>
      <c r="BY275" s="1023"/>
      <c r="BZ275" s="1023"/>
      <c r="CA275" s="1021"/>
      <c r="CB275" s="1021"/>
      <c r="CC275" s="473"/>
      <c r="CD275" s="473"/>
      <c r="CE275" s="473"/>
      <c r="CF275" s="473"/>
      <c r="CG275" s="473"/>
      <c r="CH275" s="473"/>
      <c r="CI275" s="473"/>
      <c r="CJ275" s="473"/>
      <c r="CK275" s="473"/>
      <c r="CL275" s="473"/>
      <c r="CM275" s="473"/>
      <c r="CN275" s="473"/>
      <c r="CO275" s="473"/>
      <c r="CP275" s="473"/>
      <c r="CQ275" s="1029">
        <f t="shared" ref="CQ275" si="554">BP275</f>
        <v>97</v>
      </c>
      <c r="CR275" s="1029"/>
      <c r="CS275" s="1031" t="s">
        <v>48</v>
      </c>
      <c r="CT275" s="1031"/>
      <c r="CU275" s="1031"/>
      <c r="CV275" s="473"/>
      <c r="CW275" s="473"/>
      <c r="CX275" s="473"/>
      <c r="CY275" s="473"/>
      <c r="CZ275" s="473"/>
      <c r="DA275" s="473"/>
      <c r="DB275" s="473"/>
      <c r="DC275" s="473"/>
      <c r="DD275" s="473"/>
      <c r="DE275" s="473"/>
      <c r="DF275" s="473"/>
      <c r="DG275" s="473"/>
      <c r="DH275" s="473"/>
      <c r="DI275" s="474"/>
      <c r="DJ275" s="1028" t="s">
        <v>49</v>
      </c>
      <c r="DK275" s="1028"/>
      <c r="DL275" s="1028"/>
      <c r="DM275" s="1030">
        <f t="shared" ref="DM275" si="555">BQ276</f>
        <v>9</v>
      </c>
      <c r="DN275" s="1030"/>
      <c r="DO275" s="475"/>
    </row>
    <row r="276" spans="30:119" ht="22.5" customHeight="1" x14ac:dyDescent="0.3">
      <c r="BJ276"/>
      <c r="BK276"/>
      <c r="BL276"/>
      <c r="BN276">
        <f t="shared" si="552"/>
        <v>17</v>
      </c>
      <c r="BO276">
        <f t="shared" si="552"/>
        <v>0</v>
      </c>
      <c r="BP276" t="str">
        <f t="shared" si="552"/>
        <v>zápas</v>
      </c>
      <c r="BQ276">
        <f t="shared" si="552"/>
        <v>9</v>
      </c>
      <c r="BR276">
        <f t="shared" si="552"/>
        <v>0</v>
      </c>
      <c r="BS276" t="str">
        <f t="shared" si="552"/>
        <v>Býchory</v>
      </c>
      <c r="BT276">
        <f t="shared" si="552"/>
        <v>0</v>
      </c>
      <c r="BU276" t="str">
        <f t="shared" si="552"/>
        <v>Velký Osek "A"</v>
      </c>
      <c r="BV276"/>
      <c r="BW276" s="472"/>
      <c r="BX276" s="476"/>
      <c r="BY276" s="476"/>
      <c r="BZ276" s="476"/>
      <c r="CA276" s="476"/>
      <c r="CB276" s="473"/>
      <c r="CC276" s="473"/>
      <c r="CD276" s="473"/>
      <c r="CE276" s="473"/>
      <c r="CF276" s="473"/>
      <c r="CG276" s="473"/>
      <c r="CH276" s="473"/>
      <c r="CI276" s="473"/>
      <c r="CJ276" s="473"/>
      <c r="CK276" s="473"/>
      <c r="CL276" s="473"/>
      <c r="CM276" s="473"/>
      <c r="CN276" s="473"/>
      <c r="CO276" s="473"/>
      <c r="CP276" s="473"/>
      <c r="CQ276" s="1029"/>
      <c r="CR276" s="1029"/>
      <c r="CS276" s="1031"/>
      <c r="CT276" s="1031"/>
      <c r="CU276" s="1031"/>
      <c r="CV276" s="473"/>
      <c r="CW276" s="473"/>
      <c r="CX276" s="473"/>
      <c r="CY276" s="473"/>
      <c r="CZ276" s="473"/>
      <c r="DA276" s="473"/>
      <c r="DB276" s="473"/>
      <c r="DC276" s="473"/>
      <c r="DD276" s="473"/>
      <c r="DE276" s="473"/>
      <c r="DF276" s="473"/>
      <c r="DG276" s="473"/>
      <c r="DH276" s="473"/>
      <c r="DI276" s="474"/>
      <c r="DJ276" s="1028"/>
      <c r="DK276" s="1028"/>
      <c r="DL276" s="1028"/>
      <c r="DM276" s="1030"/>
      <c r="DN276" s="1030"/>
      <c r="DO276" s="475"/>
    </row>
    <row r="277" spans="30:119" ht="22.5" customHeight="1" x14ac:dyDescent="0.3">
      <c r="BJ277"/>
      <c r="BK277"/>
      <c r="BL277"/>
      <c r="BV277"/>
      <c r="BW277" s="472"/>
      <c r="BX277" s="477"/>
      <c r="BY277" s="477"/>
      <c r="BZ277" s="477"/>
      <c r="CA277" s="477"/>
      <c r="CB277" s="1024" t="s">
        <v>52</v>
      </c>
      <c r="CC277" s="1024"/>
      <c r="CD277" s="1024" t="str">
        <f t="shared" ref="CD277" si="556">BS275</f>
        <v>poražený N2</v>
      </c>
      <c r="CE277" s="1024" t="s">
        <v>53</v>
      </c>
      <c r="CF277" s="1024" t="str">
        <f t="shared" ref="CF277" si="557">IF(BS1251="","",LOOKUP(CD277,$B$2:$B$51,$C$2:$C$50))</f>
        <v/>
      </c>
      <c r="CG277" s="1024"/>
      <c r="CH277" s="491" t="str">
        <f t="shared" ref="CH277" si="558">BS276</f>
        <v>Býchory</v>
      </c>
      <c r="CI277" s="491"/>
      <c r="CJ277" s="491" t="str">
        <f t="shared" ref="CJ277" si="559">BS276</f>
        <v>Býchory</v>
      </c>
      <c r="CK277" s="491"/>
      <c r="CL277" s="491"/>
      <c r="CM277" s="491"/>
      <c r="CN277" s="491"/>
      <c r="CO277" s="491"/>
      <c r="CP277" s="491"/>
      <c r="CQ277" s="491"/>
      <c r="CR277" s="491"/>
      <c r="CS277" s="477"/>
      <c r="CT277" s="477"/>
      <c r="CU277" s="477"/>
      <c r="CV277" s="477"/>
      <c r="CW277" s="477"/>
      <c r="CX277" s="1024" t="s">
        <v>52</v>
      </c>
      <c r="CY277" s="1024"/>
      <c r="CZ277" s="1024" t="str">
        <f t="shared" ref="CZ277" si="560">BU275</f>
        <v>poražený N4</v>
      </c>
      <c r="DA277" s="1024" t="s">
        <v>53</v>
      </c>
      <c r="DB277" s="1024" t="str">
        <f t="shared" ref="DB277" si="561">IF(BU1251="","",LOOKUP(CZ277,$B$2:$B$51,$C$2:$C$50))</f>
        <v/>
      </c>
      <c r="DC277" s="1024"/>
      <c r="DD277" s="491" t="str">
        <f t="shared" ref="DD277" si="562">BU276</f>
        <v>Velký Osek "A"</v>
      </c>
      <c r="DE277" s="491"/>
      <c r="DF277" s="491"/>
      <c r="DG277" s="491"/>
      <c r="DH277" s="491"/>
      <c r="DI277" s="491"/>
      <c r="DJ277" s="491"/>
      <c r="DK277" s="491"/>
      <c r="DL277" s="491"/>
      <c r="DM277" s="491"/>
      <c r="DN277" s="491"/>
      <c r="DO277" s="475"/>
    </row>
    <row r="278" spans="30:119" ht="22.5" customHeight="1" x14ac:dyDescent="0.3">
      <c r="BC278"/>
      <c r="BD278"/>
      <c r="BE278"/>
      <c r="BF278"/>
      <c r="BG278"/>
      <c r="BH278"/>
      <c r="BI278"/>
      <c r="BJ278"/>
      <c r="BK278"/>
      <c r="BL278"/>
      <c r="BV278"/>
      <c r="BW278" s="472"/>
      <c r="BX278" s="477"/>
      <c r="BY278" s="477"/>
      <c r="BZ278" s="477"/>
      <c r="CA278" s="477"/>
      <c r="CB278" s="477"/>
      <c r="CC278" s="477"/>
      <c r="CD278" s="477"/>
      <c r="CE278" s="477"/>
      <c r="CF278" s="477"/>
      <c r="CG278" s="477"/>
      <c r="CH278" s="477"/>
      <c r="CI278" s="477"/>
      <c r="CJ278" s="477"/>
      <c r="CK278" s="477"/>
      <c r="CL278" s="477"/>
      <c r="CM278" s="477"/>
      <c r="CN278" s="477"/>
      <c r="CO278" s="477"/>
      <c r="CP278" s="477"/>
      <c r="CQ278" s="477"/>
      <c r="CR278" s="477"/>
      <c r="CS278" s="477"/>
      <c r="CT278" s="477"/>
      <c r="CU278" s="477"/>
      <c r="CV278" s="477"/>
      <c r="CW278" s="477"/>
      <c r="CX278" s="477"/>
      <c r="CY278" s="477"/>
      <c r="CZ278" s="477"/>
      <c r="DA278" s="477"/>
      <c r="DB278" s="477"/>
      <c r="DC278" s="477"/>
      <c r="DD278" s="477"/>
      <c r="DE278" s="477"/>
      <c r="DF278" s="477"/>
      <c r="DG278" s="477"/>
      <c r="DH278" s="477"/>
      <c r="DI278" s="478"/>
      <c r="DJ278" s="478"/>
      <c r="DK278" s="478"/>
      <c r="DL278" s="478"/>
      <c r="DM278" s="478"/>
      <c r="DN278" s="478"/>
      <c r="DO278" s="475"/>
    </row>
    <row r="279" spans="30:119" ht="22.5" customHeight="1" x14ac:dyDescent="0.3">
      <c r="BC279"/>
      <c r="BD279"/>
      <c r="BE279"/>
      <c r="BF279"/>
      <c r="BG279"/>
      <c r="BH279"/>
      <c r="BI279"/>
      <c r="BJ279"/>
      <c r="BK279"/>
      <c r="BL279"/>
      <c r="BV279"/>
      <c r="BW279" s="472"/>
      <c r="BX279" s="479" t="s">
        <v>56</v>
      </c>
      <c r="BY279" s="1025" t="str">
        <f t="shared" ref="BY279" si="563">CD277</f>
        <v>poražený N2</v>
      </c>
      <c r="BZ279" s="1025"/>
      <c r="CA279" s="1026" t="str">
        <f t="shared" ref="CA279" si="564">BS276</f>
        <v>Býchory</v>
      </c>
      <c r="CB279" s="1026"/>
      <c r="CC279" s="1026"/>
      <c r="CD279" s="1026"/>
      <c r="CE279" s="1026"/>
      <c r="CF279" s="1026"/>
      <c r="CG279" s="1026"/>
      <c r="CH279" s="1026"/>
      <c r="CI279" s="1027"/>
      <c r="CJ279" s="480" t="s">
        <v>47</v>
      </c>
      <c r="CK279" s="481">
        <v>1</v>
      </c>
      <c r="CL279" s="481">
        <v>2</v>
      </c>
      <c r="CM279" s="481">
        <v>3</v>
      </c>
      <c r="CN279" s="481">
        <v>4</v>
      </c>
      <c r="CO279" s="481">
        <v>5</v>
      </c>
      <c r="CP279" s="481">
        <v>6</v>
      </c>
      <c r="CQ279" s="481">
        <v>7</v>
      </c>
      <c r="CR279" s="481">
        <v>8</v>
      </c>
      <c r="CS279" s="481">
        <v>9</v>
      </c>
      <c r="CT279" s="481">
        <v>10</v>
      </c>
      <c r="CU279" s="481">
        <v>11</v>
      </c>
      <c r="CV279" s="481">
        <v>12</v>
      </c>
      <c r="CW279" s="481">
        <v>13</v>
      </c>
      <c r="CX279" s="481">
        <v>14</v>
      </c>
      <c r="CY279" s="481">
        <v>15</v>
      </c>
      <c r="CZ279" s="481">
        <v>16</v>
      </c>
      <c r="DA279" s="481">
        <v>17</v>
      </c>
      <c r="DB279" s="481">
        <v>18</v>
      </c>
      <c r="DC279" s="481">
        <v>19</v>
      </c>
      <c r="DD279" s="481">
        <v>20</v>
      </c>
      <c r="DE279" s="481">
        <v>21</v>
      </c>
      <c r="DF279" s="481">
        <v>22</v>
      </c>
      <c r="DG279" s="481">
        <v>23</v>
      </c>
      <c r="DH279" s="481">
        <v>24</v>
      </c>
      <c r="DI279" s="481">
        <v>25</v>
      </c>
      <c r="DJ279" s="481">
        <v>26</v>
      </c>
      <c r="DK279" s="481">
        <v>27</v>
      </c>
      <c r="DL279" s="481">
        <v>28</v>
      </c>
      <c r="DM279" s="481">
        <v>29</v>
      </c>
      <c r="DN279" s="481">
        <v>30</v>
      </c>
      <c r="DO279" s="475"/>
    </row>
    <row r="280" spans="30:119" ht="22.5" customHeight="1" x14ac:dyDescent="0.3">
      <c r="BC280"/>
      <c r="BD280"/>
      <c r="BE280"/>
      <c r="BF280"/>
      <c r="BG280"/>
      <c r="BH280"/>
      <c r="BI280"/>
      <c r="BJ280"/>
      <c r="BK280"/>
      <c r="BL280"/>
      <c r="BV280"/>
      <c r="BW280" s="472"/>
      <c r="BX280" s="482"/>
      <c r="BY280" s="483"/>
      <c r="BZ280" s="484"/>
      <c r="CA280" s="485"/>
      <c r="CB280" s="485"/>
      <c r="CC280" s="485"/>
      <c r="CD280" s="485"/>
      <c r="CE280" s="485"/>
      <c r="CF280" s="485"/>
      <c r="CG280" s="485"/>
      <c r="CH280" s="485"/>
      <c r="CI280" s="485"/>
      <c r="CJ280" s="485"/>
      <c r="CK280" s="485"/>
      <c r="CL280" s="485"/>
      <c r="CM280" s="485"/>
      <c r="CN280" s="485"/>
      <c r="CO280" s="485"/>
      <c r="CP280" s="485"/>
      <c r="CQ280" s="485"/>
      <c r="CR280" s="485"/>
      <c r="CS280" s="485"/>
      <c r="CT280" s="485"/>
      <c r="CU280" s="485"/>
      <c r="CV280" s="485"/>
      <c r="CW280" s="485"/>
      <c r="CX280" s="485"/>
      <c r="CY280" s="485"/>
      <c r="CZ280" s="485"/>
      <c r="DA280" s="485"/>
      <c r="DB280" s="485"/>
      <c r="DC280" s="485"/>
      <c r="DD280" s="485"/>
      <c r="DE280" s="485"/>
      <c r="DF280" s="485"/>
      <c r="DG280" s="485"/>
      <c r="DH280" s="485"/>
      <c r="DI280" s="486"/>
      <c r="DJ280" s="486"/>
      <c r="DK280" s="486"/>
      <c r="DL280" s="486"/>
      <c r="DM280" s="486"/>
      <c r="DN280" s="486"/>
      <c r="DO280" s="475"/>
    </row>
    <row r="281" spans="30:119" ht="22.5" customHeight="1" x14ac:dyDescent="0.3">
      <c r="BC281"/>
      <c r="BD281"/>
      <c r="BE281"/>
      <c r="BF281"/>
      <c r="BG281"/>
      <c r="BH281"/>
      <c r="BI281"/>
      <c r="BJ281"/>
      <c r="BK281"/>
      <c r="BL281"/>
      <c r="BV281"/>
      <c r="BW281" s="472"/>
      <c r="BX281" s="487" t="s">
        <v>56</v>
      </c>
      <c r="BY281" s="1034" t="str">
        <f t="shared" ref="BY281" si="565">CZ277</f>
        <v>poražený N4</v>
      </c>
      <c r="BZ281" s="1034"/>
      <c r="CA281" s="1035" t="str">
        <f t="shared" ref="CA281" si="566">BU276</f>
        <v>Velký Osek "A"</v>
      </c>
      <c r="CB281" s="1035"/>
      <c r="CC281" s="1035"/>
      <c r="CD281" s="1035"/>
      <c r="CE281" s="1035"/>
      <c r="CF281" s="1035"/>
      <c r="CG281" s="1035"/>
      <c r="CH281" s="1035"/>
      <c r="CI281" s="1036"/>
      <c r="CJ281" s="480" t="s">
        <v>47</v>
      </c>
      <c r="CK281" s="481">
        <v>1</v>
      </c>
      <c r="CL281" s="481">
        <v>2</v>
      </c>
      <c r="CM281" s="481">
        <v>3</v>
      </c>
      <c r="CN281" s="481">
        <v>4</v>
      </c>
      <c r="CO281" s="481">
        <v>5</v>
      </c>
      <c r="CP281" s="481">
        <v>6</v>
      </c>
      <c r="CQ281" s="481">
        <v>7</v>
      </c>
      <c r="CR281" s="481">
        <v>8</v>
      </c>
      <c r="CS281" s="481">
        <v>9</v>
      </c>
      <c r="CT281" s="481">
        <v>10</v>
      </c>
      <c r="CU281" s="481">
        <v>11</v>
      </c>
      <c r="CV281" s="481">
        <v>12</v>
      </c>
      <c r="CW281" s="481">
        <v>13</v>
      </c>
      <c r="CX281" s="481">
        <v>14</v>
      </c>
      <c r="CY281" s="481">
        <v>15</v>
      </c>
      <c r="CZ281" s="481">
        <v>16</v>
      </c>
      <c r="DA281" s="481">
        <v>17</v>
      </c>
      <c r="DB281" s="481">
        <v>18</v>
      </c>
      <c r="DC281" s="481">
        <v>19</v>
      </c>
      <c r="DD281" s="481">
        <v>20</v>
      </c>
      <c r="DE281" s="481">
        <v>21</v>
      </c>
      <c r="DF281" s="481">
        <v>22</v>
      </c>
      <c r="DG281" s="481">
        <v>23</v>
      </c>
      <c r="DH281" s="481">
        <v>24</v>
      </c>
      <c r="DI281" s="481">
        <v>25</v>
      </c>
      <c r="DJ281" s="481">
        <v>26</v>
      </c>
      <c r="DK281" s="481">
        <v>27</v>
      </c>
      <c r="DL281" s="481">
        <v>28</v>
      </c>
      <c r="DM281" s="481">
        <v>29</v>
      </c>
      <c r="DN281" s="481">
        <v>30</v>
      </c>
      <c r="DO281" s="475"/>
    </row>
    <row r="282" spans="30:119" ht="22.5" customHeight="1" thickBot="1" x14ac:dyDescent="0.35">
      <c r="BC282"/>
      <c r="BD282"/>
      <c r="BE282"/>
      <c r="BF282"/>
      <c r="BG282"/>
      <c r="BH282"/>
      <c r="BI282"/>
      <c r="BJ282"/>
      <c r="BK282"/>
      <c r="BL282"/>
      <c r="BV282"/>
      <c r="BW282" s="488"/>
      <c r="BX282" s="489"/>
      <c r="BY282" s="489"/>
      <c r="BZ282" s="489"/>
      <c r="CA282" s="489"/>
      <c r="CB282" s="489"/>
      <c r="CC282" s="489"/>
      <c r="CD282" s="489"/>
      <c r="CE282" s="489"/>
      <c r="CF282" s="489"/>
      <c r="CG282" s="489"/>
      <c r="CH282" s="489"/>
      <c r="CI282" s="489"/>
      <c r="CJ282" s="489"/>
      <c r="CK282" s="489"/>
      <c r="CL282" s="489"/>
      <c r="CM282" s="489"/>
      <c r="CN282" s="489"/>
      <c r="CO282" s="489"/>
      <c r="CP282" s="489"/>
      <c r="CQ282" s="489"/>
      <c r="CR282" s="489"/>
      <c r="CS282" s="489"/>
      <c r="CT282" s="489"/>
      <c r="CU282" s="489"/>
      <c r="CV282" s="489"/>
      <c r="CW282" s="489"/>
      <c r="CX282" s="489"/>
      <c r="CY282" s="489"/>
      <c r="CZ282" s="489"/>
      <c r="DA282" s="489"/>
      <c r="DB282" s="489"/>
      <c r="DC282" s="489"/>
      <c r="DD282" s="489"/>
      <c r="DE282" s="489"/>
      <c r="DF282" s="489"/>
      <c r="DG282" s="489"/>
      <c r="DH282" s="489"/>
      <c r="DI282" s="489"/>
      <c r="DJ282" s="489"/>
      <c r="DK282" s="489"/>
      <c r="DL282" s="489"/>
      <c r="DM282" s="489"/>
      <c r="DN282" s="489"/>
      <c r="DO282" s="490"/>
    </row>
    <row r="283" spans="30:119" ht="22.5" customHeight="1" thickTop="1" x14ac:dyDescent="0.3">
      <c r="BC283"/>
      <c r="BD283"/>
      <c r="BE283"/>
      <c r="BF283"/>
      <c r="BG283"/>
      <c r="BH283"/>
      <c r="BI283"/>
      <c r="BJ283"/>
      <c r="BK283"/>
      <c r="BL283"/>
      <c r="BV283"/>
      <c r="BW283" s="1032">
        <f t="shared" ref="BW283" si="567">BO284</f>
        <v>0.5083333333333333</v>
      </c>
      <c r="BX283" s="1033"/>
      <c r="BY283" s="1033"/>
      <c r="BZ283" s="469"/>
      <c r="CA283" s="1020">
        <f t="shared" ref="CA283" si="568">BN285</f>
        <v>17</v>
      </c>
      <c r="CB283" s="1020"/>
      <c r="CC283" s="1022"/>
      <c r="CD283" s="1022"/>
      <c r="CE283" s="1022"/>
      <c r="CF283" s="1022"/>
      <c r="CG283" s="1022"/>
      <c r="CH283" s="1022"/>
      <c r="CI283" s="470"/>
      <c r="CJ283" s="469"/>
      <c r="CK283" s="469"/>
      <c r="CL283" s="469"/>
      <c r="CM283" s="469"/>
      <c r="CN283" s="469"/>
      <c r="CO283" s="469"/>
      <c r="CP283" s="469"/>
      <c r="CQ283" s="469"/>
      <c r="CR283" s="469"/>
      <c r="CS283" s="469"/>
      <c r="CT283" s="469"/>
      <c r="CU283" s="469"/>
      <c r="CV283" s="469"/>
      <c r="CW283" s="469"/>
      <c r="CX283" s="469"/>
      <c r="CY283" s="469"/>
      <c r="CZ283" s="469"/>
      <c r="DA283" s="469"/>
      <c r="DB283" s="469"/>
      <c r="DC283" s="469"/>
      <c r="DD283" s="469"/>
      <c r="DE283" s="469"/>
      <c r="DF283" s="469"/>
      <c r="DG283" s="469"/>
      <c r="DH283" s="469"/>
      <c r="DI283" s="469"/>
      <c r="DJ283" s="469"/>
      <c r="DK283" s="469"/>
      <c r="DL283" s="469"/>
      <c r="DM283" s="469"/>
      <c r="DN283" s="469"/>
      <c r="DO283" s="471"/>
    </row>
    <row r="284" spans="30:119" ht="22.5" customHeight="1" x14ac:dyDescent="0.3">
      <c r="BC284"/>
      <c r="BD284"/>
      <c r="BE284"/>
      <c r="BF284"/>
      <c r="BG284"/>
      <c r="BH284"/>
      <c r="BI284"/>
      <c r="BJ284"/>
      <c r="BK284"/>
      <c r="BL284"/>
      <c r="BN284" t="str">
        <f t="shared" ref="BN284:BU285" si="569">E72</f>
        <v>kolo</v>
      </c>
      <c r="BO284">
        <f t="shared" si="569"/>
        <v>0.5083333333333333</v>
      </c>
      <c r="BP284">
        <f t="shared" si="569"/>
        <v>98</v>
      </c>
      <c r="BQ284" t="str">
        <f t="shared" si="569"/>
        <v>HŘIŠTĚ</v>
      </c>
      <c r="BR284" t="str">
        <f t="shared" si="569"/>
        <v>S1</v>
      </c>
      <c r="BS284" t="str">
        <f t="shared" si="569"/>
        <v>vítěz N1</v>
      </c>
      <c r="BT284" t="str">
        <f t="shared" si="569"/>
        <v>:</v>
      </c>
      <c r="BU284" t="str">
        <f t="shared" si="569"/>
        <v>vítěz N3</v>
      </c>
      <c r="BV284"/>
      <c r="BW284" s="472"/>
      <c r="BX284" s="1023" t="str">
        <f t="shared" ref="BX284" si="570">BN284</f>
        <v>kolo</v>
      </c>
      <c r="BY284" s="1023"/>
      <c r="BZ284" s="1023"/>
      <c r="CA284" s="1021"/>
      <c r="CB284" s="1021"/>
      <c r="CC284" s="473"/>
      <c r="CD284" s="473"/>
      <c r="CE284" s="473"/>
      <c r="CF284" s="473"/>
      <c r="CG284" s="473"/>
      <c r="CH284" s="473"/>
      <c r="CI284" s="473"/>
      <c r="CJ284" s="473"/>
      <c r="CK284" s="473"/>
      <c r="CL284" s="473"/>
      <c r="CM284" s="473"/>
      <c r="CN284" s="473"/>
      <c r="CO284" s="473"/>
      <c r="CP284" s="473"/>
      <c r="CQ284" s="1029">
        <f t="shared" ref="CQ284" si="571">BP284</f>
        <v>98</v>
      </c>
      <c r="CR284" s="1029"/>
      <c r="CS284" s="1031" t="s">
        <v>48</v>
      </c>
      <c r="CT284" s="1031"/>
      <c r="CU284" s="1031"/>
      <c r="CV284" s="473"/>
      <c r="CW284" s="473"/>
      <c r="CX284" s="473"/>
      <c r="CY284" s="473"/>
      <c r="CZ284" s="473"/>
      <c r="DA284" s="473"/>
      <c r="DB284" s="473"/>
      <c r="DC284" s="473"/>
      <c r="DD284" s="473"/>
      <c r="DE284" s="473"/>
      <c r="DF284" s="473"/>
      <c r="DG284" s="473"/>
      <c r="DH284" s="473"/>
      <c r="DI284" s="474"/>
      <c r="DJ284" s="1028" t="s">
        <v>49</v>
      </c>
      <c r="DK284" s="1028"/>
      <c r="DL284" s="1028"/>
      <c r="DM284" s="1030">
        <f t="shared" ref="DM284" si="572">BQ285</f>
        <v>8</v>
      </c>
      <c r="DN284" s="1030"/>
      <c r="DO284" s="475"/>
    </row>
    <row r="285" spans="30:119" ht="22.5" customHeight="1" x14ac:dyDescent="0.3">
      <c r="AD285"/>
      <c r="BC285"/>
      <c r="BD285"/>
      <c r="BE285"/>
      <c r="BF285"/>
      <c r="BG285"/>
      <c r="BH285"/>
      <c r="BI285"/>
      <c r="BJ285"/>
      <c r="BK285"/>
      <c r="BL285"/>
      <c r="BN285">
        <f t="shared" si="569"/>
        <v>17</v>
      </c>
      <c r="BO285">
        <f t="shared" si="569"/>
        <v>0</v>
      </c>
      <c r="BP285" t="str">
        <f t="shared" si="569"/>
        <v>zápas</v>
      </c>
      <c r="BQ285">
        <f t="shared" si="569"/>
        <v>8</v>
      </c>
      <c r="BR285">
        <f t="shared" si="569"/>
        <v>0</v>
      </c>
      <c r="BS285" t="str">
        <f t="shared" si="569"/>
        <v>Velim</v>
      </c>
      <c r="BT285">
        <f t="shared" si="569"/>
        <v>0</v>
      </c>
      <c r="BU285" t="str">
        <f t="shared" si="569"/>
        <v>Masarykova "B"</v>
      </c>
      <c r="BV285"/>
      <c r="BW285" s="472"/>
      <c r="BX285" s="476"/>
      <c r="BY285" s="476"/>
      <c r="BZ285" s="476"/>
      <c r="CA285" s="476"/>
      <c r="CB285" s="473"/>
      <c r="CC285" s="473"/>
      <c r="CD285" s="473"/>
      <c r="CE285" s="473"/>
      <c r="CF285" s="473"/>
      <c r="CG285" s="473"/>
      <c r="CH285" s="473"/>
      <c r="CI285" s="473"/>
      <c r="CJ285" s="473"/>
      <c r="CK285" s="473"/>
      <c r="CL285" s="473"/>
      <c r="CM285" s="473"/>
      <c r="CN285" s="473"/>
      <c r="CO285" s="473"/>
      <c r="CP285" s="473"/>
      <c r="CQ285" s="1029"/>
      <c r="CR285" s="1029"/>
      <c r="CS285" s="1031"/>
      <c r="CT285" s="1031"/>
      <c r="CU285" s="1031"/>
      <c r="CV285" s="473"/>
      <c r="CW285" s="473"/>
      <c r="CX285" s="473"/>
      <c r="CY285" s="473"/>
      <c r="CZ285" s="473"/>
      <c r="DA285" s="473"/>
      <c r="DB285" s="473"/>
      <c r="DC285" s="473"/>
      <c r="DD285" s="473"/>
      <c r="DE285" s="473"/>
      <c r="DF285" s="473"/>
      <c r="DG285" s="473"/>
      <c r="DH285" s="473"/>
      <c r="DI285" s="474"/>
      <c r="DJ285" s="1028"/>
      <c r="DK285" s="1028"/>
      <c r="DL285" s="1028"/>
      <c r="DM285" s="1030"/>
      <c r="DN285" s="1030"/>
      <c r="DO285" s="475"/>
    </row>
    <row r="286" spans="30:119" ht="22.5" customHeight="1" x14ac:dyDescent="0.3">
      <c r="AD286"/>
      <c r="BC286"/>
      <c r="BD286"/>
      <c r="BE286"/>
      <c r="BF286"/>
      <c r="BG286"/>
      <c r="BH286"/>
      <c r="BI286"/>
      <c r="BJ286"/>
      <c r="BK286"/>
      <c r="BL286"/>
      <c r="BV286"/>
      <c r="BW286" s="472"/>
      <c r="BX286" s="477"/>
      <c r="BY286" s="477"/>
      <c r="BZ286" s="477"/>
      <c r="CA286" s="477"/>
      <c r="CB286" s="1024" t="s">
        <v>52</v>
      </c>
      <c r="CC286" s="1024"/>
      <c r="CD286" s="1024" t="str">
        <f t="shared" ref="CD286" si="573">BS284</f>
        <v>vítěz N1</v>
      </c>
      <c r="CE286" s="1024" t="s">
        <v>53</v>
      </c>
      <c r="CF286" s="1024" t="str">
        <f t="shared" ref="CF286" si="574">IF(BS1260="","",LOOKUP(CD286,$B$2:$B$51,$C$2:$C$50))</f>
        <v/>
      </c>
      <c r="CG286" s="1024"/>
      <c r="CH286" s="491" t="str">
        <f t="shared" ref="CH286" si="575">BS285</f>
        <v>Velim</v>
      </c>
      <c r="CI286" s="491"/>
      <c r="CJ286" s="491" t="str">
        <f t="shared" ref="CJ286" si="576">BS285</f>
        <v>Velim</v>
      </c>
      <c r="CK286" s="491"/>
      <c r="CL286" s="491"/>
      <c r="CM286" s="491"/>
      <c r="CN286" s="491"/>
      <c r="CO286" s="491"/>
      <c r="CP286" s="491"/>
      <c r="CQ286" s="491"/>
      <c r="CR286" s="491"/>
      <c r="CS286" s="477"/>
      <c r="CT286" s="477"/>
      <c r="CU286" s="477"/>
      <c r="CV286" s="477"/>
      <c r="CW286" s="477"/>
      <c r="CX286" s="1024" t="s">
        <v>52</v>
      </c>
      <c r="CY286" s="1024"/>
      <c r="CZ286" s="1024" t="str">
        <f t="shared" ref="CZ286" si="577">BU284</f>
        <v>vítěz N3</v>
      </c>
      <c r="DA286" s="1024" t="s">
        <v>53</v>
      </c>
      <c r="DB286" s="1024" t="str">
        <f t="shared" ref="DB286" si="578">IF(BU1260="","",LOOKUP(CZ286,$B$2:$B$51,$C$2:$C$50))</f>
        <v/>
      </c>
      <c r="DC286" s="1024"/>
      <c r="DD286" s="491" t="str">
        <f t="shared" ref="DD286" si="579">BU285</f>
        <v>Masarykova "B"</v>
      </c>
      <c r="DE286" s="491"/>
      <c r="DF286" s="491"/>
      <c r="DG286" s="491"/>
      <c r="DH286" s="491"/>
      <c r="DI286" s="491"/>
      <c r="DJ286" s="491"/>
      <c r="DK286" s="491"/>
      <c r="DL286" s="491"/>
      <c r="DM286" s="491"/>
      <c r="DN286" s="491"/>
      <c r="DO286" s="475"/>
    </row>
    <row r="287" spans="30:119" ht="22.5" customHeight="1" x14ac:dyDescent="0.3">
      <c r="AD287"/>
      <c r="BC287"/>
      <c r="BD287"/>
      <c r="BE287"/>
      <c r="BF287"/>
      <c r="BG287"/>
      <c r="BH287"/>
      <c r="BI287"/>
      <c r="BJ287"/>
      <c r="BK287"/>
      <c r="BL287"/>
      <c r="BV287"/>
      <c r="BW287" s="472"/>
      <c r="BX287" s="477"/>
      <c r="BY287" s="477"/>
      <c r="BZ287" s="477"/>
      <c r="CA287" s="477"/>
      <c r="CB287" s="477"/>
      <c r="CC287" s="477"/>
      <c r="CD287" s="477"/>
      <c r="CE287" s="477"/>
      <c r="CF287" s="477"/>
      <c r="CG287" s="477"/>
      <c r="CH287" s="477"/>
      <c r="CI287" s="477"/>
      <c r="CJ287" s="477"/>
      <c r="CK287" s="477"/>
      <c r="CL287" s="477"/>
      <c r="CM287" s="477"/>
      <c r="CN287" s="477"/>
      <c r="CO287" s="477"/>
      <c r="CP287" s="477"/>
      <c r="CQ287" s="477"/>
      <c r="CR287" s="477"/>
      <c r="CS287" s="477"/>
      <c r="CT287" s="477"/>
      <c r="CU287" s="477"/>
      <c r="CV287" s="477"/>
      <c r="CW287" s="477"/>
      <c r="CX287" s="477"/>
      <c r="CY287" s="477"/>
      <c r="CZ287" s="477"/>
      <c r="DA287" s="477"/>
      <c r="DB287" s="477"/>
      <c r="DC287" s="477"/>
      <c r="DD287" s="477"/>
      <c r="DE287" s="477"/>
      <c r="DF287" s="477"/>
      <c r="DG287" s="477"/>
      <c r="DH287" s="477"/>
      <c r="DI287" s="478"/>
      <c r="DJ287" s="478"/>
      <c r="DK287" s="478"/>
      <c r="DL287" s="478"/>
      <c r="DM287" s="478"/>
      <c r="DN287" s="478"/>
      <c r="DO287" s="475"/>
    </row>
    <row r="288" spans="30:119" ht="22.5" customHeight="1" x14ac:dyDescent="0.3">
      <c r="AD288"/>
      <c r="BC288"/>
      <c r="BD288"/>
      <c r="BE288"/>
      <c r="BF288"/>
      <c r="BG288"/>
      <c r="BH288"/>
      <c r="BI288"/>
      <c r="BJ288"/>
      <c r="BK288"/>
      <c r="BL288"/>
      <c r="BV288"/>
      <c r="BW288" s="472"/>
      <c r="BX288" s="479" t="s">
        <v>56</v>
      </c>
      <c r="BY288" s="1025" t="str">
        <f t="shared" ref="BY288" si="580">CD286</f>
        <v>vítěz N1</v>
      </c>
      <c r="BZ288" s="1025"/>
      <c r="CA288" s="1026" t="str">
        <f t="shared" ref="CA288" si="581">BS285</f>
        <v>Velim</v>
      </c>
      <c r="CB288" s="1026"/>
      <c r="CC288" s="1026"/>
      <c r="CD288" s="1026"/>
      <c r="CE288" s="1026"/>
      <c r="CF288" s="1026"/>
      <c r="CG288" s="1026"/>
      <c r="CH288" s="1026"/>
      <c r="CI288" s="1027"/>
      <c r="CJ288" s="480" t="s">
        <v>47</v>
      </c>
      <c r="CK288" s="481">
        <v>1</v>
      </c>
      <c r="CL288" s="481">
        <v>2</v>
      </c>
      <c r="CM288" s="481">
        <v>3</v>
      </c>
      <c r="CN288" s="481">
        <v>4</v>
      </c>
      <c r="CO288" s="481">
        <v>5</v>
      </c>
      <c r="CP288" s="481">
        <v>6</v>
      </c>
      <c r="CQ288" s="481">
        <v>7</v>
      </c>
      <c r="CR288" s="481">
        <v>8</v>
      </c>
      <c r="CS288" s="481">
        <v>9</v>
      </c>
      <c r="CT288" s="481">
        <v>10</v>
      </c>
      <c r="CU288" s="481">
        <v>11</v>
      </c>
      <c r="CV288" s="481">
        <v>12</v>
      </c>
      <c r="CW288" s="481">
        <v>13</v>
      </c>
      <c r="CX288" s="481">
        <v>14</v>
      </c>
      <c r="CY288" s="481">
        <v>15</v>
      </c>
      <c r="CZ288" s="481">
        <v>16</v>
      </c>
      <c r="DA288" s="481">
        <v>17</v>
      </c>
      <c r="DB288" s="481">
        <v>18</v>
      </c>
      <c r="DC288" s="481">
        <v>19</v>
      </c>
      <c r="DD288" s="481">
        <v>20</v>
      </c>
      <c r="DE288" s="481">
        <v>21</v>
      </c>
      <c r="DF288" s="481">
        <v>22</v>
      </c>
      <c r="DG288" s="481">
        <v>23</v>
      </c>
      <c r="DH288" s="481">
        <v>24</v>
      </c>
      <c r="DI288" s="481">
        <v>25</v>
      </c>
      <c r="DJ288" s="481">
        <v>26</v>
      </c>
      <c r="DK288" s="481">
        <v>27</v>
      </c>
      <c r="DL288" s="481">
        <v>28</v>
      </c>
      <c r="DM288" s="481">
        <v>29</v>
      </c>
      <c r="DN288" s="481">
        <v>30</v>
      </c>
      <c r="DO288" s="475"/>
    </row>
    <row r="289" spans="30:119" ht="22.5" customHeight="1" x14ac:dyDescent="0.3">
      <c r="AD289"/>
      <c r="BC289"/>
      <c r="BD289"/>
      <c r="BE289"/>
      <c r="BF289"/>
      <c r="BG289"/>
      <c r="BH289"/>
      <c r="BI289"/>
      <c r="BJ289"/>
      <c r="BK289"/>
      <c r="BL289"/>
      <c r="BV289"/>
      <c r="BW289" s="472"/>
      <c r="BX289" s="482"/>
      <c r="BY289" s="483"/>
      <c r="BZ289" s="484"/>
      <c r="CA289" s="485"/>
      <c r="CB289" s="485"/>
      <c r="CC289" s="485"/>
      <c r="CD289" s="485"/>
      <c r="CE289" s="485"/>
      <c r="CF289" s="485"/>
      <c r="CG289" s="485"/>
      <c r="CH289" s="485"/>
      <c r="CI289" s="485"/>
      <c r="CJ289" s="485"/>
      <c r="CK289" s="485"/>
      <c r="CL289" s="485"/>
      <c r="CM289" s="485"/>
      <c r="CN289" s="485"/>
      <c r="CO289" s="485"/>
      <c r="CP289" s="485"/>
      <c r="CQ289" s="485"/>
      <c r="CR289" s="485"/>
      <c r="CS289" s="485"/>
      <c r="CT289" s="485"/>
      <c r="CU289" s="485"/>
      <c r="CV289" s="485"/>
      <c r="CW289" s="485"/>
      <c r="CX289" s="485"/>
      <c r="CY289" s="485"/>
      <c r="CZ289" s="485"/>
      <c r="DA289" s="485"/>
      <c r="DB289" s="485"/>
      <c r="DC289" s="485"/>
      <c r="DD289" s="485"/>
      <c r="DE289" s="485"/>
      <c r="DF289" s="485"/>
      <c r="DG289" s="485"/>
      <c r="DH289" s="485"/>
      <c r="DI289" s="486"/>
      <c r="DJ289" s="486"/>
      <c r="DK289" s="486"/>
      <c r="DL289" s="486"/>
      <c r="DM289" s="486"/>
      <c r="DN289" s="486"/>
      <c r="DO289" s="475"/>
    </row>
    <row r="290" spans="30:119" ht="22.5" customHeight="1" x14ac:dyDescent="0.3">
      <c r="AD290"/>
      <c r="BC290"/>
      <c r="BD290"/>
      <c r="BE290"/>
      <c r="BF290"/>
      <c r="BG290"/>
      <c r="BH290"/>
      <c r="BI290"/>
      <c r="BJ290"/>
      <c r="BK290"/>
      <c r="BL290"/>
      <c r="BV290"/>
      <c r="BW290" s="472"/>
      <c r="BX290" s="487" t="s">
        <v>56</v>
      </c>
      <c r="BY290" s="1034" t="str">
        <f t="shared" ref="BY290" si="582">CZ286</f>
        <v>vítěz N3</v>
      </c>
      <c r="BZ290" s="1034"/>
      <c r="CA290" s="1035" t="str">
        <f t="shared" ref="CA290" si="583">BU285</f>
        <v>Masarykova "B"</v>
      </c>
      <c r="CB290" s="1035"/>
      <c r="CC290" s="1035"/>
      <c r="CD290" s="1035"/>
      <c r="CE290" s="1035"/>
      <c r="CF290" s="1035"/>
      <c r="CG290" s="1035"/>
      <c r="CH290" s="1035"/>
      <c r="CI290" s="1036"/>
      <c r="CJ290" s="480" t="s">
        <v>47</v>
      </c>
      <c r="CK290" s="481">
        <v>1</v>
      </c>
      <c r="CL290" s="481">
        <v>2</v>
      </c>
      <c r="CM290" s="481">
        <v>3</v>
      </c>
      <c r="CN290" s="481">
        <v>4</v>
      </c>
      <c r="CO290" s="481">
        <v>5</v>
      </c>
      <c r="CP290" s="481">
        <v>6</v>
      </c>
      <c r="CQ290" s="481">
        <v>7</v>
      </c>
      <c r="CR290" s="481">
        <v>8</v>
      </c>
      <c r="CS290" s="481">
        <v>9</v>
      </c>
      <c r="CT290" s="481">
        <v>10</v>
      </c>
      <c r="CU290" s="481">
        <v>11</v>
      </c>
      <c r="CV290" s="481">
        <v>12</v>
      </c>
      <c r="CW290" s="481">
        <v>13</v>
      </c>
      <c r="CX290" s="481">
        <v>14</v>
      </c>
      <c r="CY290" s="481">
        <v>15</v>
      </c>
      <c r="CZ290" s="481">
        <v>16</v>
      </c>
      <c r="DA290" s="481">
        <v>17</v>
      </c>
      <c r="DB290" s="481">
        <v>18</v>
      </c>
      <c r="DC290" s="481">
        <v>19</v>
      </c>
      <c r="DD290" s="481">
        <v>20</v>
      </c>
      <c r="DE290" s="481">
        <v>21</v>
      </c>
      <c r="DF290" s="481">
        <v>22</v>
      </c>
      <c r="DG290" s="481">
        <v>23</v>
      </c>
      <c r="DH290" s="481">
        <v>24</v>
      </c>
      <c r="DI290" s="481">
        <v>25</v>
      </c>
      <c r="DJ290" s="481">
        <v>26</v>
      </c>
      <c r="DK290" s="481">
        <v>27</v>
      </c>
      <c r="DL290" s="481">
        <v>28</v>
      </c>
      <c r="DM290" s="481">
        <v>29</v>
      </c>
      <c r="DN290" s="481">
        <v>30</v>
      </c>
      <c r="DO290" s="475"/>
    </row>
    <row r="291" spans="30:119" ht="22.5" customHeight="1" thickBot="1" x14ac:dyDescent="0.35">
      <c r="AD291"/>
      <c r="BC291"/>
      <c r="BD291"/>
      <c r="BE291"/>
      <c r="BF291"/>
      <c r="BG291"/>
      <c r="BH291"/>
      <c r="BI291"/>
      <c r="BJ291"/>
      <c r="BK291"/>
      <c r="BL291"/>
      <c r="BV291"/>
      <c r="BW291" s="488"/>
      <c r="BX291" s="489"/>
      <c r="BY291" s="489"/>
      <c r="BZ291" s="489"/>
      <c r="CA291" s="489"/>
      <c r="CB291" s="489"/>
      <c r="CC291" s="489"/>
      <c r="CD291" s="489"/>
      <c r="CE291" s="489"/>
      <c r="CF291" s="489"/>
      <c r="CG291" s="489"/>
      <c r="CH291" s="489"/>
      <c r="CI291" s="489"/>
      <c r="CJ291" s="489"/>
      <c r="CK291" s="489"/>
      <c r="CL291" s="489"/>
      <c r="CM291" s="489"/>
      <c r="CN291" s="489"/>
      <c r="CO291" s="489"/>
      <c r="CP291" s="489"/>
      <c r="CQ291" s="489"/>
      <c r="CR291" s="489"/>
      <c r="CS291" s="489"/>
      <c r="CT291" s="489"/>
      <c r="CU291" s="489"/>
      <c r="CV291" s="489"/>
      <c r="CW291" s="489"/>
      <c r="CX291" s="489"/>
      <c r="CY291" s="489"/>
      <c r="CZ291" s="489"/>
      <c r="DA291" s="489"/>
      <c r="DB291" s="489"/>
      <c r="DC291" s="489"/>
      <c r="DD291" s="489"/>
      <c r="DE291" s="489"/>
      <c r="DF291" s="489"/>
      <c r="DG291" s="489"/>
      <c r="DH291" s="489"/>
      <c r="DI291" s="489"/>
      <c r="DJ291" s="489"/>
      <c r="DK291" s="489"/>
      <c r="DL291" s="489"/>
      <c r="DM291" s="489"/>
      <c r="DN291" s="489"/>
      <c r="DO291" s="490"/>
    </row>
    <row r="292" spans="30:119" ht="22.5" customHeight="1" thickTop="1" x14ac:dyDescent="0.3">
      <c r="AD292"/>
      <c r="BC292"/>
      <c r="BD292"/>
      <c r="BE292"/>
      <c r="BF292"/>
      <c r="BG292"/>
      <c r="BH292"/>
      <c r="BI292"/>
      <c r="BJ292"/>
      <c r="BK292"/>
      <c r="BL292"/>
      <c r="BV292"/>
      <c r="BW292" s="1032">
        <f t="shared" ref="BW292" si="584">BO293</f>
        <v>0.5083333333333333</v>
      </c>
      <c r="BX292" s="1033"/>
      <c r="BY292" s="1033"/>
      <c r="BZ292" s="469"/>
      <c r="CA292" s="1020">
        <f t="shared" ref="CA292" si="585">BN294</f>
        <v>17</v>
      </c>
      <c r="CB292" s="1020"/>
      <c r="CC292" s="1022"/>
      <c r="CD292" s="1022"/>
      <c r="CE292" s="1022"/>
      <c r="CF292" s="1022"/>
      <c r="CG292" s="1022"/>
      <c r="CH292" s="1022"/>
      <c r="CI292" s="470"/>
      <c r="CJ292" s="469"/>
      <c r="CK292" s="469"/>
      <c r="CL292" s="469"/>
      <c r="CM292" s="469"/>
      <c r="CN292" s="469"/>
      <c r="CO292" s="469"/>
      <c r="CP292" s="469"/>
      <c r="CQ292" s="469"/>
      <c r="CR292" s="469"/>
      <c r="CS292" s="469"/>
      <c r="CT292" s="469"/>
      <c r="CU292" s="469"/>
      <c r="CV292" s="469"/>
      <c r="CW292" s="469"/>
      <c r="CX292" s="469"/>
      <c r="CY292" s="469"/>
      <c r="CZ292" s="469"/>
      <c r="DA292" s="469"/>
      <c r="DB292" s="469"/>
      <c r="DC292" s="469"/>
      <c r="DD292" s="469"/>
      <c r="DE292" s="469"/>
      <c r="DF292" s="469"/>
      <c r="DG292" s="469"/>
      <c r="DH292" s="469"/>
      <c r="DI292" s="469"/>
      <c r="DJ292" s="469"/>
      <c r="DK292" s="469"/>
      <c r="DL292" s="469"/>
      <c r="DM292" s="469"/>
      <c r="DN292" s="469"/>
      <c r="DO292" s="471"/>
    </row>
    <row r="293" spans="30:119" ht="22.5" customHeight="1" x14ac:dyDescent="0.3">
      <c r="AD293"/>
      <c r="BC293"/>
      <c r="BD293"/>
      <c r="BE293"/>
      <c r="BF293"/>
      <c r="BG293"/>
      <c r="BH293"/>
      <c r="BI293"/>
      <c r="BJ293"/>
      <c r="BK293"/>
      <c r="BL293"/>
      <c r="BN293" t="str">
        <f t="shared" ref="BN293:BU294" si="586">E74</f>
        <v>kolo</v>
      </c>
      <c r="BO293">
        <f t="shared" si="586"/>
        <v>0.5083333333333333</v>
      </c>
      <c r="BP293">
        <f t="shared" si="586"/>
        <v>99</v>
      </c>
      <c r="BQ293" t="str">
        <f t="shared" si="586"/>
        <v>HŘIŠTĚ</v>
      </c>
      <c r="BR293" t="str">
        <f t="shared" si="586"/>
        <v>S2</v>
      </c>
      <c r="BS293" t="str">
        <f t="shared" si="586"/>
        <v>vítěz N2</v>
      </c>
      <c r="BT293" t="str">
        <f t="shared" si="586"/>
        <v>:</v>
      </c>
      <c r="BU293" t="str">
        <f t="shared" si="586"/>
        <v>vítěz N4</v>
      </c>
      <c r="BV293"/>
      <c r="BW293" s="472"/>
      <c r="BX293" s="1023" t="str">
        <f t="shared" ref="BX293" si="587">BN293</f>
        <v>kolo</v>
      </c>
      <c r="BY293" s="1023"/>
      <c r="BZ293" s="1023"/>
      <c r="CA293" s="1021"/>
      <c r="CB293" s="1021"/>
      <c r="CC293" s="473"/>
      <c r="CD293" s="473"/>
      <c r="CE293" s="473"/>
      <c r="CF293" s="473"/>
      <c r="CG293" s="473"/>
      <c r="CH293" s="473"/>
      <c r="CI293" s="473"/>
      <c r="CJ293" s="473"/>
      <c r="CK293" s="473"/>
      <c r="CL293" s="473"/>
      <c r="CM293" s="473"/>
      <c r="CN293" s="473"/>
      <c r="CO293" s="473"/>
      <c r="CP293" s="473"/>
      <c r="CQ293" s="1029">
        <f t="shared" ref="CQ293" si="588">BP293</f>
        <v>99</v>
      </c>
      <c r="CR293" s="1029"/>
      <c r="CS293" s="1031" t="s">
        <v>48</v>
      </c>
      <c r="CT293" s="1031"/>
      <c r="CU293" s="1031"/>
      <c r="CV293" s="473"/>
      <c r="CW293" s="473"/>
      <c r="CX293" s="473"/>
      <c r="CY293" s="473"/>
      <c r="CZ293" s="473"/>
      <c r="DA293" s="473"/>
      <c r="DB293" s="473"/>
      <c r="DC293" s="473"/>
      <c r="DD293" s="473"/>
      <c r="DE293" s="473"/>
      <c r="DF293" s="473"/>
      <c r="DG293" s="473"/>
      <c r="DH293" s="473"/>
      <c r="DI293" s="474"/>
      <c r="DJ293" s="1028" t="s">
        <v>49</v>
      </c>
      <c r="DK293" s="1028"/>
      <c r="DL293" s="1028"/>
      <c r="DM293" s="1030">
        <f t="shared" ref="DM293" si="589">BQ294</f>
        <v>7</v>
      </c>
      <c r="DN293" s="1030"/>
      <c r="DO293" s="475"/>
    </row>
    <row r="294" spans="30:119" ht="22.5" customHeight="1" x14ac:dyDescent="0.3">
      <c r="AD294"/>
      <c r="BC294"/>
      <c r="BD294"/>
      <c r="BE294"/>
      <c r="BF294"/>
      <c r="BG294"/>
      <c r="BH294"/>
      <c r="BI294"/>
      <c r="BJ294"/>
      <c r="BK294"/>
      <c r="BL294"/>
      <c r="BN294">
        <f t="shared" si="586"/>
        <v>17</v>
      </c>
      <c r="BO294">
        <f t="shared" si="586"/>
        <v>0</v>
      </c>
      <c r="BP294" t="str">
        <f t="shared" si="586"/>
        <v>zápas</v>
      </c>
      <c r="BQ294">
        <f t="shared" si="586"/>
        <v>7</v>
      </c>
      <c r="BR294">
        <f t="shared" si="586"/>
        <v>0</v>
      </c>
      <c r="BS294" t="str">
        <f t="shared" si="586"/>
        <v>Velký Osek "B"</v>
      </c>
      <c r="BT294">
        <f t="shared" si="586"/>
        <v>0</v>
      </c>
      <c r="BU294" t="str">
        <f t="shared" si="586"/>
        <v>Kmochova "A"</v>
      </c>
      <c r="BV294"/>
      <c r="BW294" s="472"/>
      <c r="BX294" s="476"/>
      <c r="BY294" s="476"/>
      <c r="BZ294" s="476"/>
      <c r="CA294" s="476"/>
      <c r="CB294" s="473"/>
      <c r="CC294" s="473"/>
      <c r="CD294" s="473"/>
      <c r="CE294" s="473"/>
      <c r="CF294" s="473"/>
      <c r="CG294" s="473"/>
      <c r="CH294" s="473"/>
      <c r="CI294" s="473"/>
      <c r="CJ294" s="473"/>
      <c r="CK294" s="473"/>
      <c r="CL294" s="473"/>
      <c r="CM294" s="473"/>
      <c r="CN294" s="473"/>
      <c r="CO294" s="473"/>
      <c r="CP294" s="473"/>
      <c r="CQ294" s="1029"/>
      <c r="CR294" s="1029"/>
      <c r="CS294" s="1031"/>
      <c r="CT294" s="1031"/>
      <c r="CU294" s="1031"/>
      <c r="CV294" s="473"/>
      <c r="CW294" s="473"/>
      <c r="CX294" s="473"/>
      <c r="CY294" s="473"/>
      <c r="CZ294" s="473"/>
      <c r="DA294" s="473"/>
      <c r="DB294" s="473"/>
      <c r="DC294" s="473"/>
      <c r="DD294" s="473"/>
      <c r="DE294" s="473"/>
      <c r="DF294" s="473"/>
      <c r="DG294" s="473"/>
      <c r="DH294" s="473"/>
      <c r="DI294" s="474"/>
      <c r="DJ294" s="1028"/>
      <c r="DK294" s="1028"/>
      <c r="DL294" s="1028"/>
      <c r="DM294" s="1030"/>
      <c r="DN294" s="1030"/>
      <c r="DO294" s="475"/>
    </row>
    <row r="295" spans="30:119" ht="22.5" customHeight="1" x14ac:dyDescent="0.3">
      <c r="AD295"/>
      <c r="BC295"/>
      <c r="BD295"/>
      <c r="BE295"/>
      <c r="BF295"/>
      <c r="BG295"/>
      <c r="BH295"/>
      <c r="BI295"/>
      <c r="BJ295"/>
      <c r="BK295"/>
      <c r="BL295"/>
      <c r="BV295"/>
      <c r="BW295" s="472"/>
      <c r="BX295" s="477"/>
      <c r="BY295" s="477"/>
      <c r="BZ295" s="477"/>
      <c r="CA295" s="477"/>
      <c r="CB295" s="1024" t="s">
        <v>52</v>
      </c>
      <c r="CC295" s="1024"/>
      <c r="CD295" s="1024" t="str">
        <f t="shared" ref="CD295" si="590">BS293</f>
        <v>vítěz N2</v>
      </c>
      <c r="CE295" s="1024" t="s">
        <v>53</v>
      </c>
      <c r="CF295" s="1024" t="str">
        <f t="shared" ref="CF295" si="591">IF(BS1269="","",LOOKUP(CD295,$B$2:$B$51,$C$2:$C$50))</f>
        <v/>
      </c>
      <c r="CG295" s="1024"/>
      <c r="CH295" s="491" t="str">
        <f t="shared" ref="CH295" si="592">BS294</f>
        <v>Velký Osek "B"</v>
      </c>
      <c r="CI295" s="491"/>
      <c r="CJ295" s="491" t="str">
        <f t="shared" ref="CJ295" si="593">BS294</f>
        <v>Velký Osek "B"</v>
      </c>
      <c r="CK295" s="491"/>
      <c r="CL295" s="491"/>
      <c r="CM295" s="491"/>
      <c r="CN295" s="491"/>
      <c r="CO295" s="491"/>
      <c r="CP295" s="491"/>
      <c r="CQ295" s="491"/>
      <c r="CR295" s="491"/>
      <c r="CS295" s="477"/>
      <c r="CT295" s="477"/>
      <c r="CU295" s="477"/>
      <c r="CV295" s="477"/>
      <c r="CW295" s="477"/>
      <c r="CX295" s="1024" t="s">
        <v>52</v>
      </c>
      <c r="CY295" s="1024"/>
      <c r="CZ295" s="1024" t="str">
        <f t="shared" ref="CZ295" si="594">BU293</f>
        <v>vítěz N4</v>
      </c>
      <c r="DA295" s="1024" t="s">
        <v>53</v>
      </c>
      <c r="DB295" s="1024" t="str">
        <f t="shared" ref="DB295" si="595">IF(BU1269="","",LOOKUP(CZ295,$B$2:$B$51,$C$2:$C$50))</f>
        <v/>
      </c>
      <c r="DC295" s="1024"/>
      <c r="DD295" s="491" t="str">
        <f t="shared" ref="DD295" si="596">BU294</f>
        <v>Kmochova "A"</v>
      </c>
      <c r="DE295" s="491"/>
      <c r="DF295" s="491"/>
      <c r="DG295" s="491"/>
      <c r="DH295" s="491"/>
      <c r="DI295" s="491"/>
      <c r="DJ295" s="491"/>
      <c r="DK295" s="491"/>
      <c r="DL295" s="491"/>
      <c r="DM295" s="491"/>
      <c r="DN295" s="491"/>
      <c r="DO295" s="475"/>
    </row>
    <row r="296" spans="30:119" ht="22.5" customHeight="1" x14ac:dyDescent="0.3">
      <c r="AD296"/>
      <c r="BC296"/>
      <c r="BD296"/>
      <c r="BE296"/>
      <c r="BF296"/>
      <c r="BG296"/>
      <c r="BH296"/>
      <c r="BI296"/>
      <c r="BJ296"/>
      <c r="BK296"/>
      <c r="BL296"/>
      <c r="BV296"/>
      <c r="BW296" s="472"/>
      <c r="BX296" s="477"/>
      <c r="BY296" s="477"/>
      <c r="BZ296" s="477"/>
      <c r="CA296" s="477"/>
      <c r="CB296" s="477"/>
      <c r="CC296" s="477"/>
      <c r="CD296" s="477"/>
      <c r="CE296" s="477"/>
      <c r="CF296" s="477"/>
      <c r="CG296" s="477"/>
      <c r="CH296" s="477"/>
      <c r="CI296" s="477"/>
      <c r="CJ296" s="477"/>
      <c r="CK296" s="477"/>
      <c r="CL296" s="477"/>
      <c r="CM296" s="477"/>
      <c r="CN296" s="477"/>
      <c r="CO296" s="477"/>
      <c r="CP296" s="477"/>
      <c r="CQ296" s="477"/>
      <c r="CR296" s="477"/>
      <c r="CS296" s="477"/>
      <c r="CT296" s="477"/>
      <c r="CU296" s="477"/>
      <c r="CV296" s="477"/>
      <c r="CW296" s="477"/>
      <c r="CX296" s="477"/>
      <c r="CY296" s="477"/>
      <c r="CZ296" s="477"/>
      <c r="DA296" s="477"/>
      <c r="DB296" s="477"/>
      <c r="DC296" s="477"/>
      <c r="DD296" s="477"/>
      <c r="DE296" s="477"/>
      <c r="DF296" s="477"/>
      <c r="DG296" s="477"/>
      <c r="DH296" s="477"/>
      <c r="DI296" s="478"/>
      <c r="DJ296" s="478"/>
      <c r="DK296" s="478"/>
      <c r="DL296" s="478"/>
      <c r="DM296" s="478"/>
      <c r="DN296" s="478"/>
      <c r="DO296" s="475"/>
    </row>
    <row r="297" spans="30:119" ht="22.5" customHeight="1" x14ac:dyDescent="0.3">
      <c r="AD297"/>
      <c r="BC297"/>
      <c r="BD297"/>
      <c r="BE297"/>
      <c r="BF297"/>
      <c r="BG297"/>
      <c r="BH297"/>
      <c r="BI297"/>
      <c r="BJ297"/>
      <c r="BK297"/>
      <c r="BL297"/>
      <c r="BV297"/>
      <c r="BW297" s="472"/>
      <c r="BX297" s="479" t="s">
        <v>56</v>
      </c>
      <c r="BY297" s="1025" t="str">
        <f t="shared" ref="BY297" si="597">CD295</f>
        <v>vítěz N2</v>
      </c>
      <c r="BZ297" s="1025"/>
      <c r="CA297" s="1026" t="str">
        <f t="shared" ref="CA297" si="598">BS294</f>
        <v>Velký Osek "B"</v>
      </c>
      <c r="CB297" s="1026"/>
      <c r="CC297" s="1026"/>
      <c r="CD297" s="1026"/>
      <c r="CE297" s="1026"/>
      <c r="CF297" s="1026"/>
      <c r="CG297" s="1026"/>
      <c r="CH297" s="1026"/>
      <c r="CI297" s="1027"/>
      <c r="CJ297" s="480" t="s">
        <v>47</v>
      </c>
      <c r="CK297" s="481">
        <v>1</v>
      </c>
      <c r="CL297" s="481">
        <v>2</v>
      </c>
      <c r="CM297" s="481">
        <v>3</v>
      </c>
      <c r="CN297" s="481">
        <v>4</v>
      </c>
      <c r="CO297" s="481">
        <v>5</v>
      </c>
      <c r="CP297" s="481">
        <v>6</v>
      </c>
      <c r="CQ297" s="481">
        <v>7</v>
      </c>
      <c r="CR297" s="481">
        <v>8</v>
      </c>
      <c r="CS297" s="481">
        <v>9</v>
      </c>
      <c r="CT297" s="481">
        <v>10</v>
      </c>
      <c r="CU297" s="481">
        <v>11</v>
      </c>
      <c r="CV297" s="481">
        <v>12</v>
      </c>
      <c r="CW297" s="481">
        <v>13</v>
      </c>
      <c r="CX297" s="481">
        <v>14</v>
      </c>
      <c r="CY297" s="481">
        <v>15</v>
      </c>
      <c r="CZ297" s="481">
        <v>16</v>
      </c>
      <c r="DA297" s="481">
        <v>17</v>
      </c>
      <c r="DB297" s="481">
        <v>18</v>
      </c>
      <c r="DC297" s="481">
        <v>19</v>
      </c>
      <c r="DD297" s="481">
        <v>20</v>
      </c>
      <c r="DE297" s="481">
        <v>21</v>
      </c>
      <c r="DF297" s="481">
        <v>22</v>
      </c>
      <c r="DG297" s="481">
        <v>23</v>
      </c>
      <c r="DH297" s="481">
        <v>24</v>
      </c>
      <c r="DI297" s="481">
        <v>25</v>
      </c>
      <c r="DJ297" s="481">
        <v>26</v>
      </c>
      <c r="DK297" s="481">
        <v>27</v>
      </c>
      <c r="DL297" s="481">
        <v>28</v>
      </c>
      <c r="DM297" s="481">
        <v>29</v>
      </c>
      <c r="DN297" s="481">
        <v>30</v>
      </c>
      <c r="DO297" s="475"/>
    </row>
    <row r="298" spans="30:119" ht="22.5" customHeight="1" x14ac:dyDescent="0.3">
      <c r="AD298"/>
      <c r="BC298"/>
      <c r="BD298"/>
      <c r="BE298"/>
      <c r="BF298"/>
      <c r="BG298"/>
      <c r="BH298"/>
      <c r="BI298"/>
      <c r="BJ298"/>
      <c r="BK298"/>
      <c r="BL298"/>
      <c r="BV298"/>
      <c r="BW298" s="472"/>
      <c r="BX298" s="482"/>
      <c r="BY298" s="483"/>
      <c r="BZ298" s="484"/>
      <c r="CA298" s="485"/>
      <c r="CB298" s="485"/>
      <c r="CC298" s="485"/>
      <c r="CD298" s="485"/>
      <c r="CE298" s="485"/>
      <c r="CF298" s="485"/>
      <c r="CG298" s="485"/>
      <c r="CH298" s="485"/>
      <c r="CI298" s="485"/>
      <c r="CJ298" s="485"/>
      <c r="CK298" s="485"/>
      <c r="CL298" s="485"/>
      <c r="CM298" s="485"/>
      <c r="CN298" s="485"/>
      <c r="CO298" s="485"/>
      <c r="CP298" s="485"/>
      <c r="CQ298" s="485"/>
      <c r="CR298" s="485"/>
      <c r="CS298" s="485"/>
      <c r="CT298" s="485"/>
      <c r="CU298" s="485"/>
      <c r="CV298" s="485"/>
      <c r="CW298" s="485"/>
      <c r="CX298" s="485"/>
      <c r="CY298" s="485"/>
      <c r="CZ298" s="485"/>
      <c r="DA298" s="485"/>
      <c r="DB298" s="485"/>
      <c r="DC298" s="485"/>
      <c r="DD298" s="485"/>
      <c r="DE298" s="485"/>
      <c r="DF298" s="485"/>
      <c r="DG298" s="485"/>
      <c r="DH298" s="485"/>
      <c r="DI298" s="486"/>
      <c r="DJ298" s="486"/>
      <c r="DK298" s="486"/>
      <c r="DL298" s="486"/>
      <c r="DM298" s="486"/>
      <c r="DN298" s="486"/>
      <c r="DO298" s="475"/>
    </row>
    <row r="299" spans="30:119" ht="22.5" customHeight="1" x14ac:dyDescent="0.3">
      <c r="AD299"/>
      <c r="BC299"/>
      <c r="BD299"/>
      <c r="BE299"/>
      <c r="BF299"/>
      <c r="BG299"/>
      <c r="BH299"/>
      <c r="BI299"/>
      <c r="BJ299"/>
      <c r="BK299"/>
      <c r="BL299"/>
      <c r="BV299"/>
      <c r="BW299" s="472"/>
      <c r="BX299" s="487" t="s">
        <v>56</v>
      </c>
      <c r="BY299" s="1034" t="str">
        <f t="shared" ref="BY299" si="599">CZ295</f>
        <v>vítěz N4</v>
      </c>
      <c r="BZ299" s="1034"/>
      <c r="CA299" s="1035" t="str">
        <f t="shared" ref="CA299" si="600">BU294</f>
        <v>Kmochova "A"</v>
      </c>
      <c r="CB299" s="1035"/>
      <c r="CC299" s="1035"/>
      <c r="CD299" s="1035"/>
      <c r="CE299" s="1035"/>
      <c r="CF299" s="1035"/>
      <c r="CG299" s="1035"/>
      <c r="CH299" s="1035"/>
      <c r="CI299" s="1036"/>
      <c r="CJ299" s="480" t="s">
        <v>47</v>
      </c>
      <c r="CK299" s="481">
        <v>1</v>
      </c>
      <c r="CL299" s="481">
        <v>2</v>
      </c>
      <c r="CM299" s="481">
        <v>3</v>
      </c>
      <c r="CN299" s="481">
        <v>4</v>
      </c>
      <c r="CO299" s="481">
        <v>5</v>
      </c>
      <c r="CP299" s="481">
        <v>6</v>
      </c>
      <c r="CQ299" s="481">
        <v>7</v>
      </c>
      <c r="CR299" s="481">
        <v>8</v>
      </c>
      <c r="CS299" s="481">
        <v>9</v>
      </c>
      <c r="CT299" s="481">
        <v>10</v>
      </c>
      <c r="CU299" s="481">
        <v>11</v>
      </c>
      <c r="CV299" s="481">
        <v>12</v>
      </c>
      <c r="CW299" s="481">
        <v>13</v>
      </c>
      <c r="CX299" s="481">
        <v>14</v>
      </c>
      <c r="CY299" s="481">
        <v>15</v>
      </c>
      <c r="CZ299" s="481">
        <v>16</v>
      </c>
      <c r="DA299" s="481">
        <v>17</v>
      </c>
      <c r="DB299" s="481">
        <v>18</v>
      </c>
      <c r="DC299" s="481">
        <v>19</v>
      </c>
      <c r="DD299" s="481">
        <v>20</v>
      </c>
      <c r="DE299" s="481">
        <v>21</v>
      </c>
      <c r="DF299" s="481">
        <v>22</v>
      </c>
      <c r="DG299" s="481">
        <v>23</v>
      </c>
      <c r="DH299" s="481">
        <v>24</v>
      </c>
      <c r="DI299" s="481">
        <v>25</v>
      </c>
      <c r="DJ299" s="481">
        <v>26</v>
      </c>
      <c r="DK299" s="481">
        <v>27</v>
      </c>
      <c r="DL299" s="481">
        <v>28</v>
      </c>
      <c r="DM299" s="481">
        <v>29</v>
      </c>
      <c r="DN299" s="481">
        <v>30</v>
      </c>
      <c r="DO299" s="475"/>
    </row>
    <row r="300" spans="30:119" ht="22.5" customHeight="1" thickBot="1" x14ac:dyDescent="0.35">
      <c r="AD300"/>
      <c r="BC300"/>
      <c r="BD300"/>
      <c r="BE300"/>
      <c r="BF300"/>
      <c r="BG300"/>
      <c r="BH300"/>
      <c r="BI300"/>
      <c r="BJ300"/>
      <c r="BK300"/>
      <c r="BL300"/>
      <c r="BV300"/>
      <c r="BW300" s="488"/>
      <c r="BX300" s="489"/>
      <c r="BY300" s="489"/>
      <c r="BZ300" s="489"/>
      <c r="CA300" s="489"/>
      <c r="CB300" s="489"/>
      <c r="CC300" s="489"/>
      <c r="CD300" s="489"/>
      <c r="CE300" s="489"/>
      <c r="CF300" s="489"/>
      <c r="CG300" s="489"/>
      <c r="CH300" s="489"/>
      <c r="CI300" s="489"/>
      <c r="CJ300" s="489"/>
      <c r="CK300" s="489"/>
      <c r="CL300" s="489"/>
      <c r="CM300" s="489"/>
      <c r="CN300" s="489"/>
      <c r="CO300" s="489"/>
      <c r="CP300" s="489"/>
      <c r="CQ300" s="489"/>
      <c r="CR300" s="489"/>
      <c r="CS300" s="489"/>
      <c r="CT300" s="489"/>
      <c r="CU300" s="489"/>
      <c r="CV300" s="489"/>
      <c r="CW300" s="489"/>
      <c r="CX300" s="489"/>
      <c r="CY300" s="489"/>
      <c r="CZ300" s="489"/>
      <c r="DA300" s="489"/>
      <c r="DB300" s="489"/>
      <c r="DC300" s="489"/>
      <c r="DD300" s="489"/>
      <c r="DE300" s="489"/>
      <c r="DF300" s="489"/>
      <c r="DG300" s="489"/>
      <c r="DH300" s="489"/>
      <c r="DI300" s="489"/>
      <c r="DJ300" s="489"/>
      <c r="DK300" s="489"/>
      <c r="DL300" s="489"/>
      <c r="DM300" s="489"/>
      <c r="DN300" s="489"/>
      <c r="DO300" s="490"/>
    </row>
    <row r="301" spans="30:119" ht="22.5" customHeight="1" thickTop="1" x14ac:dyDescent="0.3">
      <c r="AD301"/>
      <c r="BC301"/>
      <c r="BD301"/>
      <c r="BE301"/>
      <c r="BF301"/>
      <c r="BG301"/>
      <c r="BH301"/>
      <c r="BI301"/>
      <c r="BJ301"/>
      <c r="BK301"/>
      <c r="BL301"/>
      <c r="BV301"/>
      <c r="BW301" s="1032">
        <f t="shared" ref="BW301" si="601">BO302</f>
        <v>0.51666666666666661</v>
      </c>
      <c r="BX301" s="1033"/>
      <c r="BY301" s="1033"/>
      <c r="BZ301" s="469"/>
      <c r="CA301" s="1020">
        <f t="shared" ref="CA301" si="602">BN303</f>
        <v>18</v>
      </c>
      <c r="CB301" s="1020"/>
      <c r="CC301" s="1022"/>
      <c r="CD301" s="1022"/>
      <c r="CE301" s="1022"/>
      <c r="CF301" s="1022"/>
      <c r="CG301" s="1022"/>
      <c r="CH301" s="1022"/>
      <c r="CI301" s="470"/>
      <c r="CJ301" s="469"/>
      <c r="CK301" s="469"/>
      <c r="CL301" s="469"/>
      <c r="CM301" s="469"/>
      <c r="CN301" s="469"/>
      <c r="CO301" s="469"/>
      <c r="CP301" s="469"/>
      <c r="CQ301" s="469"/>
      <c r="CR301" s="469"/>
      <c r="CS301" s="469"/>
      <c r="CT301" s="469"/>
      <c r="CU301" s="469"/>
      <c r="CV301" s="469"/>
      <c r="CW301" s="469"/>
      <c r="CX301" s="469"/>
      <c r="CY301" s="469"/>
      <c r="CZ301" s="469"/>
      <c r="DA301" s="469"/>
      <c r="DB301" s="469"/>
      <c r="DC301" s="469"/>
      <c r="DD301" s="469"/>
      <c r="DE301" s="469"/>
      <c r="DF301" s="469"/>
      <c r="DG301" s="469"/>
      <c r="DH301" s="469"/>
      <c r="DI301" s="469"/>
      <c r="DJ301" s="469"/>
      <c r="DK301" s="469"/>
      <c r="DL301" s="469"/>
      <c r="DM301" s="469"/>
      <c r="DN301" s="469"/>
      <c r="DO301" s="471"/>
    </row>
    <row r="302" spans="30:119" ht="22.5" customHeight="1" x14ac:dyDescent="0.3">
      <c r="AD302"/>
      <c r="BC302"/>
      <c r="BD302"/>
      <c r="BE302"/>
      <c r="BF302"/>
      <c r="BG302"/>
      <c r="BH302"/>
      <c r="BI302"/>
      <c r="BJ302"/>
      <c r="BK302"/>
      <c r="BL302"/>
      <c r="BN302" t="str">
        <f t="shared" ref="BN302:BU303" si="603">E76</f>
        <v>kolo</v>
      </c>
      <c r="BO302">
        <f t="shared" si="603"/>
        <v>0.51666666666666661</v>
      </c>
      <c r="BP302">
        <f t="shared" si="603"/>
        <v>100</v>
      </c>
      <c r="BQ302" t="str">
        <f t="shared" si="603"/>
        <v>HŘIŠTĚ</v>
      </c>
      <c r="BR302" t="str">
        <f t="shared" si="603"/>
        <v>F7</v>
      </c>
      <c r="BS302" t="str">
        <f t="shared" si="603"/>
        <v>poražený U1</v>
      </c>
      <c r="BT302" t="str">
        <f t="shared" si="603"/>
        <v>:</v>
      </c>
      <c r="BU302" t="str">
        <f t="shared" si="603"/>
        <v>poražený U2</v>
      </c>
      <c r="BV302"/>
      <c r="BW302" s="472"/>
      <c r="BX302" s="1023" t="str">
        <f t="shared" ref="BX302" si="604">BN302</f>
        <v>kolo</v>
      </c>
      <c r="BY302" s="1023"/>
      <c r="BZ302" s="1023"/>
      <c r="CA302" s="1021"/>
      <c r="CB302" s="1021"/>
      <c r="CC302" s="473"/>
      <c r="CD302" s="473"/>
      <c r="CE302" s="473"/>
      <c r="CF302" s="473"/>
      <c r="CG302" s="473"/>
      <c r="CH302" s="473"/>
      <c r="CI302" s="473"/>
      <c r="CJ302" s="473"/>
      <c r="CK302" s="473"/>
      <c r="CL302" s="473"/>
      <c r="CM302" s="473"/>
      <c r="CN302" s="473"/>
      <c r="CO302" s="473"/>
      <c r="CP302" s="473"/>
      <c r="CQ302" s="1029">
        <f t="shared" ref="CQ302" si="605">BP302</f>
        <v>100</v>
      </c>
      <c r="CR302" s="1029"/>
      <c r="CS302" s="1031" t="s">
        <v>48</v>
      </c>
      <c r="CT302" s="1031"/>
      <c r="CU302" s="1031"/>
      <c r="CV302" s="473"/>
      <c r="CW302" s="473"/>
      <c r="CX302" s="473"/>
      <c r="CY302" s="473"/>
      <c r="CZ302" s="473"/>
      <c r="DA302" s="473"/>
      <c r="DB302" s="473"/>
      <c r="DC302" s="473"/>
      <c r="DD302" s="473"/>
      <c r="DE302" s="473"/>
      <c r="DF302" s="473"/>
      <c r="DG302" s="473"/>
      <c r="DH302" s="473"/>
      <c r="DI302" s="474"/>
      <c r="DJ302" s="1028" t="s">
        <v>49</v>
      </c>
      <c r="DK302" s="1028"/>
      <c r="DL302" s="1028"/>
      <c r="DM302" s="1030">
        <f t="shared" ref="DM302" si="606">BQ303</f>
        <v>10</v>
      </c>
      <c r="DN302" s="1030"/>
      <c r="DO302" s="475"/>
    </row>
    <row r="303" spans="30:119" ht="22.5" customHeight="1" x14ac:dyDescent="0.3">
      <c r="AD303"/>
      <c r="BC303"/>
      <c r="BD303"/>
      <c r="BE303"/>
      <c r="BF303"/>
      <c r="BG303"/>
      <c r="BH303"/>
      <c r="BI303"/>
      <c r="BJ303"/>
      <c r="BK303"/>
      <c r="BL303"/>
      <c r="BN303">
        <f t="shared" si="603"/>
        <v>18</v>
      </c>
      <c r="BO303">
        <f t="shared" si="603"/>
        <v>0</v>
      </c>
      <c r="BP303" t="str">
        <f t="shared" si="603"/>
        <v>zápas</v>
      </c>
      <c r="BQ303">
        <f t="shared" si="603"/>
        <v>10</v>
      </c>
      <c r="BR303">
        <f t="shared" si="603"/>
        <v>0</v>
      </c>
      <c r="BS303" t="str">
        <f t="shared" si="603"/>
        <v>Masarykova "A"</v>
      </c>
      <c r="BT303">
        <f t="shared" si="603"/>
        <v>0</v>
      </c>
      <c r="BU303" t="str">
        <f t="shared" si="603"/>
        <v>Býchory</v>
      </c>
      <c r="BV303"/>
      <c r="BW303" s="472"/>
      <c r="BX303" s="476"/>
      <c r="BY303" s="476"/>
      <c r="BZ303" s="476"/>
      <c r="CA303" s="476"/>
      <c r="CB303" s="473"/>
      <c r="CC303" s="473"/>
      <c r="CD303" s="473"/>
      <c r="CE303" s="473"/>
      <c r="CF303" s="473"/>
      <c r="CG303" s="473"/>
      <c r="CH303" s="473"/>
      <c r="CI303" s="473"/>
      <c r="CJ303" s="473"/>
      <c r="CK303" s="473"/>
      <c r="CL303" s="473"/>
      <c r="CM303" s="473"/>
      <c r="CN303" s="473"/>
      <c r="CO303" s="473"/>
      <c r="CP303" s="473"/>
      <c r="CQ303" s="1029"/>
      <c r="CR303" s="1029"/>
      <c r="CS303" s="1031"/>
      <c r="CT303" s="1031"/>
      <c r="CU303" s="1031"/>
      <c r="CV303" s="473"/>
      <c r="CW303" s="473"/>
      <c r="CX303" s="473"/>
      <c r="CY303" s="473"/>
      <c r="CZ303" s="473"/>
      <c r="DA303" s="473"/>
      <c r="DB303" s="473"/>
      <c r="DC303" s="473"/>
      <c r="DD303" s="473"/>
      <c r="DE303" s="473"/>
      <c r="DF303" s="473"/>
      <c r="DG303" s="473"/>
      <c r="DH303" s="473"/>
      <c r="DI303" s="474"/>
      <c r="DJ303" s="1028"/>
      <c r="DK303" s="1028"/>
      <c r="DL303" s="1028"/>
      <c r="DM303" s="1030"/>
      <c r="DN303" s="1030"/>
      <c r="DO303" s="475"/>
    </row>
    <row r="304" spans="30:119" ht="22.5" customHeight="1" x14ac:dyDescent="0.3">
      <c r="AD304"/>
      <c r="BC304"/>
      <c r="BD304"/>
      <c r="BE304"/>
      <c r="BF304"/>
      <c r="BG304"/>
      <c r="BH304"/>
      <c r="BI304"/>
      <c r="BJ304"/>
      <c r="BK304"/>
      <c r="BL304"/>
      <c r="BV304"/>
      <c r="BW304" s="472"/>
      <c r="BX304" s="477"/>
      <c r="BY304" s="477"/>
      <c r="BZ304" s="477"/>
      <c r="CA304" s="477"/>
      <c r="CB304" s="1024" t="s">
        <v>52</v>
      </c>
      <c r="CC304" s="1024"/>
      <c r="CD304" s="1024" t="str">
        <f t="shared" ref="CD304" si="607">BS302</f>
        <v>poražený U1</v>
      </c>
      <c r="CE304" s="1024" t="s">
        <v>53</v>
      </c>
      <c r="CF304" s="1024" t="str">
        <f t="shared" ref="CF304" si="608">IF(BS1278="","",LOOKUP(CD304,$B$2:$B$51,$C$2:$C$50))</f>
        <v/>
      </c>
      <c r="CG304" s="1024"/>
      <c r="CH304" s="491" t="str">
        <f t="shared" ref="CH304" si="609">BS303</f>
        <v>Masarykova "A"</v>
      </c>
      <c r="CI304" s="491"/>
      <c r="CJ304" s="491" t="str">
        <f t="shared" ref="CJ304" si="610">BS303</f>
        <v>Masarykova "A"</v>
      </c>
      <c r="CK304" s="491"/>
      <c r="CL304" s="491"/>
      <c r="CM304" s="491"/>
      <c r="CN304" s="491"/>
      <c r="CO304" s="491"/>
      <c r="CP304" s="491"/>
      <c r="CQ304" s="491"/>
      <c r="CR304" s="491"/>
      <c r="CS304" s="477"/>
      <c r="CT304" s="477"/>
      <c r="CU304" s="477"/>
      <c r="CV304" s="477"/>
      <c r="CW304" s="477"/>
      <c r="CX304" s="1024" t="s">
        <v>52</v>
      </c>
      <c r="CY304" s="1024"/>
      <c r="CZ304" s="1024" t="str">
        <f t="shared" ref="CZ304" si="611">BU302</f>
        <v>poražený U2</v>
      </c>
      <c r="DA304" s="1024" t="s">
        <v>53</v>
      </c>
      <c r="DB304" s="1024" t="str">
        <f t="shared" ref="DB304" si="612">IF(BU1278="","",LOOKUP(CZ304,$B$2:$B$51,$C$2:$C$50))</f>
        <v/>
      </c>
      <c r="DC304" s="1024"/>
      <c r="DD304" s="491" t="str">
        <f t="shared" ref="DD304" si="613">BU303</f>
        <v>Býchory</v>
      </c>
      <c r="DE304" s="491"/>
      <c r="DF304" s="491"/>
      <c r="DG304" s="491"/>
      <c r="DH304" s="491"/>
      <c r="DI304" s="491"/>
      <c r="DJ304" s="491"/>
      <c r="DK304" s="491"/>
      <c r="DL304" s="491"/>
      <c r="DM304" s="491"/>
      <c r="DN304" s="491"/>
      <c r="DO304" s="475"/>
    </row>
    <row r="305" spans="30:119" ht="22.5" customHeight="1" x14ac:dyDescent="0.3">
      <c r="AD305"/>
      <c r="BC305"/>
      <c r="BD305"/>
      <c r="BE305"/>
      <c r="BF305"/>
      <c r="BG305"/>
      <c r="BH305"/>
      <c r="BI305"/>
      <c r="BJ305"/>
      <c r="BK305"/>
      <c r="BL305"/>
      <c r="BV305"/>
      <c r="BW305" s="472"/>
      <c r="BX305" s="477"/>
      <c r="BY305" s="477"/>
      <c r="BZ305" s="477"/>
      <c r="CA305" s="477"/>
      <c r="CB305" s="477"/>
      <c r="CC305" s="477"/>
      <c r="CD305" s="477"/>
      <c r="CE305" s="477"/>
      <c r="CF305" s="477"/>
      <c r="CG305" s="477"/>
      <c r="CH305" s="477"/>
      <c r="CI305" s="477"/>
      <c r="CJ305" s="477"/>
      <c r="CK305" s="477"/>
      <c r="CL305" s="477"/>
      <c r="CM305" s="477"/>
      <c r="CN305" s="477"/>
      <c r="CO305" s="477"/>
      <c r="CP305" s="477"/>
      <c r="CQ305" s="477"/>
      <c r="CR305" s="477"/>
      <c r="CS305" s="477"/>
      <c r="CT305" s="477"/>
      <c r="CU305" s="477"/>
      <c r="CV305" s="477"/>
      <c r="CW305" s="477"/>
      <c r="CX305" s="477"/>
      <c r="CY305" s="477"/>
      <c r="CZ305" s="477"/>
      <c r="DA305" s="477"/>
      <c r="DB305" s="477"/>
      <c r="DC305" s="477"/>
      <c r="DD305" s="477"/>
      <c r="DE305" s="477"/>
      <c r="DF305" s="477"/>
      <c r="DG305" s="477"/>
      <c r="DH305" s="477"/>
      <c r="DI305" s="478"/>
      <c r="DJ305" s="478"/>
      <c r="DK305" s="478"/>
      <c r="DL305" s="478"/>
      <c r="DM305" s="478"/>
      <c r="DN305" s="478"/>
      <c r="DO305" s="475"/>
    </row>
    <row r="306" spans="30:119" ht="22.5" customHeight="1" x14ac:dyDescent="0.3">
      <c r="AD306"/>
      <c r="BC306"/>
      <c r="BD306"/>
      <c r="BE306"/>
      <c r="BF306"/>
      <c r="BG306"/>
      <c r="BH306"/>
      <c r="BI306"/>
      <c r="BJ306"/>
      <c r="BK306"/>
      <c r="BL306"/>
      <c r="BV306"/>
      <c r="BW306" s="472"/>
      <c r="BX306" s="479" t="s">
        <v>56</v>
      </c>
      <c r="BY306" s="1025" t="str">
        <f t="shared" ref="BY306" si="614">CD304</f>
        <v>poražený U1</v>
      </c>
      <c r="BZ306" s="1025"/>
      <c r="CA306" s="1026" t="str">
        <f t="shared" ref="CA306" si="615">BS303</f>
        <v>Masarykova "A"</v>
      </c>
      <c r="CB306" s="1026"/>
      <c r="CC306" s="1026"/>
      <c r="CD306" s="1026"/>
      <c r="CE306" s="1026"/>
      <c r="CF306" s="1026"/>
      <c r="CG306" s="1026"/>
      <c r="CH306" s="1026"/>
      <c r="CI306" s="1027"/>
      <c r="CJ306" s="480" t="s">
        <v>47</v>
      </c>
      <c r="CK306" s="481">
        <v>1</v>
      </c>
      <c r="CL306" s="481">
        <v>2</v>
      </c>
      <c r="CM306" s="481">
        <v>3</v>
      </c>
      <c r="CN306" s="481">
        <v>4</v>
      </c>
      <c r="CO306" s="481">
        <v>5</v>
      </c>
      <c r="CP306" s="481">
        <v>6</v>
      </c>
      <c r="CQ306" s="481">
        <v>7</v>
      </c>
      <c r="CR306" s="481">
        <v>8</v>
      </c>
      <c r="CS306" s="481">
        <v>9</v>
      </c>
      <c r="CT306" s="481">
        <v>10</v>
      </c>
      <c r="CU306" s="481">
        <v>11</v>
      </c>
      <c r="CV306" s="481">
        <v>12</v>
      </c>
      <c r="CW306" s="481">
        <v>13</v>
      </c>
      <c r="CX306" s="481">
        <v>14</v>
      </c>
      <c r="CY306" s="481">
        <v>15</v>
      </c>
      <c r="CZ306" s="481">
        <v>16</v>
      </c>
      <c r="DA306" s="481">
        <v>17</v>
      </c>
      <c r="DB306" s="481">
        <v>18</v>
      </c>
      <c r="DC306" s="481">
        <v>19</v>
      </c>
      <c r="DD306" s="481">
        <v>20</v>
      </c>
      <c r="DE306" s="481">
        <v>21</v>
      </c>
      <c r="DF306" s="481">
        <v>22</v>
      </c>
      <c r="DG306" s="481">
        <v>23</v>
      </c>
      <c r="DH306" s="481">
        <v>24</v>
      </c>
      <c r="DI306" s="481">
        <v>25</v>
      </c>
      <c r="DJ306" s="481">
        <v>26</v>
      </c>
      <c r="DK306" s="481">
        <v>27</v>
      </c>
      <c r="DL306" s="481">
        <v>28</v>
      </c>
      <c r="DM306" s="481">
        <v>29</v>
      </c>
      <c r="DN306" s="481">
        <v>30</v>
      </c>
      <c r="DO306" s="475"/>
    </row>
    <row r="307" spans="30:119" ht="22.5" customHeight="1" x14ac:dyDescent="0.3">
      <c r="AD307"/>
      <c r="BC307"/>
      <c r="BD307"/>
      <c r="BE307"/>
      <c r="BF307"/>
      <c r="BG307"/>
      <c r="BH307"/>
      <c r="BI307"/>
      <c r="BJ307"/>
      <c r="BK307"/>
      <c r="BL307"/>
      <c r="BV307"/>
      <c r="BW307" s="472"/>
      <c r="BX307" s="482"/>
      <c r="BY307" s="483"/>
      <c r="BZ307" s="484"/>
      <c r="CA307" s="485"/>
      <c r="CB307" s="485"/>
      <c r="CC307" s="485"/>
      <c r="CD307" s="485"/>
      <c r="CE307" s="485"/>
      <c r="CF307" s="485"/>
      <c r="CG307" s="485"/>
      <c r="CH307" s="485"/>
      <c r="CI307" s="485"/>
      <c r="CJ307" s="485"/>
      <c r="CK307" s="485"/>
      <c r="CL307" s="485"/>
      <c r="CM307" s="485"/>
      <c r="CN307" s="485"/>
      <c r="CO307" s="485"/>
      <c r="CP307" s="485"/>
      <c r="CQ307" s="485"/>
      <c r="CR307" s="485"/>
      <c r="CS307" s="485"/>
      <c r="CT307" s="485"/>
      <c r="CU307" s="485"/>
      <c r="CV307" s="485"/>
      <c r="CW307" s="485"/>
      <c r="CX307" s="485"/>
      <c r="CY307" s="485"/>
      <c r="CZ307" s="485"/>
      <c r="DA307" s="485"/>
      <c r="DB307" s="485"/>
      <c r="DC307" s="485"/>
      <c r="DD307" s="485"/>
      <c r="DE307" s="485"/>
      <c r="DF307" s="485"/>
      <c r="DG307" s="485"/>
      <c r="DH307" s="485"/>
      <c r="DI307" s="486"/>
      <c r="DJ307" s="486"/>
      <c r="DK307" s="486"/>
      <c r="DL307" s="486"/>
      <c r="DM307" s="486"/>
      <c r="DN307" s="486"/>
      <c r="DO307" s="475"/>
    </row>
    <row r="308" spans="30:119" ht="22.5" customHeight="1" x14ac:dyDescent="0.3">
      <c r="AD308"/>
      <c r="BC308"/>
      <c r="BD308"/>
      <c r="BE308"/>
      <c r="BF308"/>
      <c r="BG308"/>
      <c r="BH308"/>
      <c r="BI308"/>
      <c r="BJ308"/>
      <c r="BK308"/>
      <c r="BL308"/>
      <c r="BV308"/>
      <c r="BW308" s="472"/>
      <c r="BX308" s="487" t="s">
        <v>56</v>
      </c>
      <c r="BY308" s="1034" t="str">
        <f t="shared" ref="BY308" si="616">CZ304</f>
        <v>poražený U2</v>
      </c>
      <c r="BZ308" s="1034"/>
      <c r="CA308" s="1035" t="str">
        <f t="shared" ref="CA308" si="617">BU303</f>
        <v>Býchory</v>
      </c>
      <c r="CB308" s="1035"/>
      <c r="CC308" s="1035"/>
      <c r="CD308" s="1035"/>
      <c r="CE308" s="1035"/>
      <c r="CF308" s="1035"/>
      <c r="CG308" s="1035"/>
      <c r="CH308" s="1035"/>
      <c r="CI308" s="1036"/>
      <c r="CJ308" s="480" t="s">
        <v>47</v>
      </c>
      <c r="CK308" s="481">
        <v>1</v>
      </c>
      <c r="CL308" s="481">
        <v>2</v>
      </c>
      <c r="CM308" s="481">
        <v>3</v>
      </c>
      <c r="CN308" s="481">
        <v>4</v>
      </c>
      <c r="CO308" s="481">
        <v>5</v>
      </c>
      <c r="CP308" s="481">
        <v>6</v>
      </c>
      <c r="CQ308" s="481">
        <v>7</v>
      </c>
      <c r="CR308" s="481">
        <v>8</v>
      </c>
      <c r="CS308" s="481">
        <v>9</v>
      </c>
      <c r="CT308" s="481">
        <v>10</v>
      </c>
      <c r="CU308" s="481">
        <v>11</v>
      </c>
      <c r="CV308" s="481">
        <v>12</v>
      </c>
      <c r="CW308" s="481">
        <v>13</v>
      </c>
      <c r="CX308" s="481">
        <v>14</v>
      </c>
      <c r="CY308" s="481">
        <v>15</v>
      </c>
      <c r="CZ308" s="481">
        <v>16</v>
      </c>
      <c r="DA308" s="481">
        <v>17</v>
      </c>
      <c r="DB308" s="481">
        <v>18</v>
      </c>
      <c r="DC308" s="481">
        <v>19</v>
      </c>
      <c r="DD308" s="481">
        <v>20</v>
      </c>
      <c r="DE308" s="481">
        <v>21</v>
      </c>
      <c r="DF308" s="481">
        <v>22</v>
      </c>
      <c r="DG308" s="481">
        <v>23</v>
      </c>
      <c r="DH308" s="481">
        <v>24</v>
      </c>
      <c r="DI308" s="481">
        <v>25</v>
      </c>
      <c r="DJ308" s="481">
        <v>26</v>
      </c>
      <c r="DK308" s="481">
        <v>27</v>
      </c>
      <c r="DL308" s="481">
        <v>28</v>
      </c>
      <c r="DM308" s="481">
        <v>29</v>
      </c>
      <c r="DN308" s="481">
        <v>30</v>
      </c>
      <c r="DO308" s="475"/>
    </row>
    <row r="309" spans="30:119" ht="22.5" customHeight="1" thickBot="1" x14ac:dyDescent="0.35">
      <c r="AD309"/>
      <c r="BC309"/>
      <c r="BD309"/>
      <c r="BE309"/>
      <c r="BF309"/>
      <c r="BG309"/>
      <c r="BH309"/>
      <c r="BI309"/>
      <c r="BJ309"/>
      <c r="BK309"/>
      <c r="BL309"/>
      <c r="BV309"/>
      <c r="BW309" s="488"/>
      <c r="BX309" s="489"/>
      <c r="BY309" s="489"/>
      <c r="BZ309" s="489"/>
      <c r="CA309" s="489"/>
      <c r="CB309" s="489"/>
      <c r="CC309" s="489"/>
      <c r="CD309" s="489"/>
      <c r="CE309" s="489"/>
      <c r="CF309" s="489"/>
      <c r="CG309" s="489"/>
      <c r="CH309" s="489"/>
      <c r="CI309" s="489"/>
      <c r="CJ309" s="489"/>
      <c r="CK309" s="489"/>
      <c r="CL309" s="489"/>
      <c r="CM309" s="489"/>
      <c r="CN309" s="489"/>
      <c r="CO309" s="489"/>
      <c r="CP309" s="489"/>
      <c r="CQ309" s="489"/>
      <c r="CR309" s="489"/>
      <c r="CS309" s="489"/>
      <c r="CT309" s="489"/>
      <c r="CU309" s="489"/>
      <c r="CV309" s="489"/>
      <c r="CW309" s="489"/>
      <c r="CX309" s="489"/>
      <c r="CY309" s="489"/>
      <c r="CZ309" s="489"/>
      <c r="DA309" s="489"/>
      <c r="DB309" s="489"/>
      <c r="DC309" s="489"/>
      <c r="DD309" s="489"/>
      <c r="DE309" s="489"/>
      <c r="DF309" s="489"/>
      <c r="DG309" s="489"/>
      <c r="DH309" s="489"/>
      <c r="DI309" s="489"/>
      <c r="DJ309" s="489"/>
      <c r="DK309" s="489"/>
      <c r="DL309" s="489"/>
      <c r="DM309" s="489"/>
      <c r="DN309" s="489"/>
      <c r="DO309" s="490"/>
    </row>
    <row r="310" spans="30:119" ht="22.5" customHeight="1" thickTop="1" x14ac:dyDescent="0.3">
      <c r="AD310"/>
      <c r="BC310"/>
      <c r="BD310"/>
      <c r="BE310"/>
      <c r="BF310"/>
      <c r="BG310"/>
      <c r="BH310"/>
      <c r="BI310"/>
      <c r="BJ310"/>
      <c r="BK310"/>
      <c r="BL310"/>
      <c r="BV310"/>
      <c r="BW310" s="1032">
        <f t="shared" ref="BW310" si="618">BO311</f>
        <v>0.51666666666666661</v>
      </c>
      <c r="BX310" s="1033"/>
      <c r="BY310" s="1033"/>
      <c r="BZ310" s="469"/>
      <c r="CA310" s="1020">
        <f t="shared" ref="CA310" si="619">BN312</f>
        <v>18</v>
      </c>
      <c r="CB310" s="1020"/>
      <c r="CC310" s="1022"/>
      <c r="CD310" s="1022"/>
      <c r="CE310" s="1022"/>
      <c r="CF310" s="1022"/>
      <c r="CG310" s="1022"/>
      <c r="CH310" s="1022"/>
      <c r="CI310" s="470"/>
      <c r="CJ310" s="469"/>
      <c r="CK310" s="469"/>
      <c r="CL310" s="469"/>
      <c r="CM310" s="469"/>
      <c r="CN310" s="469"/>
      <c r="CO310" s="469"/>
      <c r="CP310" s="469"/>
      <c r="CQ310" s="469"/>
      <c r="CR310" s="469"/>
      <c r="CS310" s="469"/>
      <c r="CT310" s="469"/>
      <c r="CU310" s="469"/>
      <c r="CV310" s="469"/>
      <c r="CW310" s="469"/>
      <c r="CX310" s="469"/>
      <c r="CY310" s="469"/>
      <c r="CZ310" s="469"/>
      <c r="DA310" s="469"/>
      <c r="DB310" s="469"/>
      <c r="DC310" s="469"/>
      <c r="DD310" s="469"/>
      <c r="DE310" s="469"/>
      <c r="DF310" s="469"/>
      <c r="DG310" s="469"/>
      <c r="DH310" s="469"/>
      <c r="DI310" s="469"/>
      <c r="DJ310" s="469"/>
      <c r="DK310" s="469"/>
      <c r="DL310" s="469"/>
      <c r="DM310" s="469"/>
      <c r="DN310" s="469"/>
      <c r="DO310" s="471"/>
    </row>
    <row r="311" spans="30:119" ht="22.5" customHeight="1" x14ac:dyDescent="0.3">
      <c r="AD311"/>
      <c r="BC311"/>
      <c r="BD311"/>
      <c r="BE311"/>
      <c r="BF311"/>
      <c r="BG311"/>
      <c r="BH311"/>
      <c r="BI311"/>
      <c r="BJ311"/>
      <c r="BK311"/>
      <c r="BL311"/>
      <c r="BN311" t="str">
        <f t="shared" ref="BN311:BU312" si="620">E78</f>
        <v>kolo</v>
      </c>
      <c r="BO311">
        <f t="shared" si="620"/>
        <v>0.51666666666666661</v>
      </c>
      <c r="BP311">
        <f t="shared" si="620"/>
        <v>101</v>
      </c>
      <c r="BQ311" t="str">
        <f t="shared" si="620"/>
        <v>HŘIŠTĚ</v>
      </c>
      <c r="BR311" t="str">
        <f t="shared" si="620"/>
        <v>F5</v>
      </c>
      <c r="BS311" t="str">
        <f t="shared" si="620"/>
        <v>vítěz U1</v>
      </c>
      <c r="BT311" t="str">
        <f t="shared" si="620"/>
        <v>:</v>
      </c>
      <c r="BU311" t="str">
        <f t="shared" si="620"/>
        <v>vítěz U2</v>
      </c>
      <c r="BV311"/>
      <c r="BW311" s="472"/>
      <c r="BX311" s="1023" t="str">
        <f t="shared" ref="BX311" si="621">BN311</f>
        <v>kolo</v>
      </c>
      <c r="BY311" s="1023"/>
      <c r="BZ311" s="1023"/>
      <c r="CA311" s="1021"/>
      <c r="CB311" s="1021"/>
      <c r="CC311" s="473"/>
      <c r="CD311" s="473"/>
      <c r="CE311" s="473"/>
      <c r="CF311" s="473"/>
      <c r="CG311" s="473"/>
      <c r="CH311" s="473"/>
      <c r="CI311" s="473"/>
      <c r="CJ311" s="473"/>
      <c r="CK311" s="473"/>
      <c r="CL311" s="473"/>
      <c r="CM311" s="473"/>
      <c r="CN311" s="473"/>
      <c r="CO311" s="473"/>
      <c r="CP311" s="473"/>
      <c r="CQ311" s="1029">
        <f t="shared" ref="CQ311" si="622">BP311</f>
        <v>101</v>
      </c>
      <c r="CR311" s="1029"/>
      <c r="CS311" s="1031" t="s">
        <v>48</v>
      </c>
      <c r="CT311" s="1031"/>
      <c r="CU311" s="1031"/>
      <c r="CV311" s="473"/>
      <c r="CW311" s="473"/>
      <c r="CX311" s="473"/>
      <c r="CY311" s="473"/>
      <c r="CZ311" s="473"/>
      <c r="DA311" s="473"/>
      <c r="DB311" s="473"/>
      <c r="DC311" s="473"/>
      <c r="DD311" s="473"/>
      <c r="DE311" s="473"/>
      <c r="DF311" s="473"/>
      <c r="DG311" s="473"/>
      <c r="DH311" s="473"/>
      <c r="DI311" s="474"/>
      <c r="DJ311" s="1028" t="s">
        <v>49</v>
      </c>
      <c r="DK311" s="1028"/>
      <c r="DL311" s="1028"/>
      <c r="DM311" s="1030">
        <f t="shared" ref="DM311" si="623">BQ312</f>
        <v>9</v>
      </c>
      <c r="DN311" s="1030"/>
      <c r="DO311" s="475"/>
    </row>
    <row r="312" spans="30:119" ht="22.5" customHeight="1" x14ac:dyDescent="0.3">
      <c r="AD312"/>
      <c r="BC312"/>
      <c r="BD312"/>
      <c r="BE312"/>
      <c r="BF312"/>
      <c r="BG312"/>
      <c r="BH312"/>
      <c r="BI312"/>
      <c r="BJ312"/>
      <c r="BK312"/>
      <c r="BL312"/>
      <c r="BN312">
        <f t="shared" si="620"/>
        <v>18</v>
      </c>
      <c r="BO312">
        <f t="shared" si="620"/>
        <v>0</v>
      </c>
      <c r="BP312" t="str">
        <f t="shared" si="620"/>
        <v>zápas</v>
      </c>
      <c r="BQ312">
        <f t="shared" si="620"/>
        <v>9</v>
      </c>
      <c r="BR312">
        <f t="shared" si="620"/>
        <v>0</v>
      </c>
      <c r="BS312" t="str">
        <f t="shared" si="620"/>
        <v>Mnichovická "B"</v>
      </c>
      <c r="BT312">
        <f t="shared" si="620"/>
        <v>0</v>
      </c>
      <c r="BU312" t="str">
        <f t="shared" si="620"/>
        <v>Velký Osek "A"</v>
      </c>
      <c r="BV312"/>
      <c r="BW312" s="472"/>
      <c r="BX312" s="476"/>
      <c r="BY312" s="476"/>
      <c r="BZ312" s="476"/>
      <c r="CA312" s="476"/>
      <c r="CB312" s="473"/>
      <c r="CC312" s="473"/>
      <c r="CD312" s="473"/>
      <c r="CE312" s="473"/>
      <c r="CF312" s="473"/>
      <c r="CG312" s="473"/>
      <c r="CH312" s="473"/>
      <c r="CI312" s="473"/>
      <c r="CJ312" s="473"/>
      <c r="CK312" s="473"/>
      <c r="CL312" s="473"/>
      <c r="CM312" s="473"/>
      <c r="CN312" s="473"/>
      <c r="CO312" s="473"/>
      <c r="CP312" s="473"/>
      <c r="CQ312" s="1029"/>
      <c r="CR312" s="1029"/>
      <c r="CS312" s="1031"/>
      <c r="CT312" s="1031"/>
      <c r="CU312" s="1031"/>
      <c r="CV312" s="473"/>
      <c r="CW312" s="473"/>
      <c r="CX312" s="473"/>
      <c r="CY312" s="473"/>
      <c r="CZ312" s="473"/>
      <c r="DA312" s="473"/>
      <c r="DB312" s="473"/>
      <c r="DC312" s="473"/>
      <c r="DD312" s="473"/>
      <c r="DE312" s="473"/>
      <c r="DF312" s="473"/>
      <c r="DG312" s="473"/>
      <c r="DH312" s="473"/>
      <c r="DI312" s="474"/>
      <c r="DJ312" s="1028"/>
      <c r="DK312" s="1028"/>
      <c r="DL312" s="1028"/>
      <c r="DM312" s="1030"/>
      <c r="DN312" s="1030"/>
      <c r="DO312" s="475"/>
    </row>
    <row r="313" spans="30:119" ht="22.5" customHeight="1" x14ac:dyDescent="0.3">
      <c r="AD313"/>
      <c r="BC313"/>
      <c r="BD313"/>
      <c r="BE313"/>
      <c r="BF313"/>
      <c r="BG313"/>
      <c r="BH313"/>
      <c r="BI313"/>
      <c r="BJ313"/>
      <c r="BK313"/>
      <c r="BL313"/>
      <c r="BV313"/>
      <c r="BW313" s="472"/>
      <c r="BX313" s="477"/>
      <c r="BY313" s="477"/>
      <c r="BZ313" s="477"/>
      <c r="CA313" s="477"/>
      <c r="CB313" s="1024" t="s">
        <v>52</v>
      </c>
      <c r="CC313" s="1024"/>
      <c r="CD313" s="1024" t="str">
        <f t="shared" ref="CD313" si="624">BS311</f>
        <v>vítěz U1</v>
      </c>
      <c r="CE313" s="1024" t="s">
        <v>53</v>
      </c>
      <c r="CF313" s="1024" t="str">
        <f t="shared" ref="CF313" si="625">IF(BS1287="","",LOOKUP(CD313,$B$2:$B$51,$C$2:$C$50))</f>
        <v/>
      </c>
      <c r="CG313" s="1024"/>
      <c r="CH313" s="491" t="str">
        <f t="shared" ref="CH313" si="626">BS312</f>
        <v>Mnichovická "B"</v>
      </c>
      <c r="CI313" s="491"/>
      <c r="CJ313" s="491" t="str">
        <f t="shared" ref="CJ313" si="627">BS312</f>
        <v>Mnichovická "B"</v>
      </c>
      <c r="CK313" s="491"/>
      <c r="CL313" s="491"/>
      <c r="CM313" s="491"/>
      <c r="CN313" s="491"/>
      <c r="CO313" s="491"/>
      <c r="CP313" s="491"/>
      <c r="CQ313" s="491"/>
      <c r="CR313" s="491"/>
      <c r="CS313" s="477"/>
      <c r="CT313" s="477"/>
      <c r="CU313" s="477"/>
      <c r="CV313" s="477"/>
      <c r="CW313" s="477"/>
      <c r="CX313" s="1024" t="s">
        <v>52</v>
      </c>
      <c r="CY313" s="1024"/>
      <c r="CZ313" s="1024" t="str">
        <f t="shared" ref="CZ313" si="628">BU311</f>
        <v>vítěz U2</v>
      </c>
      <c r="DA313" s="1024" t="s">
        <v>53</v>
      </c>
      <c r="DB313" s="1024" t="str">
        <f t="shared" ref="DB313" si="629">IF(BU1287="","",LOOKUP(CZ313,$B$2:$B$51,$C$2:$C$50))</f>
        <v/>
      </c>
      <c r="DC313" s="1024"/>
      <c r="DD313" s="491" t="str">
        <f t="shared" ref="DD313" si="630">BU312</f>
        <v>Velký Osek "A"</v>
      </c>
      <c r="DE313" s="491"/>
      <c r="DF313" s="491"/>
      <c r="DG313" s="491"/>
      <c r="DH313" s="491"/>
      <c r="DI313" s="491"/>
      <c r="DJ313" s="491"/>
      <c r="DK313" s="491"/>
      <c r="DL313" s="491"/>
      <c r="DM313" s="491"/>
      <c r="DN313" s="491"/>
      <c r="DO313" s="475"/>
    </row>
    <row r="314" spans="30:119" ht="22.5" customHeight="1" x14ac:dyDescent="0.3">
      <c r="AD314"/>
      <c r="BC314"/>
      <c r="BD314"/>
      <c r="BE314"/>
      <c r="BF314"/>
      <c r="BG314"/>
      <c r="BH314"/>
      <c r="BI314"/>
      <c r="BJ314"/>
      <c r="BK314"/>
      <c r="BL314"/>
      <c r="BV314"/>
      <c r="BW314" s="472"/>
      <c r="BX314" s="477"/>
      <c r="BY314" s="477"/>
      <c r="BZ314" s="477"/>
      <c r="CA314" s="477"/>
      <c r="CB314" s="477"/>
      <c r="CC314" s="477"/>
      <c r="CD314" s="477"/>
      <c r="CE314" s="477"/>
      <c r="CF314" s="477"/>
      <c r="CG314" s="477"/>
      <c r="CH314" s="477"/>
      <c r="CI314" s="477"/>
      <c r="CJ314" s="477"/>
      <c r="CK314" s="477"/>
      <c r="CL314" s="477"/>
      <c r="CM314" s="477"/>
      <c r="CN314" s="477"/>
      <c r="CO314" s="477"/>
      <c r="CP314" s="477"/>
      <c r="CQ314" s="477"/>
      <c r="CR314" s="477"/>
      <c r="CS314" s="477"/>
      <c r="CT314" s="477"/>
      <c r="CU314" s="477"/>
      <c r="CV314" s="477"/>
      <c r="CW314" s="477"/>
      <c r="CX314" s="477"/>
      <c r="CY314" s="477"/>
      <c r="CZ314" s="477"/>
      <c r="DA314" s="477"/>
      <c r="DB314" s="477"/>
      <c r="DC314" s="477"/>
      <c r="DD314" s="477"/>
      <c r="DE314" s="477"/>
      <c r="DF314" s="477"/>
      <c r="DG314" s="477"/>
      <c r="DH314" s="477"/>
      <c r="DI314" s="478"/>
      <c r="DJ314" s="478"/>
      <c r="DK314" s="478"/>
      <c r="DL314" s="478"/>
      <c r="DM314" s="478"/>
      <c r="DN314" s="478"/>
      <c r="DO314" s="475"/>
    </row>
    <row r="315" spans="30:119" ht="22.5" customHeight="1" x14ac:dyDescent="0.3">
      <c r="AD315"/>
      <c r="BC315"/>
      <c r="BD315"/>
      <c r="BE315"/>
      <c r="BF315"/>
      <c r="BG315"/>
      <c r="BH315"/>
      <c r="BI315"/>
      <c r="BJ315"/>
      <c r="BK315"/>
      <c r="BL315"/>
      <c r="BV315"/>
      <c r="BW315" s="472"/>
      <c r="BX315" s="479" t="s">
        <v>56</v>
      </c>
      <c r="BY315" s="1025" t="str">
        <f t="shared" ref="BY315" si="631">CD313</f>
        <v>vítěz U1</v>
      </c>
      <c r="BZ315" s="1025"/>
      <c r="CA315" s="1026" t="str">
        <f t="shared" ref="CA315" si="632">BS312</f>
        <v>Mnichovická "B"</v>
      </c>
      <c r="CB315" s="1026"/>
      <c r="CC315" s="1026"/>
      <c r="CD315" s="1026"/>
      <c r="CE315" s="1026"/>
      <c r="CF315" s="1026"/>
      <c r="CG315" s="1026"/>
      <c r="CH315" s="1026"/>
      <c r="CI315" s="1027"/>
      <c r="CJ315" s="480" t="s">
        <v>47</v>
      </c>
      <c r="CK315" s="481">
        <v>1</v>
      </c>
      <c r="CL315" s="481">
        <v>2</v>
      </c>
      <c r="CM315" s="481">
        <v>3</v>
      </c>
      <c r="CN315" s="481">
        <v>4</v>
      </c>
      <c r="CO315" s="481">
        <v>5</v>
      </c>
      <c r="CP315" s="481">
        <v>6</v>
      </c>
      <c r="CQ315" s="481">
        <v>7</v>
      </c>
      <c r="CR315" s="481">
        <v>8</v>
      </c>
      <c r="CS315" s="481">
        <v>9</v>
      </c>
      <c r="CT315" s="481">
        <v>10</v>
      </c>
      <c r="CU315" s="481">
        <v>11</v>
      </c>
      <c r="CV315" s="481">
        <v>12</v>
      </c>
      <c r="CW315" s="481">
        <v>13</v>
      </c>
      <c r="CX315" s="481">
        <v>14</v>
      </c>
      <c r="CY315" s="481">
        <v>15</v>
      </c>
      <c r="CZ315" s="481">
        <v>16</v>
      </c>
      <c r="DA315" s="481">
        <v>17</v>
      </c>
      <c r="DB315" s="481">
        <v>18</v>
      </c>
      <c r="DC315" s="481">
        <v>19</v>
      </c>
      <c r="DD315" s="481">
        <v>20</v>
      </c>
      <c r="DE315" s="481">
        <v>21</v>
      </c>
      <c r="DF315" s="481">
        <v>22</v>
      </c>
      <c r="DG315" s="481">
        <v>23</v>
      </c>
      <c r="DH315" s="481">
        <v>24</v>
      </c>
      <c r="DI315" s="481">
        <v>25</v>
      </c>
      <c r="DJ315" s="481">
        <v>26</v>
      </c>
      <c r="DK315" s="481">
        <v>27</v>
      </c>
      <c r="DL315" s="481">
        <v>28</v>
      </c>
      <c r="DM315" s="481">
        <v>29</v>
      </c>
      <c r="DN315" s="481">
        <v>30</v>
      </c>
      <c r="DO315" s="475"/>
    </row>
    <row r="316" spans="30:119" ht="22.5" customHeight="1" x14ac:dyDescent="0.3">
      <c r="AD316"/>
      <c r="BC316"/>
      <c r="BD316"/>
      <c r="BE316"/>
      <c r="BF316"/>
      <c r="BG316"/>
      <c r="BH316"/>
      <c r="BI316"/>
      <c r="BJ316"/>
      <c r="BK316"/>
      <c r="BL316"/>
      <c r="BV316"/>
      <c r="BW316" s="472"/>
      <c r="BX316" s="482"/>
      <c r="BY316" s="483"/>
      <c r="BZ316" s="484"/>
      <c r="CA316" s="485"/>
      <c r="CB316" s="485"/>
      <c r="CC316" s="485"/>
      <c r="CD316" s="485"/>
      <c r="CE316" s="485"/>
      <c r="CF316" s="485"/>
      <c r="CG316" s="485"/>
      <c r="CH316" s="485"/>
      <c r="CI316" s="485"/>
      <c r="CJ316" s="485"/>
      <c r="CK316" s="485"/>
      <c r="CL316" s="485"/>
      <c r="CM316" s="485"/>
      <c r="CN316" s="485"/>
      <c r="CO316" s="485"/>
      <c r="CP316" s="485"/>
      <c r="CQ316" s="485"/>
      <c r="CR316" s="485"/>
      <c r="CS316" s="485"/>
      <c r="CT316" s="485"/>
      <c r="CU316" s="485"/>
      <c r="CV316" s="485"/>
      <c r="CW316" s="485"/>
      <c r="CX316" s="485"/>
      <c r="CY316" s="485"/>
      <c r="CZ316" s="485"/>
      <c r="DA316" s="485"/>
      <c r="DB316" s="485"/>
      <c r="DC316" s="485"/>
      <c r="DD316" s="485"/>
      <c r="DE316" s="485"/>
      <c r="DF316" s="485"/>
      <c r="DG316" s="485"/>
      <c r="DH316" s="485"/>
      <c r="DI316" s="486"/>
      <c r="DJ316" s="486"/>
      <c r="DK316" s="486"/>
      <c r="DL316" s="486"/>
      <c r="DM316" s="486"/>
      <c r="DN316" s="486"/>
      <c r="DO316" s="475"/>
    </row>
    <row r="317" spans="30:119" ht="22.5" customHeight="1" x14ac:dyDescent="0.3">
      <c r="AD317"/>
      <c r="BC317"/>
      <c r="BD317"/>
      <c r="BE317"/>
      <c r="BF317"/>
      <c r="BG317"/>
      <c r="BH317"/>
      <c r="BI317"/>
      <c r="BJ317"/>
      <c r="BK317"/>
      <c r="BL317"/>
      <c r="BV317"/>
      <c r="BW317" s="472"/>
      <c r="BX317" s="487" t="s">
        <v>56</v>
      </c>
      <c r="BY317" s="1034" t="str">
        <f t="shared" ref="BY317" si="633">CZ313</f>
        <v>vítěz U2</v>
      </c>
      <c r="BZ317" s="1034"/>
      <c r="CA317" s="1035" t="str">
        <f t="shared" ref="CA317" si="634">BU312</f>
        <v>Velký Osek "A"</v>
      </c>
      <c r="CB317" s="1035"/>
      <c r="CC317" s="1035"/>
      <c r="CD317" s="1035"/>
      <c r="CE317" s="1035"/>
      <c r="CF317" s="1035"/>
      <c r="CG317" s="1035"/>
      <c r="CH317" s="1035"/>
      <c r="CI317" s="1036"/>
      <c r="CJ317" s="480" t="s">
        <v>47</v>
      </c>
      <c r="CK317" s="481">
        <v>1</v>
      </c>
      <c r="CL317" s="481">
        <v>2</v>
      </c>
      <c r="CM317" s="481">
        <v>3</v>
      </c>
      <c r="CN317" s="481">
        <v>4</v>
      </c>
      <c r="CO317" s="481">
        <v>5</v>
      </c>
      <c r="CP317" s="481">
        <v>6</v>
      </c>
      <c r="CQ317" s="481">
        <v>7</v>
      </c>
      <c r="CR317" s="481">
        <v>8</v>
      </c>
      <c r="CS317" s="481">
        <v>9</v>
      </c>
      <c r="CT317" s="481">
        <v>10</v>
      </c>
      <c r="CU317" s="481">
        <v>11</v>
      </c>
      <c r="CV317" s="481">
        <v>12</v>
      </c>
      <c r="CW317" s="481">
        <v>13</v>
      </c>
      <c r="CX317" s="481">
        <v>14</v>
      </c>
      <c r="CY317" s="481">
        <v>15</v>
      </c>
      <c r="CZ317" s="481">
        <v>16</v>
      </c>
      <c r="DA317" s="481">
        <v>17</v>
      </c>
      <c r="DB317" s="481">
        <v>18</v>
      </c>
      <c r="DC317" s="481">
        <v>19</v>
      </c>
      <c r="DD317" s="481">
        <v>20</v>
      </c>
      <c r="DE317" s="481">
        <v>21</v>
      </c>
      <c r="DF317" s="481">
        <v>22</v>
      </c>
      <c r="DG317" s="481">
        <v>23</v>
      </c>
      <c r="DH317" s="481">
        <v>24</v>
      </c>
      <c r="DI317" s="481">
        <v>25</v>
      </c>
      <c r="DJ317" s="481">
        <v>26</v>
      </c>
      <c r="DK317" s="481">
        <v>27</v>
      </c>
      <c r="DL317" s="481">
        <v>28</v>
      </c>
      <c r="DM317" s="481">
        <v>29</v>
      </c>
      <c r="DN317" s="481">
        <v>30</v>
      </c>
      <c r="DO317" s="475"/>
    </row>
    <row r="318" spans="30:119" ht="22.5" customHeight="1" thickBot="1" x14ac:dyDescent="0.35">
      <c r="AD318"/>
      <c r="BC318"/>
      <c r="BD318"/>
      <c r="BE318"/>
      <c r="BF318"/>
      <c r="BG318"/>
      <c r="BH318"/>
      <c r="BI318"/>
      <c r="BJ318"/>
      <c r="BK318"/>
      <c r="BL318"/>
      <c r="BV318"/>
      <c r="BW318" s="488"/>
      <c r="BX318" s="489"/>
      <c r="BY318" s="489"/>
      <c r="BZ318" s="489"/>
      <c r="CA318" s="489"/>
      <c r="CB318" s="489"/>
      <c r="CC318" s="489"/>
      <c r="CD318" s="489"/>
      <c r="CE318" s="489"/>
      <c r="CF318" s="489"/>
      <c r="CG318" s="489"/>
      <c r="CH318" s="489"/>
      <c r="CI318" s="489"/>
      <c r="CJ318" s="489"/>
      <c r="CK318" s="489"/>
      <c r="CL318" s="489"/>
      <c r="CM318" s="489"/>
      <c r="CN318" s="489"/>
      <c r="CO318" s="489"/>
      <c r="CP318" s="489"/>
      <c r="CQ318" s="489"/>
      <c r="CR318" s="489"/>
      <c r="CS318" s="489"/>
      <c r="CT318" s="489"/>
      <c r="CU318" s="489"/>
      <c r="CV318" s="489"/>
      <c r="CW318" s="489"/>
      <c r="CX318" s="489"/>
      <c r="CY318" s="489"/>
      <c r="CZ318" s="489"/>
      <c r="DA318" s="489"/>
      <c r="DB318" s="489"/>
      <c r="DC318" s="489"/>
      <c r="DD318" s="489"/>
      <c r="DE318" s="489"/>
      <c r="DF318" s="489"/>
      <c r="DG318" s="489"/>
      <c r="DH318" s="489"/>
      <c r="DI318" s="489"/>
      <c r="DJ318" s="489"/>
      <c r="DK318" s="489"/>
      <c r="DL318" s="489"/>
      <c r="DM318" s="489"/>
      <c r="DN318" s="489"/>
      <c r="DO318" s="490"/>
    </row>
    <row r="319" spans="30:119" ht="22.5" customHeight="1" thickTop="1" x14ac:dyDescent="0.3">
      <c r="AD319"/>
      <c r="BC319"/>
      <c r="BD319"/>
      <c r="BE319"/>
      <c r="BF319"/>
      <c r="BG319"/>
      <c r="BH319"/>
      <c r="BI319"/>
      <c r="BJ319"/>
      <c r="BK319"/>
      <c r="BL319"/>
      <c r="BV319"/>
      <c r="BW319" s="1032">
        <f t="shared" ref="BW319" si="635">BO320</f>
        <v>0.51666666666666661</v>
      </c>
      <c r="BX319" s="1033"/>
      <c r="BY319" s="1033"/>
      <c r="BZ319" s="469"/>
      <c r="CA319" s="1020">
        <f t="shared" ref="CA319" si="636">BN321</f>
        <v>18</v>
      </c>
      <c r="CB319" s="1020"/>
      <c r="CC319" s="1022"/>
      <c r="CD319" s="1022"/>
      <c r="CE319" s="1022"/>
      <c r="CF319" s="1022"/>
      <c r="CG319" s="1022"/>
      <c r="CH319" s="1022"/>
      <c r="CI319" s="470"/>
      <c r="CJ319" s="469"/>
      <c r="CK319" s="469"/>
      <c r="CL319" s="469"/>
      <c r="CM319" s="469"/>
      <c r="CN319" s="469"/>
      <c r="CO319" s="469"/>
      <c r="CP319" s="469"/>
      <c r="CQ319" s="469"/>
      <c r="CR319" s="469"/>
      <c r="CS319" s="469"/>
      <c r="CT319" s="469"/>
      <c r="CU319" s="469"/>
      <c r="CV319" s="469"/>
      <c r="CW319" s="469"/>
      <c r="CX319" s="469"/>
      <c r="CY319" s="469"/>
      <c r="CZ319" s="469"/>
      <c r="DA319" s="469"/>
      <c r="DB319" s="469"/>
      <c r="DC319" s="469"/>
      <c r="DD319" s="469"/>
      <c r="DE319" s="469"/>
      <c r="DF319" s="469"/>
      <c r="DG319" s="469"/>
      <c r="DH319" s="469"/>
      <c r="DI319" s="469"/>
      <c r="DJ319" s="469"/>
      <c r="DK319" s="469"/>
      <c r="DL319" s="469"/>
      <c r="DM319" s="469"/>
      <c r="DN319" s="469"/>
      <c r="DO319" s="471"/>
    </row>
    <row r="320" spans="30:119" ht="22.5" customHeight="1" x14ac:dyDescent="0.3">
      <c r="AD320"/>
      <c r="BC320"/>
      <c r="BD320"/>
      <c r="BE320"/>
      <c r="BF320"/>
      <c r="BG320"/>
      <c r="BH320"/>
      <c r="BI320"/>
      <c r="BJ320"/>
      <c r="BK320"/>
      <c r="BL320"/>
      <c r="BN320" t="str">
        <f t="shared" ref="BN320:BU321" si="637">E80</f>
        <v>kolo</v>
      </c>
      <c r="BO320">
        <f t="shared" si="637"/>
        <v>0.51666666666666661</v>
      </c>
      <c r="BP320">
        <f t="shared" si="637"/>
        <v>102</v>
      </c>
      <c r="BQ320" t="str">
        <f t="shared" si="637"/>
        <v>HŘIŠTĚ</v>
      </c>
      <c r="BR320" t="str">
        <f t="shared" si="637"/>
        <v>F3</v>
      </c>
      <c r="BS320" t="str">
        <f t="shared" si="637"/>
        <v>poražený S1</v>
      </c>
      <c r="BT320" t="str">
        <f t="shared" si="637"/>
        <v>:</v>
      </c>
      <c r="BU320" t="str">
        <f t="shared" si="637"/>
        <v>poražený S2</v>
      </c>
      <c r="BV320"/>
      <c r="BW320" s="472"/>
      <c r="BX320" s="1023" t="str">
        <f t="shared" ref="BX320" si="638">BN320</f>
        <v>kolo</v>
      </c>
      <c r="BY320" s="1023"/>
      <c r="BZ320" s="1023"/>
      <c r="CA320" s="1021"/>
      <c r="CB320" s="1021"/>
      <c r="CC320" s="473"/>
      <c r="CD320" s="473"/>
      <c r="CE320" s="473"/>
      <c r="CF320" s="473"/>
      <c r="CG320" s="473"/>
      <c r="CH320" s="473"/>
      <c r="CI320" s="473"/>
      <c r="CJ320" s="473"/>
      <c r="CK320" s="473"/>
      <c r="CL320" s="473"/>
      <c r="CM320" s="473"/>
      <c r="CN320" s="473"/>
      <c r="CO320" s="473"/>
      <c r="CP320" s="473"/>
      <c r="CQ320" s="1029">
        <f t="shared" ref="CQ320" si="639">BP320</f>
        <v>102</v>
      </c>
      <c r="CR320" s="1029"/>
      <c r="CS320" s="1031" t="s">
        <v>48</v>
      </c>
      <c r="CT320" s="1031"/>
      <c r="CU320" s="1031"/>
      <c r="CV320" s="473"/>
      <c r="CW320" s="473"/>
      <c r="CX320" s="473"/>
      <c r="CY320" s="473"/>
      <c r="CZ320" s="473"/>
      <c r="DA320" s="473"/>
      <c r="DB320" s="473"/>
      <c r="DC320" s="473"/>
      <c r="DD320" s="473"/>
      <c r="DE320" s="473"/>
      <c r="DF320" s="473"/>
      <c r="DG320" s="473"/>
      <c r="DH320" s="473"/>
      <c r="DI320" s="474"/>
      <c r="DJ320" s="1028" t="s">
        <v>49</v>
      </c>
      <c r="DK320" s="1028"/>
      <c r="DL320" s="1028"/>
      <c r="DM320" s="1030">
        <f t="shared" ref="DM320" si="640">BQ321</f>
        <v>8</v>
      </c>
      <c r="DN320" s="1030"/>
      <c r="DO320" s="475"/>
    </row>
    <row r="321" spans="30:119" ht="22.5" customHeight="1" x14ac:dyDescent="0.3">
      <c r="AD321"/>
      <c r="BC321"/>
      <c r="BD321"/>
      <c r="BE321"/>
      <c r="BF321"/>
      <c r="BG321"/>
      <c r="BH321"/>
      <c r="BI321"/>
      <c r="BJ321"/>
      <c r="BK321"/>
      <c r="BL321"/>
      <c r="BN321">
        <f t="shared" si="637"/>
        <v>18</v>
      </c>
      <c r="BO321">
        <f t="shared" si="637"/>
        <v>0</v>
      </c>
      <c r="BP321" t="str">
        <f t="shared" si="637"/>
        <v>zápas</v>
      </c>
      <c r="BQ321">
        <f t="shared" si="637"/>
        <v>8</v>
      </c>
      <c r="BR321">
        <f t="shared" si="637"/>
        <v>0</v>
      </c>
      <c r="BS321" t="str">
        <f t="shared" si="637"/>
        <v>Masarykova "B"</v>
      </c>
      <c r="BT321">
        <f t="shared" si="637"/>
        <v>0</v>
      </c>
      <c r="BU321" t="str">
        <f t="shared" si="637"/>
        <v>Velký Osek "B"</v>
      </c>
      <c r="BV321"/>
      <c r="BW321" s="472"/>
      <c r="BX321" s="476"/>
      <c r="BY321" s="476"/>
      <c r="BZ321" s="476"/>
      <c r="CA321" s="476"/>
      <c r="CB321" s="473"/>
      <c r="CC321" s="473"/>
      <c r="CD321" s="473"/>
      <c r="CE321" s="473"/>
      <c r="CF321" s="473"/>
      <c r="CG321" s="473"/>
      <c r="CH321" s="473"/>
      <c r="CI321" s="473"/>
      <c r="CJ321" s="473"/>
      <c r="CK321" s="473"/>
      <c r="CL321" s="473"/>
      <c r="CM321" s="473"/>
      <c r="CN321" s="473"/>
      <c r="CO321" s="473"/>
      <c r="CP321" s="473"/>
      <c r="CQ321" s="1029"/>
      <c r="CR321" s="1029"/>
      <c r="CS321" s="1031"/>
      <c r="CT321" s="1031"/>
      <c r="CU321" s="1031"/>
      <c r="CV321" s="473"/>
      <c r="CW321" s="473"/>
      <c r="CX321" s="473"/>
      <c r="CY321" s="473"/>
      <c r="CZ321" s="473"/>
      <c r="DA321" s="473"/>
      <c r="DB321" s="473"/>
      <c r="DC321" s="473"/>
      <c r="DD321" s="473"/>
      <c r="DE321" s="473"/>
      <c r="DF321" s="473"/>
      <c r="DG321" s="473"/>
      <c r="DH321" s="473"/>
      <c r="DI321" s="474"/>
      <c r="DJ321" s="1028"/>
      <c r="DK321" s="1028"/>
      <c r="DL321" s="1028"/>
      <c r="DM321" s="1030"/>
      <c r="DN321" s="1030"/>
      <c r="DO321" s="475"/>
    </row>
    <row r="322" spans="30:119" ht="22.5" customHeight="1" x14ac:dyDescent="0.3">
      <c r="AD322"/>
      <c r="BC322"/>
      <c r="BD322"/>
      <c r="BE322"/>
      <c r="BF322"/>
      <c r="BG322"/>
      <c r="BH322"/>
      <c r="BI322"/>
      <c r="BJ322"/>
      <c r="BK322"/>
      <c r="BL322"/>
      <c r="BV322"/>
      <c r="BW322" s="472"/>
      <c r="BX322" s="477"/>
      <c r="BY322" s="477"/>
      <c r="BZ322" s="477"/>
      <c r="CA322" s="477"/>
      <c r="CB322" s="1024" t="s">
        <v>52</v>
      </c>
      <c r="CC322" s="1024"/>
      <c r="CD322" s="1024" t="str">
        <f t="shared" ref="CD322" si="641">BS320</f>
        <v>poražený S1</v>
      </c>
      <c r="CE322" s="1024" t="s">
        <v>53</v>
      </c>
      <c r="CF322" s="1024" t="str">
        <f t="shared" ref="CF322" si="642">IF(BS1296="","",LOOKUP(CD322,$B$2:$B$51,$C$2:$C$50))</f>
        <v/>
      </c>
      <c r="CG322" s="1024"/>
      <c r="CH322" s="491" t="str">
        <f t="shared" ref="CH322" si="643">BS321</f>
        <v>Masarykova "B"</v>
      </c>
      <c r="CI322" s="491"/>
      <c r="CJ322" s="491" t="str">
        <f t="shared" ref="CJ322" si="644">BS321</f>
        <v>Masarykova "B"</v>
      </c>
      <c r="CK322" s="491"/>
      <c r="CL322" s="491"/>
      <c r="CM322" s="491"/>
      <c r="CN322" s="491"/>
      <c r="CO322" s="491"/>
      <c r="CP322" s="491"/>
      <c r="CQ322" s="491"/>
      <c r="CR322" s="491"/>
      <c r="CS322" s="477"/>
      <c r="CT322" s="477"/>
      <c r="CU322" s="477"/>
      <c r="CV322" s="477"/>
      <c r="CW322" s="477"/>
      <c r="CX322" s="1024" t="s">
        <v>52</v>
      </c>
      <c r="CY322" s="1024"/>
      <c r="CZ322" s="1024" t="str">
        <f t="shared" ref="CZ322" si="645">BU320</f>
        <v>poražený S2</v>
      </c>
      <c r="DA322" s="1024" t="s">
        <v>53</v>
      </c>
      <c r="DB322" s="1024" t="str">
        <f t="shared" ref="DB322" si="646">IF(BU1296="","",LOOKUP(CZ322,$B$2:$B$51,$C$2:$C$50))</f>
        <v/>
      </c>
      <c r="DC322" s="1024"/>
      <c r="DD322" s="491" t="str">
        <f t="shared" ref="DD322" si="647">BU321</f>
        <v>Velký Osek "B"</v>
      </c>
      <c r="DE322" s="491"/>
      <c r="DF322" s="491"/>
      <c r="DG322" s="491"/>
      <c r="DH322" s="491"/>
      <c r="DI322" s="491"/>
      <c r="DJ322" s="491"/>
      <c r="DK322" s="491"/>
      <c r="DL322" s="491"/>
      <c r="DM322" s="491"/>
      <c r="DN322" s="491"/>
      <c r="DO322" s="475"/>
    </row>
    <row r="323" spans="30:119" ht="22.5" customHeight="1" x14ac:dyDescent="0.3">
      <c r="AD323"/>
      <c r="BC323"/>
      <c r="BD323"/>
      <c r="BE323"/>
      <c r="BF323"/>
      <c r="BG323"/>
      <c r="BH323"/>
      <c r="BI323"/>
      <c r="BJ323"/>
      <c r="BK323"/>
      <c r="BL323"/>
      <c r="BV323"/>
      <c r="BW323" s="472"/>
      <c r="BX323" s="477"/>
      <c r="BY323" s="477"/>
      <c r="BZ323" s="477"/>
      <c r="CA323" s="477"/>
      <c r="CB323" s="477"/>
      <c r="CC323" s="477"/>
      <c r="CD323" s="477"/>
      <c r="CE323" s="477"/>
      <c r="CF323" s="477"/>
      <c r="CG323" s="477"/>
      <c r="CH323" s="477"/>
      <c r="CI323" s="477"/>
      <c r="CJ323" s="477"/>
      <c r="CK323" s="477"/>
      <c r="CL323" s="477"/>
      <c r="CM323" s="477"/>
      <c r="CN323" s="477"/>
      <c r="CO323" s="477"/>
      <c r="CP323" s="477"/>
      <c r="CQ323" s="477"/>
      <c r="CR323" s="477"/>
      <c r="CS323" s="477"/>
      <c r="CT323" s="477"/>
      <c r="CU323" s="477"/>
      <c r="CV323" s="477"/>
      <c r="CW323" s="477"/>
      <c r="CX323" s="477"/>
      <c r="CY323" s="477"/>
      <c r="CZ323" s="477"/>
      <c r="DA323" s="477"/>
      <c r="DB323" s="477"/>
      <c r="DC323" s="477"/>
      <c r="DD323" s="477"/>
      <c r="DE323" s="477"/>
      <c r="DF323" s="477"/>
      <c r="DG323" s="477"/>
      <c r="DH323" s="477"/>
      <c r="DI323" s="478"/>
      <c r="DJ323" s="478"/>
      <c r="DK323" s="478"/>
      <c r="DL323" s="478"/>
      <c r="DM323" s="478"/>
      <c r="DN323" s="478"/>
      <c r="DO323" s="475"/>
    </row>
    <row r="324" spans="30:119" ht="22.5" customHeight="1" x14ac:dyDescent="0.3">
      <c r="AD324"/>
      <c r="BC324"/>
      <c r="BD324"/>
      <c r="BE324"/>
      <c r="BF324"/>
      <c r="BG324"/>
      <c r="BH324"/>
      <c r="BI324"/>
      <c r="BJ324"/>
      <c r="BK324"/>
      <c r="BL324"/>
      <c r="BV324"/>
      <c r="BW324" s="472"/>
      <c r="BX324" s="479" t="s">
        <v>56</v>
      </c>
      <c r="BY324" s="1025" t="str">
        <f t="shared" ref="BY324" si="648">CD322</f>
        <v>poražený S1</v>
      </c>
      <c r="BZ324" s="1025"/>
      <c r="CA324" s="1026" t="str">
        <f t="shared" ref="CA324" si="649">BS321</f>
        <v>Masarykova "B"</v>
      </c>
      <c r="CB324" s="1026"/>
      <c r="CC324" s="1026"/>
      <c r="CD324" s="1026"/>
      <c r="CE324" s="1026"/>
      <c r="CF324" s="1026"/>
      <c r="CG324" s="1026"/>
      <c r="CH324" s="1026"/>
      <c r="CI324" s="1027"/>
      <c r="CJ324" s="480" t="s">
        <v>47</v>
      </c>
      <c r="CK324" s="481">
        <v>1</v>
      </c>
      <c r="CL324" s="481">
        <v>2</v>
      </c>
      <c r="CM324" s="481">
        <v>3</v>
      </c>
      <c r="CN324" s="481">
        <v>4</v>
      </c>
      <c r="CO324" s="481">
        <v>5</v>
      </c>
      <c r="CP324" s="481">
        <v>6</v>
      </c>
      <c r="CQ324" s="481">
        <v>7</v>
      </c>
      <c r="CR324" s="481">
        <v>8</v>
      </c>
      <c r="CS324" s="481">
        <v>9</v>
      </c>
      <c r="CT324" s="481">
        <v>10</v>
      </c>
      <c r="CU324" s="481">
        <v>11</v>
      </c>
      <c r="CV324" s="481">
        <v>12</v>
      </c>
      <c r="CW324" s="481">
        <v>13</v>
      </c>
      <c r="CX324" s="481">
        <v>14</v>
      </c>
      <c r="CY324" s="481">
        <v>15</v>
      </c>
      <c r="CZ324" s="481">
        <v>16</v>
      </c>
      <c r="DA324" s="481">
        <v>17</v>
      </c>
      <c r="DB324" s="481">
        <v>18</v>
      </c>
      <c r="DC324" s="481">
        <v>19</v>
      </c>
      <c r="DD324" s="481">
        <v>20</v>
      </c>
      <c r="DE324" s="481">
        <v>21</v>
      </c>
      <c r="DF324" s="481">
        <v>22</v>
      </c>
      <c r="DG324" s="481">
        <v>23</v>
      </c>
      <c r="DH324" s="481">
        <v>24</v>
      </c>
      <c r="DI324" s="481">
        <v>25</v>
      </c>
      <c r="DJ324" s="481">
        <v>26</v>
      </c>
      <c r="DK324" s="481">
        <v>27</v>
      </c>
      <c r="DL324" s="481">
        <v>28</v>
      </c>
      <c r="DM324" s="481">
        <v>29</v>
      </c>
      <c r="DN324" s="481">
        <v>30</v>
      </c>
      <c r="DO324" s="475"/>
    </row>
    <row r="325" spans="30:119" ht="22.5" customHeight="1" x14ac:dyDescent="0.3">
      <c r="AD325"/>
      <c r="BC325"/>
      <c r="BD325"/>
      <c r="BE325"/>
      <c r="BF325"/>
      <c r="BG325"/>
      <c r="BH325"/>
      <c r="BI325"/>
      <c r="BJ325"/>
      <c r="BK325"/>
      <c r="BL325"/>
      <c r="BV325"/>
      <c r="BW325" s="472"/>
      <c r="BX325" s="482"/>
      <c r="BY325" s="483"/>
      <c r="BZ325" s="484"/>
      <c r="CA325" s="485"/>
      <c r="CB325" s="485"/>
      <c r="CC325" s="485"/>
      <c r="CD325" s="485"/>
      <c r="CE325" s="485"/>
      <c r="CF325" s="485"/>
      <c r="CG325" s="485"/>
      <c r="CH325" s="485"/>
      <c r="CI325" s="485"/>
      <c r="CJ325" s="485"/>
      <c r="CK325" s="485"/>
      <c r="CL325" s="485"/>
      <c r="CM325" s="485"/>
      <c r="CN325" s="485"/>
      <c r="CO325" s="485"/>
      <c r="CP325" s="485"/>
      <c r="CQ325" s="485"/>
      <c r="CR325" s="485"/>
      <c r="CS325" s="485"/>
      <c r="CT325" s="485"/>
      <c r="CU325" s="485"/>
      <c r="CV325" s="485"/>
      <c r="CW325" s="485"/>
      <c r="CX325" s="485"/>
      <c r="CY325" s="485"/>
      <c r="CZ325" s="485"/>
      <c r="DA325" s="485"/>
      <c r="DB325" s="485"/>
      <c r="DC325" s="485"/>
      <c r="DD325" s="485"/>
      <c r="DE325" s="485"/>
      <c r="DF325" s="485"/>
      <c r="DG325" s="485"/>
      <c r="DH325" s="485"/>
      <c r="DI325" s="486"/>
      <c r="DJ325" s="486"/>
      <c r="DK325" s="486"/>
      <c r="DL325" s="486"/>
      <c r="DM325" s="486"/>
      <c r="DN325" s="486"/>
      <c r="DO325" s="475"/>
    </row>
    <row r="326" spans="30:119" ht="22.5" customHeight="1" x14ac:dyDescent="0.3">
      <c r="AD326"/>
      <c r="BC326"/>
      <c r="BD326"/>
      <c r="BE326"/>
      <c r="BF326"/>
      <c r="BG326"/>
      <c r="BH326"/>
      <c r="BI326"/>
      <c r="BJ326"/>
      <c r="BK326"/>
      <c r="BL326"/>
      <c r="BV326"/>
      <c r="BW326" s="472"/>
      <c r="BX326" s="487" t="s">
        <v>56</v>
      </c>
      <c r="BY326" s="1034" t="str">
        <f t="shared" ref="BY326" si="650">CZ322</f>
        <v>poražený S2</v>
      </c>
      <c r="BZ326" s="1034"/>
      <c r="CA326" s="1035" t="str">
        <f t="shared" ref="CA326" si="651">BU321</f>
        <v>Velký Osek "B"</v>
      </c>
      <c r="CB326" s="1035"/>
      <c r="CC326" s="1035"/>
      <c r="CD326" s="1035"/>
      <c r="CE326" s="1035"/>
      <c r="CF326" s="1035"/>
      <c r="CG326" s="1035"/>
      <c r="CH326" s="1035"/>
      <c r="CI326" s="1036"/>
      <c r="CJ326" s="480" t="s">
        <v>47</v>
      </c>
      <c r="CK326" s="481">
        <v>1</v>
      </c>
      <c r="CL326" s="481">
        <v>2</v>
      </c>
      <c r="CM326" s="481">
        <v>3</v>
      </c>
      <c r="CN326" s="481">
        <v>4</v>
      </c>
      <c r="CO326" s="481">
        <v>5</v>
      </c>
      <c r="CP326" s="481">
        <v>6</v>
      </c>
      <c r="CQ326" s="481">
        <v>7</v>
      </c>
      <c r="CR326" s="481">
        <v>8</v>
      </c>
      <c r="CS326" s="481">
        <v>9</v>
      </c>
      <c r="CT326" s="481">
        <v>10</v>
      </c>
      <c r="CU326" s="481">
        <v>11</v>
      </c>
      <c r="CV326" s="481">
        <v>12</v>
      </c>
      <c r="CW326" s="481">
        <v>13</v>
      </c>
      <c r="CX326" s="481">
        <v>14</v>
      </c>
      <c r="CY326" s="481">
        <v>15</v>
      </c>
      <c r="CZ326" s="481">
        <v>16</v>
      </c>
      <c r="DA326" s="481">
        <v>17</v>
      </c>
      <c r="DB326" s="481">
        <v>18</v>
      </c>
      <c r="DC326" s="481">
        <v>19</v>
      </c>
      <c r="DD326" s="481">
        <v>20</v>
      </c>
      <c r="DE326" s="481">
        <v>21</v>
      </c>
      <c r="DF326" s="481">
        <v>22</v>
      </c>
      <c r="DG326" s="481">
        <v>23</v>
      </c>
      <c r="DH326" s="481">
        <v>24</v>
      </c>
      <c r="DI326" s="481">
        <v>25</v>
      </c>
      <c r="DJ326" s="481">
        <v>26</v>
      </c>
      <c r="DK326" s="481">
        <v>27</v>
      </c>
      <c r="DL326" s="481">
        <v>28</v>
      </c>
      <c r="DM326" s="481">
        <v>29</v>
      </c>
      <c r="DN326" s="481">
        <v>30</v>
      </c>
      <c r="DO326" s="475"/>
    </row>
    <row r="327" spans="30:119" ht="22.5" customHeight="1" thickBot="1" x14ac:dyDescent="0.35">
      <c r="AD327"/>
      <c r="BC327"/>
      <c r="BD327"/>
      <c r="BE327"/>
      <c r="BF327"/>
      <c r="BG327"/>
      <c r="BH327"/>
      <c r="BI327"/>
      <c r="BJ327"/>
      <c r="BK327"/>
      <c r="BL327"/>
      <c r="BV327"/>
      <c r="BW327" s="488"/>
      <c r="BX327" s="489"/>
      <c r="BY327" s="489"/>
      <c r="BZ327" s="489"/>
      <c r="CA327" s="489"/>
      <c r="CB327" s="489"/>
      <c r="CC327" s="489"/>
      <c r="CD327" s="489"/>
      <c r="CE327" s="489"/>
      <c r="CF327" s="489"/>
      <c r="CG327" s="489"/>
      <c r="CH327" s="489"/>
      <c r="CI327" s="489"/>
      <c r="CJ327" s="489"/>
      <c r="CK327" s="489"/>
      <c r="CL327" s="489"/>
      <c r="CM327" s="489"/>
      <c r="CN327" s="489"/>
      <c r="CO327" s="489"/>
      <c r="CP327" s="489"/>
      <c r="CQ327" s="489"/>
      <c r="CR327" s="489"/>
      <c r="CS327" s="489"/>
      <c r="CT327" s="489"/>
      <c r="CU327" s="489"/>
      <c r="CV327" s="489"/>
      <c r="CW327" s="489"/>
      <c r="CX327" s="489"/>
      <c r="CY327" s="489"/>
      <c r="CZ327" s="489"/>
      <c r="DA327" s="489"/>
      <c r="DB327" s="489"/>
      <c r="DC327" s="489"/>
      <c r="DD327" s="489"/>
      <c r="DE327" s="489"/>
      <c r="DF327" s="489"/>
      <c r="DG327" s="489"/>
      <c r="DH327" s="489"/>
      <c r="DI327" s="489"/>
      <c r="DJ327" s="489"/>
      <c r="DK327" s="489"/>
      <c r="DL327" s="489"/>
      <c r="DM327" s="489"/>
      <c r="DN327" s="489"/>
      <c r="DO327" s="490"/>
    </row>
    <row r="328" spans="30:119" ht="22.5" customHeight="1" thickTop="1" x14ac:dyDescent="0.3">
      <c r="AD328"/>
      <c r="BC328"/>
      <c r="BD328"/>
      <c r="BE328"/>
      <c r="BF328"/>
      <c r="BG328"/>
      <c r="BH328"/>
      <c r="BI328"/>
      <c r="BJ328"/>
      <c r="BK328"/>
      <c r="BL328"/>
      <c r="BV328"/>
      <c r="BW328" s="1032">
        <f t="shared" ref="BW328" si="652">BO329</f>
        <v>0.51666666666666661</v>
      </c>
      <c r="BX328" s="1033"/>
      <c r="BY328" s="1033"/>
      <c r="BZ328" s="469"/>
      <c r="CA328" s="1020">
        <f t="shared" ref="CA328" si="653">BN330</f>
        <v>18</v>
      </c>
      <c r="CB328" s="1020"/>
      <c r="CC328" s="1022"/>
      <c r="CD328" s="1022"/>
      <c r="CE328" s="1022"/>
      <c r="CF328" s="1022"/>
      <c r="CG328" s="1022"/>
      <c r="CH328" s="1022"/>
      <c r="CI328" s="470"/>
      <c r="CJ328" s="469"/>
      <c r="CK328" s="469"/>
      <c r="CL328" s="469"/>
      <c r="CM328" s="469"/>
      <c r="CN328" s="469"/>
      <c r="CO328" s="469"/>
      <c r="CP328" s="469"/>
      <c r="CQ328" s="469"/>
      <c r="CR328" s="469"/>
      <c r="CS328" s="469"/>
      <c r="CT328" s="469"/>
      <c r="CU328" s="469"/>
      <c r="CV328" s="469"/>
      <c r="CW328" s="469"/>
      <c r="CX328" s="469"/>
      <c r="CY328" s="469"/>
      <c r="CZ328" s="469"/>
      <c r="DA328" s="469"/>
      <c r="DB328" s="469"/>
      <c r="DC328" s="469"/>
      <c r="DD328" s="469"/>
      <c r="DE328" s="469"/>
      <c r="DF328" s="469"/>
      <c r="DG328" s="469"/>
      <c r="DH328" s="469"/>
      <c r="DI328" s="469"/>
      <c r="DJ328" s="469"/>
      <c r="DK328" s="469"/>
      <c r="DL328" s="469"/>
      <c r="DM328" s="469"/>
      <c r="DN328" s="469"/>
      <c r="DO328" s="471"/>
    </row>
    <row r="329" spans="30:119" ht="22.5" customHeight="1" x14ac:dyDescent="0.3">
      <c r="AD329"/>
      <c r="BC329"/>
      <c r="BD329"/>
      <c r="BE329"/>
      <c r="BF329"/>
      <c r="BG329"/>
      <c r="BH329"/>
      <c r="BI329"/>
      <c r="BJ329"/>
      <c r="BK329"/>
      <c r="BL329"/>
      <c r="BN329" t="str">
        <f t="shared" ref="BN329:BU330" si="654">E82</f>
        <v>kolo</v>
      </c>
      <c r="BO329">
        <f t="shared" si="654"/>
        <v>0.51666666666666661</v>
      </c>
      <c r="BP329">
        <f t="shared" si="654"/>
        <v>103</v>
      </c>
      <c r="BQ329" t="str">
        <f t="shared" si="654"/>
        <v>HŘIŠTĚ</v>
      </c>
      <c r="BR329" t="str">
        <f t="shared" si="654"/>
        <v>F1</v>
      </c>
      <c r="BS329" t="str">
        <f t="shared" si="654"/>
        <v>vítěz S1</v>
      </c>
      <c r="BT329" t="str">
        <f t="shared" si="654"/>
        <v>:</v>
      </c>
      <c r="BU329" t="str">
        <f t="shared" si="654"/>
        <v>vítěz S2</v>
      </c>
      <c r="BV329"/>
      <c r="BW329" s="472"/>
      <c r="BX329" s="1023" t="str">
        <f t="shared" ref="BX329" si="655">BN329</f>
        <v>kolo</v>
      </c>
      <c r="BY329" s="1023"/>
      <c r="BZ329" s="1023"/>
      <c r="CA329" s="1021"/>
      <c r="CB329" s="1021"/>
      <c r="CC329" s="473"/>
      <c r="CD329" s="473"/>
      <c r="CE329" s="473"/>
      <c r="CF329" s="473"/>
      <c r="CG329" s="473"/>
      <c r="CH329" s="473"/>
      <c r="CI329" s="473"/>
      <c r="CJ329" s="473"/>
      <c r="CK329" s="473"/>
      <c r="CL329" s="473"/>
      <c r="CM329" s="473"/>
      <c r="CN329" s="473"/>
      <c r="CO329" s="473"/>
      <c r="CP329" s="473"/>
      <c r="CQ329" s="1029">
        <f t="shared" ref="CQ329" si="656">BP329</f>
        <v>103</v>
      </c>
      <c r="CR329" s="1029"/>
      <c r="CS329" s="1031" t="s">
        <v>48</v>
      </c>
      <c r="CT329" s="1031"/>
      <c r="CU329" s="1031"/>
      <c r="CV329" s="473"/>
      <c r="CW329" s="473"/>
      <c r="CX329" s="473"/>
      <c r="CY329" s="473"/>
      <c r="CZ329" s="473"/>
      <c r="DA329" s="473"/>
      <c r="DB329" s="473"/>
      <c r="DC329" s="473"/>
      <c r="DD329" s="473"/>
      <c r="DE329" s="473"/>
      <c r="DF329" s="473"/>
      <c r="DG329" s="473"/>
      <c r="DH329" s="473"/>
      <c r="DI329" s="474"/>
      <c r="DJ329" s="1028" t="s">
        <v>49</v>
      </c>
      <c r="DK329" s="1028"/>
      <c r="DL329" s="1028"/>
      <c r="DM329" s="1030">
        <f t="shared" ref="DM329" si="657">BQ330</f>
        <v>7</v>
      </c>
      <c r="DN329" s="1030"/>
      <c r="DO329" s="475"/>
    </row>
    <row r="330" spans="30:119" ht="22.5" customHeight="1" x14ac:dyDescent="0.3">
      <c r="AD330"/>
      <c r="BC330"/>
      <c r="BD330"/>
      <c r="BE330"/>
      <c r="BF330"/>
      <c r="BG330"/>
      <c r="BH330"/>
      <c r="BI330"/>
      <c r="BJ330"/>
      <c r="BK330"/>
      <c r="BL330"/>
      <c r="BN330">
        <f t="shared" si="654"/>
        <v>18</v>
      </c>
      <c r="BO330">
        <f t="shared" si="654"/>
        <v>0</v>
      </c>
      <c r="BP330" t="str">
        <f t="shared" si="654"/>
        <v>zápas</v>
      </c>
      <c r="BQ330">
        <f t="shared" si="654"/>
        <v>7</v>
      </c>
      <c r="BR330">
        <f t="shared" si="654"/>
        <v>0</v>
      </c>
      <c r="BS330" t="str">
        <f t="shared" si="654"/>
        <v>Velim</v>
      </c>
      <c r="BT330">
        <f t="shared" si="654"/>
        <v>0</v>
      </c>
      <c r="BU330" t="str">
        <f t="shared" si="654"/>
        <v>Kmochova "A"</v>
      </c>
      <c r="BV330"/>
      <c r="BW330" s="472"/>
      <c r="BX330" s="476"/>
      <c r="BY330" s="476"/>
      <c r="BZ330" s="476"/>
      <c r="CA330" s="476"/>
      <c r="CB330" s="473"/>
      <c r="CC330" s="473"/>
      <c r="CD330" s="473"/>
      <c r="CE330" s="473"/>
      <c r="CF330" s="473"/>
      <c r="CG330" s="473"/>
      <c r="CH330" s="473"/>
      <c r="CI330" s="473"/>
      <c r="CJ330" s="473"/>
      <c r="CK330" s="473"/>
      <c r="CL330" s="473"/>
      <c r="CM330" s="473"/>
      <c r="CN330" s="473"/>
      <c r="CO330" s="473"/>
      <c r="CP330" s="473"/>
      <c r="CQ330" s="1029"/>
      <c r="CR330" s="1029"/>
      <c r="CS330" s="1031"/>
      <c r="CT330" s="1031"/>
      <c r="CU330" s="1031"/>
      <c r="CV330" s="473"/>
      <c r="CW330" s="473"/>
      <c r="CX330" s="473"/>
      <c r="CY330" s="473"/>
      <c r="CZ330" s="473"/>
      <c r="DA330" s="473"/>
      <c r="DB330" s="473"/>
      <c r="DC330" s="473"/>
      <c r="DD330" s="473"/>
      <c r="DE330" s="473"/>
      <c r="DF330" s="473"/>
      <c r="DG330" s="473"/>
      <c r="DH330" s="473"/>
      <c r="DI330" s="474"/>
      <c r="DJ330" s="1028"/>
      <c r="DK330" s="1028"/>
      <c r="DL330" s="1028"/>
      <c r="DM330" s="1030"/>
      <c r="DN330" s="1030"/>
      <c r="DO330" s="475"/>
    </row>
    <row r="331" spans="30:119" ht="22.5" customHeight="1" x14ac:dyDescent="0.3">
      <c r="AD331"/>
      <c r="BC331"/>
      <c r="BD331"/>
      <c r="BE331"/>
      <c r="BF331"/>
      <c r="BG331"/>
      <c r="BH331"/>
      <c r="BI331"/>
      <c r="BJ331"/>
      <c r="BK331"/>
      <c r="BL331"/>
      <c r="BV331"/>
      <c r="BW331" s="472"/>
      <c r="BX331" s="477"/>
      <c r="BY331" s="477"/>
      <c r="BZ331" s="477"/>
      <c r="CA331" s="477"/>
      <c r="CB331" s="1024" t="s">
        <v>52</v>
      </c>
      <c r="CC331" s="1024"/>
      <c r="CD331" s="1024" t="str">
        <f t="shared" ref="CD331" si="658">BS329</f>
        <v>vítěz S1</v>
      </c>
      <c r="CE331" s="1024" t="s">
        <v>53</v>
      </c>
      <c r="CF331" s="1024" t="str">
        <f t="shared" ref="CF331" si="659">IF(BS1305="","",LOOKUP(CD331,$B$2:$B$51,$C$2:$C$50))</f>
        <v/>
      </c>
      <c r="CG331" s="1024"/>
      <c r="CH331" s="491" t="str">
        <f t="shared" ref="CH331" si="660">BS330</f>
        <v>Velim</v>
      </c>
      <c r="CI331" s="491"/>
      <c r="CJ331" s="491" t="str">
        <f t="shared" ref="CJ331" si="661">BS330</f>
        <v>Velim</v>
      </c>
      <c r="CK331" s="491"/>
      <c r="CL331" s="491"/>
      <c r="CM331" s="491"/>
      <c r="CN331" s="491"/>
      <c r="CO331" s="491"/>
      <c r="CP331" s="491"/>
      <c r="CQ331" s="491"/>
      <c r="CR331" s="491"/>
      <c r="CS331" s="477"/>
      <c r="CT331" s="477"/>
      <c r="CU331" s="477"/>
      <c r="CV331" s="477"/>
      <c r="CW331" s="477"/>
      <c r="CX331" s="1024" t="s">
        <v>52</v>
      </c>
      <c r="CY331" s="1024"/>
      <c r="CZ331" s="1024" t="str">
        <f t="shared" ref="CZ331" si="662">BU329</f>
        <v>vítěz S2</v>
      </c>
      <c r="DA331" s="1024" t="s">
        <v>53</v>
      </c>
      <c r="DB331" s="1024" t="str">
        <f t="shared" ref="DB331" si="663">IF(BU1305="","",LOOKUP(CZ331,$B$2:$B$51,$C$2:$C$50))</f>
        <v/>
      </c>
      <c r="DC331" s="1024"/>
      <c r="DD331" s="491" t="str">
        <f t="shared" ref="DD331" si="664">BU330</f>
        <v>Kmochova "A"</v>
      </c>
      <c r="DE331" s="491"/>
      <c r="DF331" s="491"/>
      <c r="DG331" s="491"/>
      <c r="DH331" s="491"/>
      <c r="DI331" s="491"/>
      <c r="DJ331" s="491"/>
      <c r="DK331" s="491"/>
      <c r="DL331" s="491"/>
      <c r="DM331" s="491"/>
      <c r="DN331" s="491"/>
      <c r="DO331" s="475"/>
    </row>
    <row r="332" spans="30:119" ht="22.5" customHeight="1" x14ac:dyDescent="0.3">
      <c r="AD332"/>
      <c r="BC332"/>
      <c r="BD332"/>
      <c r="BE332"/>
      <c r="BF332"/>
      <c r="BG332"/>
      <c r="BH332"/>
      <c r="BI332"/>
      <c r="BJ332"/>
      <c r="BK332"/>
      <c r="BL332"/>
      <c r="BV332"/>
      <c r="BW332" s="472"/>
      <c r="BX332" s="477"/>
      <c r="BY332" s="477"/>
      <c r="BZ332" s="477"/>
      <c r="CA332" s="477"/>
      <c r="CB332" s="477"/>
      <c r="CC332" s="477"/>
      <c r="CD332" s="477"/>
      <c r="CE332" s="477"/>
      <c r="CF332" s="477"/>
      <c r="CG332" s="477"/>
      <c r="CH332" s="477"/>
      <c r="CI332" s="477"/>
      <c r="CJ332" s="477"/>
      <c r="CK332" s="477"/>
      <c r="CL332" s="477"/>
      <c r="CM332" s="477"/>
      <c r="CN332" s="477"/>
      <c r="CO332" s="477"/>
      <c r="CP332" s="477"/>
      <c r="CQ332" s="477"/>
      <c r="CR332" s="477"/>
      <c r="CS332" s="477"/>
      <c r="CT332" s="477"/>
      <c r="CU332" s="477"/>
      <c r="CV332" s="477"/>
      <c r="CW332" s="477"/>
      <c r="CX332" s="477"/>
      <c r="CY332" s="477"/>
      <c r="CZ332" s="477"/>
      <c r="DA332" s="477"/>
      <c r="DB332" s="477"/>
      <c r="DC332" s="477"/>
      <c r="DD332" s="477"/>
      <c r="DE332" s="477"/>
      <c r="DF332" s="477"/>
      <c r="DG332" s="477"/>
      <c r="DH332" s="477"/>
      <c r="DI332" s="478"/>
      <c r="DJ332" s="478"/>
      <c r="DK332" s="478"/>
      <c r="DL332" s="478"/>
      <c r="DM332" s="478"/>
      <c r="DN332" s="478"/>
      <c r="DO332" s="475"/>
    </row>
    <row r="333" spans="30:119" ht="22.5" customHeight="1" x14ac:dyDescent="0.3">
      <c r="AD333"/>
      <c r="BC333"/>
      <c r="BD333"/>
      <c r="BE333"/>
      <c r="BF333"/>
      <c r="BG333"/>
      <c r="BH333"/>
      <c r="BI333"/>
      <c r="BJ333"/>
      <c r="BK333"/>
      <c r="BL333"/>
      <c r="BV333"/>
      <c r="BW333" s="472"/>
      <c r="BX333" s="479" t="s">
        <v>56</v>
      </c>
      <c r="BY333" s="1025" t="str">
        <f t="shared" ref="BY333" si="665">CD331</f>
        <v>vítěz S1</v>
      </c>
      <c r="BZ333" s="1025"/>
      <c r="CA333" s="1026" t="str">
        <f t="shared" ref="CA333" si="666">BS330</f>
        <v>Velim</v>
      </c>
      <c r="CB333" s="1026"/>
      <c r="CC333" s="1026"/>
      <c r="CD333" s="1026"/>
      <c r="CE333" s="1026"/>
      <c r="CF333" s="1026"/>
      <c r="CG333" s="1026"/>
      <c r="CH333" s="1026"/>
      <c r="CI333" s="1027"/>
      <c r="CJ333" s="480" t="s">
        <v>47</v>
      </c>
      <c r="CK333" s="481">
        <v>1</v>
      </c>
      <c r="CL333" s="481">
        <v>2</v>
      </c>
      <c r="CM333" s="481">
        <v>3</v>
      </c>
      <c r="CN333" s="481">
        <v>4</v>
      </c>
      <c r="CO333" s="481">
        <v>5</v>
      </c>
      <c r="CP333" s="481">
        <v>6</v>
      </c>
      <c r="CQ333" s="481">
        <v>7</v>
      </c>
      <c r="CR333" s="481">
        <v>8</v>
      </c>
      <c r="CS333" s="481">
        <v>9</v>
      </c>
      <c r="CT333" s="481">
        <v>10</v>
      </c>
      <c r="CU333" s="481">
        <v>11</v>
      </c>
      <c r="CV333" s="481">
        <v>12</v>
      </c>
      <c r="CW333" s="481">
        <v>13</v>
      </c>
      <c r="CX333" s="481">
        <v>14</v>
      </c>
      <c r="CY333" s="481">
        <v>15</v>
      </c>
      <c r="CZ333" s="481">
        <v>16</v>
      </c>
      <c r="DA333" s="481">
        <v>17</v>
      </c>
      <c r="DB333" s="481">
        <v>18</v>
      </c>
      <c r="DC333" s="481">
        <v>19</v>
      </c>
      <c r="DD333" s="481">
        <v>20</v>
      </c>
      <c r="DE333" s="481">
        <v>21</v>
      </c>
      <c r="DF333" s="481">
        <v>22</v>
      </c>
      <c r="DG333" s="481">
        <v>23</v>
      </c>
      <c r="DH333" s="481">
        <v>24</v>
      </c>
      <c r="DI333" s="481">
        <v>25</v>
      </c>
      <c r="DJ333" s="481">
        <v>26</v>
      </c>
      <c r="DK333" s="481">
        <v>27</v>
      </c>
      <c r="DL333" s="481">
        <v>28</v>
      </c>
      <c r="DM333" s="481">
        <v>29</v>
      </c>
      <c r="DN333" s="481">
        <v>30</v>
      </c>
      <c r="DO333" s="475"/>
    </row>
    <row r="334" spans="30:119" ht="22.5" customHeight="1" x14ac:dyDescent="0.3">
      <c r="AD334"/>
      <c r="BC334"/>
      <c r="BD334"/>
      <c r="BE334"/>
      <c r="BF334"/>
      <c r="BG334"/>
      <c r="BH334"/>
      <c r="BI334"/>
      <c r="BJ334"/>
      <c r="BK334"/>
      <c r="BL334"/>
      <c r="BV334"/>
      <c r="BW334" s="472"/>
      <c r="BX334" s="482"/>
      <c r="BY334" s="483"/>
      <c r="BZ334" s="484"/>
      <c r="CA334" s="485"/>
      <c r="CB334" s="485"/>
      <c r="CC334" s="485"/>
      <c r="CD334" s="485"/>
      <c r="CE334" s="485"/>
      <c r="CF334" s="485"/>
      <c r="CG334" s="485"/>
      <c r="CH334" s="485"/>
      <c r="CI334" s="485"/>
      <c r="CJ334" s="485"/>
      <c r="CK334" s="485"/>
      <c r="CL334" s="485"/>
      <c r="CM334" s="485"/>
      <c r="CN334" s="485"/>
      <c r="CO334" s="485"/>
      <c r="CP334" s="485"/>
      <c r="CQ334" s="485"/>
      <c r="CR334" s="485"/>
      <c r="CS334" s="485"/>
      <c r="CT334" s="485"/>
      <c r="CU334" s="485"/>
      <c r="CV334" s="485"/>
      <c r="CW334" s="485"/>
      <c r="CX334" s="485"/>
      <c r="CY334" s="485"/>
      <c r="CZ334" s="485"/>
      <c r="DA334" s="485"/>
      <c r="DB334" s="485"/>
      <c r="DC334" s="485"/>
      <c r="DD334" s="485"/>
      <c r="DE334" s="485"/>
      <c r="DF334" s="485"/>
      <c r="DG334" s="485"/>
      <c r="DH334" s="485"/>
      <c r="DI334" s="486"/>
      <c r="DJ334" s="486"/>
      <c r="DK334" s="486"/>
      <c r="DL334" s="486"/>
      <c r="DM334" s="486"/>
      <c r="DN334" s="486"/>
      <c r="DO334" s="475"/>
    </row>
    <row r="335" spans="30:119" ht="22.5" customHeight="1" x14ac:dyDescent="0.3">
      <c r="AD335"/>
      <c r="BC335"/>
      <c r="BD335"/>
      <c r="BE335"/>
      <c r="BF335"/>
      <c r="BG335"/>
      <c r="BH335"/>
      <c r="BI335"/>
      <c r="BJ335"/>
      <c r="BK335"/>
      <c r="BL335"/>
      <c r="BV335"/>
      <c r="BW335" s="472"/>
      <c r="BX335" s="487" t="s">
        <v>56</v>
      </c>
      <c r="BY335" s="1034" t="str">
        <f t="shared" ref="BY335" si="667">CZ331</f>
        <v>vítěz S2</v>
      </c>
      <c r="BZ335" s="1034"/>
      <c r="CA335" s="1035" t="str">
        <f t="shared" ref="CA335" si="668">BU330</f>
        <v>Kmochova "A"</v>
      </c>
      <c r="CB335" s="1035"/>
      <c r="CC335" s="1035"/>
      <c r="CD335" s="1035"/>
      <c r="CE335" s="1035"/>
      <c r="CF335" s="1035"/>
      <c r="CG335" s="1035"/>
      <c r="CH335" s="1035"/>
      <c r="CI335" s="1036"/>
      <c r="CJ335" s="480" t="s">
        <v>47</v>
      </c>
      <c r="CK335" s="481">
        <v>1</v>
      </c>
      <c r="CL335" s="481">
        <v>2</v>
      </c>
      <c r="CM335" s="481">
        <v>3</v>
      </c>
      <c r="CN335" s="481">
        <v>4</v>
      </c>
      <c r="CO335" s="481">
        <v>5</v>
      </c>
      <c r="CP335" s="481">
        <v>6</v>
      </c>
      <c r="CQ335" s="481">
        <v>7</v>
      </c>
      <c r="CR335" s="481">
        <v>8</v>
      </c>
      <c r="CS335" s="481">
        <v>9</v>
      </c>
      <c r="CT335" s="481">
        <v>10</v>
      </c>
      <c r="CU335" s="481">
        <v>11</v>
      </c>
      <c r="CV335" s="481">
        <v>12</v>
      </c>
      <c r="CW335" s="481">
        <v>13</v>
      </c>
      <c r="CX335" s="481">
        <v>14</v>
      </c>
      <c r="CY335" s="481">
        <v>15</v>
      </c>
      <c r="CZ335" s="481">
        <v>16</v>
      </c>
      <c r="DA335" s="481">
        <v>17</v>
      </c>
      <c r="DB335" s="481">
        <v>18</v>
      </c>
      <c r="DC335" s="481">
        <v>19</v>
      </c>
      <c r="DD335" s="481">
        <v>20</v>
      </c>
      <c r="DE335" s="481">
        <v>21</v>
      </c>
      <c r="DF335" s="481">
        <v>22</v>
      </c>
      <c r="DG335" s="481">
        <v>23</v>
      </c>
      <c r="DH335" s="481">
        <v>24</v>
      </c>
      <c r="DI335" s="481">
        <v>25</v>
      </c>
      <c r="DJ335" s="481">
        <v>26</v>
      </c>
      <c r="DK335" s="481">
        <v>27</v>
      </c>
      <c r="DL335" s="481">
        <v>28</v>
      </c>
      <c r="DM335" s="481">
        <v>29</v>
      </c>
      <c r="DN335" s="481">
        <v>30</v>
      </c>
      <c r="DO335" s="475"/>
    </row>
    <row r="336" spans="30:119" ht="22.5" customHeight="1" thickBot="1" x14ac:dyDescent="0.35">
      <c r="AD336"/>
      <c r="BC336"/>
      <c r="BD336"/>
      <c r="BE336"/>
      <c r="BF336"/>
      <c r="BG336"/>
      <c r="BH336"/>
      <c r="BI336"/>
      <c r="BJ336"/>
      <c r="BK336"/>
      <c r="BL336"/>
      <c r="BV336"/>
      <c r="BW336" s="488"/>
      <c r="BX336" s="489"/>
      <c r="BY336" s="489"/>
      <c r="BZ336" s="489"/>
      <c r="CA336" s="489"/>
      <c r="CB336" s="489"/>
      <c r="CC336" s="489"/>
      <c r="CD336" s="489"/>
      <c r="CE336" s="489"/>
      <c r="CF336" s="489"/>
      <c r="CG336" s="489"/>
      <c r="CH336" s="489"/>
      <c r="CI336" s="489"/>
      <c r="CJ336" s="489"/>
      <c r="CK336" s="489"/>
      <c r="CL336" s="489"/>
      <c r="CM336" s="489"/>
      <c r="CN336" s="489"/>
      <c r="CO336" s="489"/>
      <c r="CP336" s="489"/>
      <c r="CQ336" s="489"/>
      <c r="CR336" s="489"/>
      <c r="CS336" s="489"/>
      <c r="CT336" s="489"/>
      <c r="CU336" s="489"/>
      <c r="CV336" s="489"/>
      <c r="CW336" s="489"/>
      <c r="CX336" s="489"/>
      <c r="CY336" s="489"/>
      <c r="CZ336" s="489"/>
      <c r="DA336" s="489"/>
      <c r="DB336" s="489"/>
      <c r="DC336" s="489"/>
      <c r="DD336" s="489"/>
      <c r="DE336" s="489"/>
      <c r="DF336" s="489"/>
      <c r="DG336" s="489"/>
      <c r="DH336" s="489"/>
      <c r="DI336" s="489"/>
      <c r="DJ336" s="489"/>
      <c r="DK336" s="489"/>
      <c r="DL336" s="489"/>
      <c r="DM336" s="489"/>
      <c r="DN336" s="489"/>
      <c r="DO336" s="490"/>
    </row>
    <row r="337" spans="30:119" ht="22.5" customHeight="1" thickTop="1" x14ac:dyDescent="0.35">
      <c r="AD337"/>
      <c r="BC337"/>
      <c r="BD337"/>
      <c r="BE337"/>
      <c r="BF337"/>
      <c r="BG337"/>
      <c r="BH337"/>
      <c r="BI337"/>
      <c r="BJ337"/>
      <c r="BK337"/>
      <c r="BL337"/>
      <c r="BV337"/>
      <c r="BW337" s="1012">
        <f t="shared" ref="BW337" si="669">BO338</f>
        <v>0.375</v>
      </c>
      <c r="BX337" s="1013"/>
      <c r="BY337" s="267"/>
      <c r="BZ337" s="267"/>
      <c r="CA337" s="267"/>
      <c r="CB337" s="267"/>
      <c r="CC337" s="267"/>
      <c r="CD337" s="267"/>
      <c r="CE337" s="267"/>
      <c r="CF337" s="267"/>
      <c r="CG337" s="267"/>
      <c r="CH337" s="267"/>
      <c r="CI337" s="267"/>
      <c r="CJ337" s="267"/>
      <c r="CK337" s="267"/>
      <c r="CL337" s="267"/>
      <c r="CM337" s="267"/>
      <c r="CN337" s="267"/>
      <c r="CO337" s="267"/>
      <c r="CP337" s="267"/>
      <c r="CQ337" s="267"/>
      <c r="CR337" s="267"/>
      <c r="CS337" s="267"/>
      <c r="CT337" s="267"/>
      <c r="CU337" s="267"/>
      <c r="CV337" s="267"/>
      <c r="CW337" s="267"/>
      <c r="CX337" s="267"/>
      <c r="CY337" s="267"/>
      <c r="CZ337" s="267"/>
      <c r="DA337" s="267"/>
      <c r="DB337" s="267"/>
      <c r="DC337" s="267"/>
      <c r="DD337" s="267"/>
      <c r="DE337" s="267"/>
      <c r="DF337" s="267"/>
      <c r="DG337" s="267"/>
      <c r="DH337" s="267"/>
      <c r="DI337" s="267"/>
      <c r="DJ337" s="267"/>
      <c r="DK337" s="268"/>
      <c r="DL337" s="466" t="s">
        <v>78</v>
      </c>
      <c r="DM337" s="467"/>
      <c r="DN337" s="466" t="str">
        <f t="shared" ref="DN337" si="670">BR339</f>
        <v>D</v>
      </c>
      <c r="DO337" s="468"/>
    </row>
    <row r="338" spans="30:119" ht="22.5" customHeight="1" x14ac:dyDescent="0.3">
      <c r="AD338"/>
      <c r="BC338"/>
      <c r="BD338"/>
      <c r="BE338"/>
      <c r="BF338"/>
      <c r="BG338"/>
      <c r="BH338"/>
      <c r="BI338"/>
      <c r="BJ338"/>
      <c r="BK338"/>
      <c r="BL338"/>
      <c r="BN338" t="str">
        <f>Q2</f>
        <v>1. KOLO</v>
      </c>
      <c r="BO338">
        <f t="shared" ref="BO338:BU338" si="671">R2</f>
        <v>0.375</v>
      </c>
      <c r="BP338">
        <f t="shared" si="671"/>
        <v>2</v>
      </c>
      <c r="BQ338" t="str">
        <f t="shared" si="671"/>
        <v>HŘIŠTĚ</v>
      </c>
      <c r="BR338" t="str">
        <f t="shared" si="671"/>
        <v>skupina</v>
      </c>
      <c r="BS338">
        <f t="shared" si="671"/>
        <v>5</v>
      </c>
      <c r="BT338" t="str">
        <f t="shared" si="671"/>
        <v>:</v>
      </c>
      <c r="BU338">
        <f t="shared" si="671"/>
        <v>20</v>
      </c>
      <c r="BV338"/>
      <c r="BW338" s="270"/>
      <c r="BX338" s="1014" t="str">
        <f t="shared" ref="BX338" si="672">BN338</f>
        <v>1. KOLO</v>
      </c>
      <c r="BY338" s="1014"/>
      <c r="BZ338" s="1014"/>
      <c r="CA338" s="1014"/>
      <c r="CB338" s="271"/>
      <c r="CC338" s="1018"/>
      <c r="CD338" s="1018"/>
      <c r="CE338" s="271"/>
      <c r="CF338" s="271"/>
      <c r="CG338" s="271"/>
      <c r="CH338" s="271"/>
      <c r="CI338" s="271"/>
      <c r="CJ338" s="271"/>
      <c r="CK338" s="271"/>
      <c r="CL338" s="271"/>
      <c r="CM338" s="271"/>
      <c r="CN338" s="1019">
        <f t="shared" ref="CN338" si="673">BP338</f>
        <v>2</v>
      </c>
      <c r="CO338" s="1019"/>
      <c r="CP338" s="1019"/>
      <c r="CQ338" s="1019"/>
      <c r="CR338" s="1019"/>
      <c r="CS338" s="1015" t="s">
        <v>48</v>
      </c>
      <c r="CT338" s="1015"/>
      <c r="CU338" s="1015"/>
      <c r="CV338" s="271"/>
      <c r="CW338" s="271"/>
      <c r="CX338" s="271"/>
      <c r="CY338" s="271"/>
      <c r="CZ338" s="271"/>
      <c r="DA338" s="271"/>
      <c r="DB338" s="271"/>
      <c r="DC338" s="271"/>
      <c r="DD338" s="271"/>
      <c r="DE338" s="271"/>
      <c r="DF338" s="271"/>
      <c r="DG338" s="271"/>
      <c r="DH338" s="271"/>
      <c r="DI338" s="272"/>
      <c r="DJ338" s="1016" t="s">
        <v>49</v>
      </c>
      <c r="DK338" s="1016"/>
      <c r="DL338" s="1016"/>
      <c r="DM338" s="1017">
        <f t="shared" ref="DM338" si="674">BQ339</f>
        <v>2</v>
      </c>
      <c r="DN338" s="1017"/>
      <c r="DO338" s="273"/>
    </row>
    <row r="339" spans="30:119" ht="22.5" customHeight="1" x14ac:dyDescent="0.3">
      <c r="AD339"/>
      <c r="BC339"/>
      <c r="BD339"/>
      <c r="BE339"/>
      <c r="BF339"/>
      <c r="BG339"/>
      <c r="BH339"/>
      <c r="BI339"/>
      <c r="BJ339"/>
      <c r="BK339"/>
      <c r="BL339"/>
      <c r="BN339">
        <f>Q3</f>
        <v>0</v>
      </c>
      <c r="BO339">
        <f t="shared" ref="BO339" si="675">R3</f>
        <v>0</v>
      </c>
      <c r="BP339" t="str">
        <f t="shared" ref="BP339" si="676">S3</f>
        <v>zápas</v>
      </c>
      <c r="BQ339">
        <f t="shared" ref="BQ339" si="677">T3</f>
        <v>2</v>
      </c>
      <c r="BR339" t="str">
        <f t="shared" ref="BR339" si="678">U3</f>
        <v>D</v>
      </c>
      <c r="BS339" t="str">
        <f t="shared" ref="BS339" si="679">V3</f>
        <v>Lipanská "A"</v>
      </c>
      <c r="BT339">
        <f t="shared" ref="BT339" si="680">W3</f>
        <v>0</v>
      </c>
      <c r="BU339" t="str">
        <f t="shared" ref="BU339" si="681">X3</f>
        <v>Gymnázium "B"</v>
      </c>
      <c r="BV339"/>
      <c r="BW339" s="270"/>
      <c r="BX339" s="1014"/>
      <c r="BY339" s="1014"/>
      <c r="BZ339" s="1014"/>
      <c r="CA339" s="1014"/>
      <c r="CB339" s="271"/>
      <c r="CC339" s="1018"/>
      <c r="CD339" s="1018"/>
      <c r="CE339" s="271"/>
      <c r="CF339" s="271"/>
      <c r="CG339" s="271"/>
      <c r="CH339" s="271"/>
      <c r="CI339" s="271"/>
      <c r="CJ339" s="271"/>
      <c r="CK339" s="271"/>
      <c r="CL339" s="271"/>
      <c r="CM339" s="271"/>
      <c r="CN339" s="1019"/>
      <c r="CO339" s="1019"/>
      <c r="CP339" s="1019"/>
      <c r="CQ339" s="1019"/>
      <c r="CR339" s="1019"/>
      <c r="CS339" s="1015"/>
      <c r="CT339" s="1015"/>
      <c r="CU339" s="1015"/>
      <c r="CV339" s="271"/>
      <c r="CW339" s="271"/>
      <c r="CX339" s="271"/>
      <c r="CY339" s="271"/>
      <c r="CZ339" s="271"/>
      <c r="DA339" s="271"/>
      <c r="DB339" s="271"/>
      <c r="DC339" s="271"/>
      <c r="DD339" s="271"/>
      <c r="DE339" s="271"/>
      <c r="DF339" s="271"/>
      <c r="DG339" s="271"/>
      <c r="DH339" s="271"/>
      <c r="DI339" s="272"/>
      <c r="DJ339" s="1016"/>
      <c r="DK339" s="1016"/>
      <c r="DL339" s="1016"/>
      <c r="DM339" s="1017"/>
      <c r="DN339" s="1017"/>
      <c r="DO339" s="273"/>
    </row>
    <row r="340" spans="30:119" ht="22.5" customHeight="1" x14ac:dyDescent="0.3">
      <c r="AD340"/>
      <c r="BC340"/>
      <c r="BD340"/>
      <c r="BE340"/>
      <c r="BF340"/>
      <c r="BG340"/>
      <c r="BH340"/>
      <c r="BI340"/>
      <c r="BJ340"/>
      <c r="BK340"/>
      <c r="BL340"/>
      <c r="BV340"/>
      <c r="BW340" s="270"/>
      <c r="BX340" s="274"/>
      <c r="BY340" s="274"/>
      <c r="BZ340" s="274"/>
      <c r="CA340" s="274"/>
      <c r="CB340" s="1010" t="s">
        <v>52</v>
      </c>
      <c r="CC340" s="1010"/>
      <c r="CD340" s="275">
        <f t="shared" ref="CD340" si="682">BS338</f>
        <v>5</v>
      </c>
      <c r="CE340" s="276" t="s">
        <v>53</v>
      </c>
      <c r="CF340" s="1011" t="str">
        <f t="shared" ref="CF340" si="683">BS339</f>
        <v>Lipanská "A"</v>
      </c>
      <c r="CG340" s="1011"/>
      <c r="CH340" s="1011"/>
      <c r="CI340" s="1011"/>
      <c r="CJ340" s="1011"/>
      <c r="CK340" s="1011"/>
      <c r="CL340" s="1011"/>
      <c r="CM340" s="1011"/>
      <c r="CN340" s="1011"/>
      <c r="CO340" s="1011"/>
      <c r="CP340" s="1011"/>
      <c r="CQ340" s="1011"/>
      <c r="CR340" s="1011"/>
      <c r="CS340" s="274"/>
      <c r="CT340" s="274"/>
      <c r="CU340" s="274"/>
      <c r="CV340" s="274"/>
      <c r="CW340" s="274"/>
      <c r="CX340" s="1010" t="s">
        <v>52</v>
      </c>
      <c r="CY340" s="1010"/>
      <c r="CZ340" s="275">
        <f t="shared" ref="CZ340" si="684">BU338</f>
        <v>20</v>
      </c>
      <c r="DA340" s="276" t="s">
        <v>53</v>
      </c>
      <c r="DB340" s="1011" t="str">
        <f t="shared" ref="DB340" si="685">BU339</f>
        <v>Gymnázium "B"</v>
      </c>
      <c r="DC340" s="1011"/>
      <c r="DD340" s="1011"/>
      <c r="DE340" s="1011"/>
      <c r="DF340" s="1011"/>
      <c r="DG340" s="1011"/>
      <c r="DH340" s="1011"/>
      <c r="DI340" s="1011"/>
      <c r="DJ340" s="1011"/>
      <c r="DK340" s="1011"/>
      <c r="DL340" s="1011"/>
      <c r="DM340" s="1011"/>
      <c r="DN340" s="1011"/>
      <c r="DO340" s="273"/>
    </row>
    <row r="341" spans="30:119" ht="22.5" customHeight="1" x14ac:dyDescent="0.3">
      <c r="AD341"/>
      <c r="BC341"/>
      <c r="BD341"/>
      <c r="BE341"/>
      <c r="BF341"/>
      <c r="BG341"/>
      <c r="BH341"/>
      <c r="BI341"/>
      <c r="BJ341"/>
      <c r="BK341"/>
      <c r="BL341"/>
      <c r="BV341"/>
      <c r="BW341" s="270"/>
      <c r="BX341" s="274"/>
      <c r="BY341" s="274"/>
      <c r="BZ341" s="274"/>
      <c r="CA341" s="274"/>
      <c r="CB341" s="274"/>
      <c r="CC341" s="274"/>
      <c r="CD341" s="274"/>
      <c r="CE341" s="274"/>
      <c r="CF341" s="274"/>
      <c r="CG341" s="274"/>
      <c r="CH341" s="274"/>
      <c r="CI341" s="274"/>
      <c r="CJ341" s="274"/>
      <c r="CK341" s="274"/>
      <c r="CL341" s="274"/>
      <c r="CM341" s="274"/>
      <c r="CN341" s="274"/>
      <c r="CO341" s="274"/>
      <c r="CP341" s="274"/>
      <c r="CQ341" s="274"/>
      <c r="CR341" s="274"/>
      <c r="CS341" s="274"/>
      <c r="CT341" s="274"/>
      <c r="CU341" s="274"/>
      <c r="CV341" s="274"/>
      <c r="CW341" s="274"/>
      <c r="CX341" s="274"/>
      <c r="CY341" s="274"/>
      <c r="CZ341" s="274"/>
      <c r="DA341" s="274"/>
      <c r="DB341" s="274"/>
      <c r="DC341" s="274"/>
      <c r="DD341" s="274"/>
      <c r="DE341" s="274"/>
      <c r="DF341" s="274"/>
      <c r="DG341" s="274"/>
      <c r="DH341" s="274"/>
      <c r="DI341" s="277"/>
      <c r="DJ341" s="277"/>
      <c r="DK341" s="277"/>
      <c r="DL341" s="277"/>
      <c r="DM341" s="277"/>
      <c r="DN341" s="277"/>
      <c r="DO341" s="273"/>
    </row>
    <row r="342" spans="30:119" ht="22.5" customHeight="1" x14ac:dyDescent="0.4">
      <c r="AD342"/>
      <c r="BC342"/>
      <c r="BD342"/>
      <c r="BE342"/>
      <c r="BF342"/>
      <c r="BG342"/>
      <c r="BH342"/>
      <c r="BI342"/>
      <c r="BJ342"/>
      <c r="BK342"/>
      <c r="BL342"/>
      <c r="BV342"/>
      <c r="BW342" s="270"/>
      <c r="BX342" s="278" t="s">
        <v>56</v>
      </c>
      <c r="BY342" s="250">
        <f t="shared" ref="BY342" si="686">CD340</f>
        <v>5</v>
      </c>
      <c r="BZ342" s="279" t="s">
        <v>47</v>
      </c>
      <c r="CA342" s="290">
        <v>1</v>
      </c>
      <c r="CB342" s="290">
        <v>2</v>
      </c>
      <c r="CC342" s="290">
        <v>3</v>
      </c>
      <c r="CD342" s="290">
        <v>4</v>
      </c>
      <c r="CE342" s="290">
        <v>5</v>
      </c>
      <c r="CF342" s="290">
        <v>6</v>
      </c>
      <c r="CG342" s="290">
        <v>7</v>
      </c>
      <c r="CH342" s="290">
        <v>8</v>
      </c>
      <c r="CI342" s="290">
        <v>9</v>
      </c>
      <c r="CJ342" s="290">
        <v>10</v>
      </c>
      <c r="CK342" s="290">
        <v>11</v>
      </c>
      <c r="CL342" s="290">
        <v>12</v>
      </c>
      <c r="CM342" s="290">
        <v>13</v>
      </c>
      <c r="CN342" s="290">
        <v>14</v>
      </c>
      <c r="CO342" s="290">
        <v>15</v>
      </c>
      <c r="CP342" s="290">
        <v>16</v>
      </c>
      <c r="CQ342" s="290">
        <v>17</v>
      </c>
      <c r="CR342" s="290">
        <v>18</v>
      </c>
      <c r="CS342" s="290">
        <v>19</v>
      </c>
      <c r="CT342" s="290">
        <v>20</v>
      </c>
      <c r="CU342" s="290">
        <v>21</v>
      </c>
      <c r="CV342" s="290">
        <v>22</v>
      </c>
      <c r="CW342" s="290">
        <v>23</v>
      </c>
      <c r="CX342" s="290">
        <v>24</v>
      </c>
      <c r="CY342" s="290">
        <v>25</v>
      </c>
      <c r="CZ342" s="290">
        <v>26</v>
      </c>
      <c r="DA342" s="290">
        <v>27</v>
      </c>
      <c r="DB342" s="290">
        <v>28</v>
      </c>
      <c r="DC342" s="290">
        <v>29</v>
      </c>
      <c r="DD342" s="290">
        <v>30</v>
      </c>
      <c r="DE342" s="290">
        <v>31</v>
      </c>
      <c r="DF342" s="290">
        <v>32</v>
      </c>
      <c r="DG342" s="290">
        <v>33</v>
      </c>
      <c r="DH342" s="290">
        <v>34</v>
      </c>
      <c r="DI342" s="291">
        <v>35</v>
      </c>
      <c r="DJ342" s="291">
        <v>36</v>
      </c>
      <c r="DK342" s="291">
        <v>37</v>
      </c>
      <c r="DL342" s="291">
        <v>38</v>
      </c>
      <c r="DM342" s="291">
        <v>39</v>
      </c>
      <c r="DN342" s="291">
        <v>40</v>
      </c>
      <c r="DO342" s="273"/>
    </row>
    <row r="343" spans="30:119" ht="22.5" customHeight="1" x14ac:dyDescent="0.3">
      <c r="AD343"/>
      <c r="BC343"/>
      <c r="BD343"/>
      <c r="BE343"/>
      <c r="BF343"/>
      <c r="BG343"/>
      <c r="BH343"/>
      <c r="BI343"/>
      <c r="BJ343"/>
      <c r="BK343"/>
      <c r="BL343"/>
      <c r="BV343"/>
      <c r="BW343" s="270"/>
      <c r="BX343" s="280"/>
      <c r="BY343" s="281"/>
      <c r="BZ343" s="282"/>
      <c r="CA343" s="283"/>
      <c r="CB343" s="283"/>
      <c r="CC343" s="283"/>
      <c r="CD343" s="283"/>
      <c r="CE343" s="283"/>
      <c r="CF343" s="283"/>
      <c r="CG343" s="283"/>
      <c r="CH343" s="283"/>
      <c r="CI343" s="283"/>
      <c r="CJ343" s="283"/>
      <c r="CK343" s="283"/>
      <c r="CL343" s="283"/>
      <c r="CM343" s="283"/>
      <c r="CN343" s="283"/>
      <c r="CO343" s="283"/>
      <c r="CP343" s="283"/>
      <c r="CQ343" s="283"/>
      <c r="CR343" s="283"/>
      <c r="CS343" s="283"/>
      <c r="CT343" s="283"/>
      <c r="CU343" s="283"/>
      <c r="CV343" s="283"/>
      <c r="CW343" s="283"/>
      <c r="CX343" s="283"/>
      <c r="CY343" s="283"/>
      <c r="CZ343" s="283"/>
      <c r="DA343" s="283"/>
      <c r="DB343" s="283"/>
      <c r="DC343" s="283"/>
      <c r="DD343" s="283"/>
      <c r="DE343" s="283"/>
      <c r="DF343" s="283"/>
      <c r="DG343" s="283"/>
      <c r="DH343" s="283"/>
      <c r="DI343" s="284"/>
      <c r="DJ343" s="284"/>
      <c r="DK343" s="284"/>
      <c r="DL343" s="284"/>
      <c r="DM343" s="284"/>
      <c r="DN343" s="284"/>
      <c r="DO343" s="273"/>
    </row>
    <row r="344" spans="30:119" ht="22.5" customHeight="1" x14ac:dyDescent="0.4">
      <c r="AD344"/>
      <c r="BC344"/>
      <c r="BD344"/>
      <c r="BE344"/>
      <c r="BF344"/>
      <c r="BG344"/>
      <c r="BH344"/>
      <c r="BI344"/>
      <c r="BJ344"/>
      <c r="BK344"/>
      <c r="BL344"/>
      <c r="BV344"/>
      <c r="BW344" s="270"/>
      <c r="BX344" s="285" t="s">
        <v>56</v>
      </c>
      <c r="BY344" s="249">
        <f t="shared" ref="BY344" si="687">CZ340</f>
        <v>20</v>
      </c>
      <c r="BZ344" s="286" t="s">
        <v>47</v>
      </c>
      <c r="CA344" s="290">
        <v>1</v>
      </c>
      <c r="CB344" s="290">
        <v>2</v>
      </c>
      <c r="CC344" s="290">
        <v>3</v>
      </c>
      <c r="CD344" s="290">
        <v>4</v>
      </c>
      <c r="CE344" s="290">
        <v>5</v>
      </c>
      <c r="CF344" s="290">
        <v>6</v>
      </c>
      <c r="CG344" s="290">
        <v>7</v>
      </c>
      <c r="CH344" s="290">
        <v>8</v>
      </c>
      <c r="CI344" s="290">
        <v>9</v>
      </c>
      <c r="CJ344" s="290">
        <v>10</v>
      </c>
      <c r="CK344" s="290">
        <v>11</v>
      </c>
      <c r="CL344" s="290">
        <v>12</v>
      </c>
      <c r="CM344" s="290">
        <v>13</v>
      </c>
      <c r="CN344" s="290">
        <v>14</v>
      </c>
      <c r="CO344" s="290">
        <v>15</v>
      </c>
      <c r="CP344" s="290">
        <v>16</v>
      </c>
      <c r="CQ344" s="290">
        <v>17</v>
      </c>
      <c r="CR344" s="290">
        <v>18</v>
      </c>
      <c r="CS344" s="290">
        <v>19</v>
      </c>
      <c r="CT344" s="290">
        <v>20</v>
      </c>
      <c r="CU344" s="290">
        <v>21</v>
      </c>
      <c r="CV344" s="290">
        <v>22</v>
      </c>
      <c r="CW344" s="290">
        <v>23</v>
      </c>
      <c r="CX344" s="290">
        <v>24</v>
      </c>
      <c r="CY344" s="290">
        <v>25</v>
      </c>
      <c r="CZ344" s="290">
        <v>26</v>
      </c>
      <c r="DA344" s="290">
        <v>27</v>
      </c>
      <c r="DB344" s="290">
        <v>28</v>
      </c>
      <c r="DC344" s="290">
        <v>29</v>
      </c>
      <c r="DD344" s="290">
        <v>30</v>
      </c>
      <c r="DE344" s="290">
        <v>31</v>
      </c>
      <c r="DF344" s="290">
        <v>32</v>
      </c>
      <c r="DG344" s="290">
        <v>33</v>
      </c>
      <c r="DH344" s="290">
        <v>34</v>
      </c>
      <c r="DI344" s="291">
        <v>35</v>
      </c>
      <c r="DJ344" s="291">
        <v>36</v>
      </c>
      <c r="DK344" s="291">
        <v>37</v>
      </c>
      <c r="DL344" s="291">
        <v>38</v>
      </c>
      <c r="DM344" s="291">
        <v>39</v>
      </c>
      <c r="DN344" s="291">
        <v>40</v>
      </c>
      <c r="DO344" s="273"/>
    </row>
    <row r="345" spans="30:119" ht="22.5" customHeight="1" thickBot="1" x14ac:dyDescent="0.35">
      <c r="AD345"/>
      <c r="BC345"/>
      <c r="BD345"/>
      <c r="BE345"/>
      <c r="BF345"/>
      <c r="BG345"/>
      <c r="BH345"/>
      <c r="BI345"/>
      <c r="BJ345"/>
      <c r="BK345"/>
      <c r="BL345"/>
      <c r="BV345"/>
      <c r="BW345" s="287"/>
      <c r="BX345" s="288"/>
      <c r="BY345" s="288"/>
      <c r="BZ345" s="288"/>
      <c r="CA345" s="288"/>
      <c r="CB345" s="288"/>
      <c r="CC345" s="288"/>
      <c r="CD345" s="288"/>
      <c r="CE345" s="288"/>
      <c r="CF345" s="288"/>
      <c r="CG345" s="288"/>
      <c r="CH345" s="288"/>
      <c r="CI345" s="288"/>
      <c r="CJ345" s="288"/>
      <c r="CK345" s="288"/>
      <c r="CL345" s="288"/>
      <c r="CM345" s="288"/>
      <c r="CN345" s="288"/>
      <c r="CO345" s="288"/>
      <c r="CP345" s="288"/>
      <c r="CQ345" s="288"/>
      <c r="CR345" s="288"/>
      <c r="CS345" s="288"/>
      <c r="CT345" s="288"/>
      <c r="CU345" s="288"/>
      <c r="CV345" s="288"/>
      <c r="CW345" s="288"/>
      <c r="CX345" s="288"/>
      <c r="CY345" s="288"/>
      <c r="CZ345" s="288"/>
      <c r="DA345" s="288"/>
      <c r="DB345" s="288"/>
      <c r="DC345" s="288"/>
      <c r="DD345" s="288"/>
      <c r="DE345" s="288"/>
      <c r="DF345" s="288"/>
      <c r="DG345" s="288"/>
      <c r="DH345" s="288"/>
      <c r="DI345" s="288"/>
      <c r="DJ345" s="288"/>
      <c r="DK345" s="288"/>
      <c r="DL345" s="288"/>
      <c r="DM345" s="288"/>
      <c r="DN345" s="288"/>
      <c r="DO345" s="289"/>
    </row>
    <row r="346" spans="30:119" ht="22.5" customHeight="1" thickTop="1" x14ac:dyDescent="0.35">
      <c r="AD346"/>
      <c r="BC346"/>
      <c r="BD346"/>
      <c r="BE346"/>
      <c r="BF346"/>
      <c r="BG346"/>
      <c r="BH346"/>
      <c r="BI346"/>
      <c r="BJ346"/>
      <c r="BK346"/>
      <c r="BL346"/>
      <c r="BV346"/>
      <c r="BW346" s="1012">
        <f t="shared" ref="BW346" si="688">BO347</f>
        <v>0.38333333333333336</v>
      </c>
      <c r="BX346" s="1013"/>
      <c r="BY346" s="267"/>
      <c r="BZ346" s="267"/>
      <c r="CA346" s="267"/>
      <c r="CB346" s="267"/>
      <c r="CC346" s="267"/>
      <c r="CD346" s="267"/>
      <c r="CE346" s="267"/>
      <c r="CF346" s="267"/>
      <c r="CG346" s="267"/>
      <c r="CH346" s="267"/>
      <c r="CI346" s="267"/>
      <c r="CJ346" s="267"/>
      <c r="CK346" s="267"/>
      <c r="CL346" s="267"/>
      <c r="CM346" s="267"/>
      <c r="CN346" s="267"/>
      <c r="CO346" s="267"/>
      <c r="CP346" s="267"/>
      <c r="CQ346" s="267"/>
      <c r="CR346" s="267"/>
      <c r="CS346" s="267"/>
      <c r="CT346" s="267"/>
      <c r="CU346" s="267"/>
      <c r="CV346" s="267"/>
      <c r="CW346" s="267"/>
      <c r="CX346" s="267"/>
      <c r="CY346" s="267"/>
      <c r="CZ346" s="267"/>
      <c r="DA346" s="267"/>
      <c r="DB346" s="267"/>
      <c r="DC346" s="267"/>
      <c r="DD346" s="267"/>
      <c r="DE346" s="267"/>
      <c r="DF346" s="267"/>
      <c r="DG346" s="267"/>
      <c r="DH346" s="267"/>
      <c r="DI346" s="267"/>
      <c r="DJ346" s="267"/>
      <c r="DK346" s="268"/>
      <c r="DL346" s="466" t="s">
        <v>78</v>
      </c>
      <c r="DM346" s="467"/>
      <c r="DN346" s="466" t="str">
        <f t="shared" ref="DN346" si="689">BR348</f>
        <v>B</v>
      </c>
      <c r="DO346" s="468"/>
    </row>
    <row r="347" spans="30:119" ht="22.5" customHeight="1" x14ac:dyDescent="0.3">
      <c r="AD347"/>
      <c r="BC347"/>
      <c r="BD347"/>
      <c r="BE347"/>
      <c r="BF347"/>
      <c r="BG347"/>
      <c r="BH347"/>
      <c r="BI347"/>
      <c r="BJ347"/>
      <c r="BK347"/>
      <c r="BL347"/>
      <c r="BN347" t="str">
        <f t="shared" ref="BN347:BU348" si="690">Q4</f>
        <v>2. KOLO</v>
      </c>
      <c r="BO347">
        <f t="shared" si="690"/>
        <v>0.38333333333333336</v>
      </c>
      <c r="BP347">
        <f t="shared" si="690"/>
        <v>8</v>
      </c>
      <c r="BQ347" t="str">
        <f t="shared" si="690"/>
        <v>HŘIŠTĚ</v>
      </c>
      <c r="BR347" t="str">
        <f t="shared" si="690"/>
        <v>skupina</v>
      </c>
      <c r="BS347">
        <f t="shared" si="690"/>
        <v>2</v>
      </c>
      <c r="BT347" t="str">
        <f t="shared" si="690"/>
        <v>:</v>
      </c>
      <c r="BU347">
        <f t="shared" si="690"/>
        <v>15</v>
      </c>
      <c r="BV347"/>
      <c r="BW347" s="270"/>
      <c r="BX347" s="1014" t="str">
        <f t="shared" ref="BX347" si="691">BN347</f>
        <v>2. KOLO</v>
      </c>
      <c r="BY347" s="1014"/>
      <c r="BZ347" s="1014"/>
      <c r="CA347" s="1014"/>
      <c r="CB347" s="271"/>
      <c r="CC347" s="1018"/>
      <c r="CD347" s="1018"/>
      <c r="CE347" s="271"/>
      <c r="CF347" s="271"/>
      <c r="CG347" s="271"/>
      <c r="CH347" s="271"/>
      <c r="CI347" s="271"/>
      <c r="CJ347" s="271"/>
      <c r="CK347" s="271"/>
      <c r="CL347" s="271"/>
      <c r="CM347" s="271"/>
      <c r="CN347" s="1019">
        <f t="shared" ref="CN347" si="692">BP347</f>
        <v>8</v>
      </c>
      <c r="CO347" s="1019"/>
      <c r="CP347" s="1019"/>
      <c r="CQ347" s="1019"/>
      <c r="CR347" s="1019"/>
      <c r="CS347" s="1015" t="s">
        <v>48</v>
      </c>
      <c r="CT347" s="1015"/>
      <c r="CU347" s="1015"/>
      <c r="CV347" s="271"/>
      <c r="CW347" s="271"/>
      <c r="CX347" s="271"/>
      <c r="CY347" s="271"/>
      <c r="CZ347" s="271"/>
      <c r="DA347" s="271"/>
      <c r="DB347" s="271"/>
      <c r="DC347" s="271"/>
      <c r="DD347" s="271"/>
      <c r="DE347" s="271"/>
      <c r="DF347" s="271"/>
      <c r="DG347" s="271"/>
      <c r="DH347" s="271"/>
      <c r="DI347" s="272"/>
      <c r="DJ347" s="1016" t="s">
        <v>49</v>
      </c>
      <c r="DK347" s="1016"/>
      <c r="DL347" s="1016"/>
      <c r="DM347" s="1017">
        <f t="shared" ref="DM347" si="693">BQ348</f>
        <v>2</v>
      </c>
      <c r="DN347" s="1017"/>
      <c r="DO347" s="273"/>
    </row>
    <row r="348" spans="30:119" ht="22.5" customHeight="1" x14ac:dyDescent="0.3">
      <c r="AD348"/>
      <c r="BC348"/>
      <c r="BD348"/>
      <c r="BE348"/>
      <c r="BF348"/>
      <c r="BG348"/>
      <c r="BH348"/>
      <c r="BI348"/>
      <c r="BJ348"/>
      <c r="BK348"/>
      <c r="BL348"/>
      <c r="BN348">
        <f t="shared" si="690"/>
        <v>0</v>
      </c>
      <c r="BO348">
        <f t="shared" si="690"/>
        <v>0</v>
      </c>
      <c r="BP348" t="str">
        <f t="shared" si="690"/>
        <v>zápas</v>
      </c>
      <c r="BQ348">
        <f t="shared" si="690"/>
        <v>2</v>
      </c>
      <c r="BR348" t="str">
        <f t="shared" si="690"/>
        <v>B</v>
      </c>
      <c r="BS348" t="str">
        <f t="shared" si="690"/>
        <v>Masarykova "A"</v>
      </c>
      <c r="BT348">
        <f t="shared" si="690"/>
        <v>0</v>
      </c>
      <c r="BU348" t="str">
        <f t="shared" si="690"/>
        <v>Bezručova</v>
      </c>
      <c r="BV348"/>
      <c r="BW348" s="270"/>
      <c r="BX348" s="1014"/>
      <c r="BY348" s="1014"/>
      <c r="BZ348" s="1014"/>
      <c r="CA348" s="1014"/>
      <c r="CB348" s="271"/>
      <c r="CC348" s="1018"/>
      <c r="CD348" s="1018"/>
      <c r="CE348" s="271"/>
      <c r="CF348" s="271"/>
      <c r="CG348" s="271"/>
      <c r="CH348" s="271"/>
      <c r="CI348" s="271"/>
      <c r="CJ348" s="271"/>
      <c r="CK348" s="271"/>
      <c r="CL348" s="271"/>
      <c r="CM348" s="271"/>
      <c r="CN348" s="1019"/>
      <c r="CO348" s="1019"/>
      <c r="CP348" s="1019"/>
      <c r="CQ348" s="1019"/>
      <c r="CR348" s="1019"/>
      <c r="CS348" s="1015"/>
      <c r="CT348" s="1015"/>
      <c r="CU348" s="1015"/>
      <c r="CV348" s="271"/>
      <c r="CW348" s="271"/>
      <c r="CX348" s="271"/>
      <c r="CY348" s="271"/>
      <c r="CZ348" s="271"/>
      <c r="DA348" s="271"/>
      <c r="DB348" s="271"/>
      <c r="DC348" s="271"/>
      <c r="DD348" s="271"/>
      <c r="DE348" s="271"/>
      <c r="DF348" s="271"/>
      <c r="DG348" s="271"/>
      <c r="DH348" s="271"/>
      <c r="DI348" s="272"/>
      <c r="DJ348" s="1016"/>
      <c r="DK348" s="1016"/>
      <c r="DL348" s="1016"/>
      <c r="DM348" s="1017"/>
      <c r="DN348" s="1017"/>
      <c r="DO348" s="273"/>
    </row>
    <row r="349" spans="30:119" ht="22.5" customHeight="1" x14ac:dyDescent="0.3">
      <c r="AD349"/>
      <c r="BC349"/>
      <c r="BD349"/>
      <c r="BE349"/>
      <c r="BF349"/>
      <c r="BG349"/>
      <c r="BH349"/>
      <c r="BI349"/>
      <c r="BJ349"/>
      <c r="BK349"/>
      <c r="BL349"/>
      <c r="BV349"/>
      <c r="BW349" s="270"/>
      <c r="BX349" s="274"/>
      <c r="BY349" s="274"/>
      <c r="BZ349" s="274"/>
      <c r="CA349" s="274"/>
      <c r="CB349" s="1010" t="s">
        <v>52</v>
      </c>
      <c r="CC349" s="1010"/>
      <c r="CD349" s="275">
        <f t="shared" ref="CD349" si="694">BS347</f>
        <v>2</v>
      </c>
      <c r="CE349" s="276" t="s">
        <v>53</v>
      </c>
      <c r="CF349" s="1011" t="str">
        <f t="shared" ref="CF349" si="695">BS348</f>
        <v>Masarykova "A"</v>
      </c>
      <c r="CG349" s="1011"/>
      <c r="CH349" s="1011"/>
      <c r="CI349" s="1011"/>
      <c r="CJ349" s="1011"/>
      <c r="CK349" s="1011"/>
      <c r="CL349" s="1011"/>
      <c r="CM349" s="1011"/>
      <c r="CN349" s="1011"/>
      <c r="CO349" s="1011"/>
      <c r="CP349" s="1011"/>
      <c r="CQ349" s="1011"/>
      <c r="CR349" s="1011"/>
      <c r="CS349" s="274"/>
      <c r="CT349" s="274"/>
      <c r="CU349" s="274"/>
      <c r="CV349" s="274"/>
      <c r="CW349" s="274"/>
      <c r="CX349" s="1010" t="s">
        <v>52</v>
      </c>
      <c r="CY349" s="1010"/>
      <c r="CZ349" s="275">
        <f t="shared" ref="CZ349" si="696">BU347</f>
        <v>15</v>
      </c>
      <c r="DA349" s="276" t="s">
        <v>53</v>
      </c>
      <c r="DB349" s="1011" t="str">
        <f t="shared" ref="DB349" si="697">BU348</f>
        <v>Bezručova</v>
      </c>
      <c r="DC349" s="1011"/>
      <c r="DD349" s="1011"/>
      <c r="DE349" s="1011"/>
      <c r="DF349" s="1011"/>
      <c r="DG349" s="1011"/>
      <c r="DH349" s="1011"/>
      <c r="DI349" s="1011"/>
      <c r="DJ349" s="1011"/>
      <c r="DK349" s="1011"/>
      <c r="DL349" s="1011"/>
      <c r="DM349" s="1011"/>
      <c r="DN349" s="1011"/>
      <c r="DO349" s="273"/>
    </row>
    <row r="350" spans="30:119" ht="22.5" customHeight="1" x14ac:dyDescent="0.3">
      <c r="AD350"/>
      <c r="BC350"/>
      <c r="BD350"/>
      <c r="BE350"/>
      <c r="BF350"/>
      <c r="BG350"/>
      <c r="BH350"/>
      <c r="BI350"/>
      <c r="BJ350"/>
      <c r="BK350"/>
      <c r="BL350"/>
      <c r="BV350"/>
      <c r="BW350" s="270"/>
      <c r="BX350" s="274"/>
      <c r="BY350" s="274"/>
      <c r="BZ350" s="274"/>
      <c r="CA350" s="274"/>
      <c r="CB350" s="274"/>
      <c r="CC350" s="274"/>
      <c r="CD350" s="274"/>
      <c r="CE350" s="274"/>
      <c r="CF350" s="274"/>
      <c r="CG350" s="274"/>
      <c r="CH350" s="274"/>
      <c r="CI350" s="274"/>
      <c r="CJ350" s="274"/>
      <c r="CK350" s="274"/>
      <c r="CL350" s="274"/>
      <c r="CM350" s="274"/>
      <c r="CN350" s="274"/>
      <c r="CO350" s="274"/>
      <c r="CP350" s="274"/>
      <c r="CQ350" s="274"/>
      <c r="CR350" s="274"/>
      <c r="CS350" s="274"/>
      <c r="CT350" s="274"/>
      <c r="CU350" s="274"/>
      <c r="CV350" s="274"/>
      <c r="CW350" s="274"/>
      <c r="CX350" s="274"/>
      <c r="CY350" s="274"/>
      <c r="CZ350" s="274"/>
      <c r="DA350" s="274"/>
      <c r="DB350" s="274"/>
      <c r="DC350" s="274"/>
      <c r="DD350" s="274"/>
      <c r="DE350" s="274"/>
      <c r="DF350" s="274"/>
      <c r="DG350" s="274"/>
      <c r="DH350" s="274"/>
      <c r="DI350" s="277"/>
      <c r="DJ350" s="277"/>
      <c r="DK350" s="277"/>
      <c r="DL350" s="277"/>
      <c r="DM350" s="277"/>
      <c r="DN350" s="277"/>
      <c r="DO350" s="273"/>
    </row>
    <row r="351" spans="30:119" ht="22.5" customHeight="1" x14ac:dyDescent="0.4">
      <c r="AD351"/>
      <c r="BC351"/>
      <c r="BD351"/>
      <c r="BE351"/>
      <c r="BF351"/>
      <c r="BG351"/>
      <c r="BH351"/>
      <c r="BI351"/>
      <c r="BJ351"/>
      <c r="BK351"/>
      <c r="BL351"/>
      <c r="BV351"/>
      <c r="BW351" s="270"/>
      <c r="BX351" s="278" t="s">
        <v>56</v>
      </c>
      <c r="BY351" s="250">
        <f t="shared" ref="BY351" si="698">CD349</f>
        <v>2</v>
      </c>
      <c r="BZ351" s="279" t="s">
        <v>47</v>
      </c>
      <c r="CA351" s="290">
        <v>1</v>
      </c>
      <c r="CB351" s="290">
        <v>2</v>
      </c>
      <c r="CC351" s="290">
        <v>3</v>
      </c>
      <c r="CD351" s="290">
        <v>4</v>
      </c>
      <c r="CE351" s="290">
        <v>5</v>
      </c>
      <c r="CF351" s="290">
        <v>6</v>
      </c>
      <c r="CG351" s="290">
        <v>7</v>
      </c>
      <c r="CH351" s="290">
        <v>8</v>
      </c>
      <c r="CI351" s="290">
        <v>9</v>
      </c>
      <c r="CJ351" s="290">
        <v>10</v>
      </c>
      <c r="CK351" s="290">
        <v>11</v>
      </c>
      <c r="CL351" s="290">
        <v>12</v>
      </c>
      <c r="CM351" s="290">
        <v>13</v>
      </c>
      <c r="CN351" s="290">
        <v>14</v>
      </c>
      <c r="CO351" s="290">
        <v>15</v>
      </c>
      <c r="CP351" s="290">
        <v>16</v>
      </c>
      <c r="CQ351" s="290">
        <v>17</v>
      </c>
      <c r="CR351" s="290">
        <v>18</v>
      </c>
      <c r="CS351" s="290">
        <v>19</v>
      </c>
      <c r="CT351" s="290">
        <v>20</v>
      </c>
      <c r="CU351" s="290">
        <v>21</v>
      </c>
      <c r="CV351" s="290">
        <v>22</v>
      </c>
      <c r="CW351" s="290">
        <v>23</v>
      </c>
      <c r="CX351" s="290">
        <v>24</v>
      </c>
      <c r="CY351" s="290">
        <v>25</v>
      </c>
      <c r="CZ351" s="290">
        <v>26</v>
      </c>
      <c r="DA351" s="290">
        <v>27</v>
      </c>
      <c r="DB351" s="290">
        <v>28</v>
      </c>
      <c r="DC351" s="290">
        <v>29</v>
      </c>
      <c r="DD351" s="290">
        <v>30</v>
      </c>
      <c r="DE351" s="290">
        <v>31</v>
      </c>
      <c r="DF351" s="290">
        <v>32</v>
      </c>
      <c r="DG351" s="290">
        <v>33</v>
      </c>
      <c r="DH351" s="290">
        <v>34</v>
      </c>
      <c r="DI351" s="291">
        <v>35</v>
      </c>
      <c r="DJ351" s="291">
        <v>36</v>
      </c>
      <c r="DK351" s="291">
        <v>37</v>
      </c>
      <c r="DL351" s="291">
        <v>38</v>
      </c>
      <c r="DM351" s="291">
        <v>39</v>
      </c>
      <c r="DN351" s="291">
        <v>40</v>
      </c>
      <c r="DO351" s="273"/>
    </row>
    <row r="352" spans="30:119" ht="22.5" customHeight="1" x14ac:dyDescent="0.3">
      <c r="AD352"/>
      <c r="BC352"/>
      <c r="BD352"/>
      <c r="BE352"/>
      <c r="BF352"/>
      <c r="BG352"/>
      <c r="BH352"/>
      <c r="BI352"/>
      <c r="BJ352"/>
      <c r="BK352"/>
      <c r="BL352"/>
      <c r="BV352"/>
      <c r="BW352" s="270"/>
      <c r="BX352" s="280"/>
      <c r="BY352" s="281"/>
      <c r="BZ352" s="282"/>
      <c r="CA352" s="283"/>
      <c r="CB352" s="283"/>
      <c r="CC352" s="283"/>
      <c r="CD352" s="283"/>
      <c r="CE352" s="283"/>
      <c r="CF352" s="283"/>
      <c r="CG352" s="283"/>
      <c r="CH352" s="283"/>
      <c r="CI352" s="283"/>
      <c r="CJ352" s="283"/>
      <c r="CK352" s="283"/>
      <c r="CL352" s="283"/>
      <c r="CM352" s="283"/>
      <c r="CN352" s="283"/>
      <c r="CO352" s="283"/>
      <c r="CP352" s="283"/>
      <c r="CQ352" s="283"/>
      <c r="CR352" s="283"/>
      <c r="CS352" s="283"/>
      <c r="CT352" s="283"/>
      <c r="CU352" s="283"/>
      <c r="CV352" s="283"/>
      <c r="CW352" s="283"/>
      <c r="CX352" s="283"/>
      <c r="CY352" s="283"/>
      <c r="CZ352" s="283"/>
      <c r="DA352" s="283"/>
      <c r="DB352" s="283"/>
      <c r="DC352" s="283"/>
      <c r="DD352" s="283"/>
      <c r="DE352" s="283"/>
      <c r="DF352" s="283"/>
      <c r="DG352" s="283"/>
      <c r="DH352" s="283"/>
      <c r="DI352" s="284"/>
      <c r="DJ352" s="284"/>
      <c r="DK352" s="284"/>
      <c r="DL352" s="284"/>
      <c r="DM352" s="284"/>
      <c r="DN352" s="284"/>
      <c r="DO352" s="273"/>
    </row>
    <row r="353" spans="30:119" ht="22.5" customHeight="1" x14ac:dyDescent="0.4">
      <c r="AD353"/>
      <c r="BC353"/>
      <c r="BD353"/>
      <c r="BE353"/>
      <c r="BF353"/>
      <c r="BG353"/>
      <c r="BH353"/>
      <c r="BI353"/>
      <c r="BJ353"/>
      <c r="BK353"/>
      <c r="BL353"/>
      <c r="BV353"/>
      <c r="BW353" s="270"/>
      <c r="BX353" s="285" t="s">
        <v>56</v>
      </c>
      <c r="BY353" s="249">
        <f t="shared" ref="BY353" si="699">CZ349</f>
        <v>15</v>
      </c>
      <c r="BZ353" s="286" t="s">
        <v>47</v>
      </c>
      <c r="CA353" s="290">
        <v>1</v>
      </c>
      <c r="CB353" s="290">
        <v>2</v>
      </c>
      <c r="CC353" s="290">
        <v>3</v>
      </c>
      <c r="CD353" s="290">
        <v>4</v>
      </c>
      <c r="CE353" s="290">
        <v>5</v>
      </c>
      <c r="CF353" s="290">
        <v>6</v>
      </c>
      <c r="CG353" s="290">
        <v>7</v>
      </c>
      <c r="CH353" s="290">
        <v>8</v>
      </c>
      <c r="CI353" s="290">
        <v>9</v>
      </c>
      <c r="CJ353" s="290">
        <v>10</v>
      </c>
      <c r="CK353" s="290">
        <v>11</v>
      </c>
      <c r="CL353" s="290">
        <v>12</v>
      </c>
      <c r="CM353" s="290">
        <v>13</v>
      </c>
      <c r="CN353" s="290">
        <v>14</v>
      </c>
      <c r="CO353" s="290">
        <v>15</v>
      </c>
      <c r="CP353" s="290">
        <v>16</v>
      </c>
      <c r="CQ353" s="290">
        <v>17</v>
      </c>
      <c r="CR353" s="290">
        <v>18</v>
      </c>
      <c r="CS353" s="290">
        <v>19</v>
      </c>
      <c r="CT353" s="290">
        <v>20</v>
      </c>
      <c r="CU353" s="290">
        <v>21</v>
      </c>
      <c r="CV353" s="290">
        <v>22</v>
      </c>
      <c r="CW353" s="290">
        <v>23</v>
      </c>
      <c r="CX353" s="290">
        <v>24</v>
      </c>
      <c r="CY353" s="290">
        <v>25</v>
      </c>
      <c r="CZ353" s="290">
        <v>26</v>
      </c>
      <c r="DA353" s="290">
        <v>27</v>
      </c>
      <c r="DB353" s="290">
        <v>28</v>
      </c>
      <c r="DC353" s="290">
        <v>29</v>
      </c>
      <c r="DD353" s="290">
        <v>30</v>
      </c>
      <c r="DE353" s="290">
        <v>31</v>
      </c>
      <c r="DF353" s="290">
        <v>32</v>
      </c>
      <c r="DG353" s="290">
        <v>33</v>
      </c>
      <c r="DH353" s="290">
        <v>34</v>
      </c>
      <c r="DI353" s="291">
        <v>35</v>
      </c>
      <c r="DJ353" s="291">
        <v>36</v>
      </c>
      <c r="DK353" s="291">
        <v>37</v>
      </c>
      <c r="DL353" s="291">
        <v>38</v>
      </c>
      <c r="DM353" s="291">
        <v>39</v>
      </c>
      <c r="DN353" s="291">
        <v>40</v>
      </c>
      <c r="DO353" s="273"/>
    </row>
    <row r="354" spans="30:119" ht="22.5" customHeight="1" thickBot="1" x14ac:dyDescent="0.35">
      <c r="AD354"/>
      <c r="BC354"/>
      <c r="BD354"/>
      <c r="BE354"/>
      <c r="BF354"/>
      <c r="BG354"/>
      <c r="BH354"/>
      <c r="BI354"/>
      <c r="BJ354"/>
      <c r="BK354"/>
      <c r="BL354"/>
      <c r="BV354"/>
      <c r="BW354" s="287"/>
      <c r="BX354" s="288"/>
      <c r="BY354" s="288"/>
      <c r="BZ354" s="288"/>
      <c r="CA354" s="288"/>
      <c r="CB354" s="288"/>
      <c r="CC354" s="288"/>
      <c r="CD354" s="288"/>
      <c r="CE354" s="288"/>
      <c r="CF354" s="288"/>
      <c r="CG354" s="288"/>
      <c r="CH354" s="288"/>
      <c r="CI354" s="288"/>
      <c r="CJ354" s="288"/>
      <c r="CK354" s="288"/>
      <c r="CL354" s="288"/>
      <c r="CM354" s="288"/>
      <c r="CN354" s="288"/>
      <c r="CO354" s="288"/>
      <c r="CP354" s="288"/>
      <c r="CQ354" s="288"/>
      <c r="CR354" s="288"/>
      <c r="CS354" s="288"/>
      <c r="CT354" s="288"/>
      <c r="CU354" s="288"/>
      <c r="CV354" s="288"/>
      <c r="CW354" s="288"/>
      <c r="CX354" s="288"/>
      <c r="CY354" s="288"/>
      <c r="CZ354" s="288"/>
      <c r="DA354" s="288"/>
      <c r="DB354" s="288"/>
      <c r="DC354" s="288"/>
      <c r="DD354" s="288"/>
      <c r="DE354" s="288"/>
      <c r="DF354" s="288"/>
      <c r="DG354" s="288"/>
      <c r="DH354" s="288"/>
      <c r="DI354" s="288"/>
      <c r="DJ354" s="288"/>
      <c r="DK354" s="288"/>
      <c r="DL354" s="288"/>
      <c r="DM354" s="288"/>
      <c r="DN354" s="288"/>
      <c r="DO354" s="289"/>
    </row>
    <row r="355" spans="30:119" ht="22.5" customHeight="1" thickTop="1" x14ac:dyDescent="0.35">
      <c r="AD355"/>
      <c r="BC355"/>
      <c r="BD355"/>
      <c r="BE355"/>
      <c r="BF355"/>
      <c r="BG355"/>
      <c r="BH355"/>
      <c r="BI355"/>
      <c r="BJ355"/>
      <c r="BK355"/>
      <c r="BL355"/>
      <c r="BV355"/>
      <c r="BW355" s="1012">
        <f t="shared" ref="BW355" si="700">BO356</f>
        <v>0.39166666666666672</v>
      </c>
      <c r="BX355" s="1013"/>
      <c r="BY355" s="267"/>
      <c r="BZ355" s="267"/>
      <c r="CA355" s="267"/>
      <c r="CB355" s="267"/>
      <c r="CC355" s="267"/>
      <c r="CD355" s="267"/>
      <c r="CE355" s="267"/>
      <c r="CF355" s="267"/>
      <c r="CG355" s="267"/>
      <c r="CH355" s="267"/>
      <c r="CI355" s="267"/>
      <c r="CJ355" s="267"/>
      <c r="CK355" s="267"/>
      <c r="CL355" s="267"/>
      <c r="CM355" s="267"/>
      <c r="CN355" s="267"/>
      <c r="CO355" s="267"/>
      <c r="CP355" s="267"/>
      <c r="CQ355" s="267"/>
      <c r="CR355" s="267"/>
      <c r="CS355" s="267"/>
      <c r="CT355" s="267"/>
      <c r="CU355" s="267"/>
      <c r="CV355" s="267"/>
      <c r="CW355" s="267"/>
      <c r="CX355" s="267"/>
      <c r="CY355" s="267"/>
      <c r="CZ355" s="267"/>
      <c r="DA355" s="267"/>
      <c r="DB355" s="267"/>
      <c r="DC355" s="267"/>
      <c r="DD355" s="267"/>
      <c r="DE355" s="267"/>
      <c r="DF355" s="267"/>
      <c r="DG355" s="267"/>
      <c r="DH355" s="267"/>
      <c r="DI355" s="267"/>
      <c r="DJ355" s="267"/>
      <c r="DK355" s="268"/>
      <c r="DL355" s="466" t="s">
        <v>78</v>
      </c>
      <c r="DM355" s="467"/>
      <c r="DN355" s="466" t="str">
        <f t="shared" ref="DN355" si="701">BR357</f>
        <v>C</v>
      </c>
      <c r="DO355" s="468"/>
    </row>
    <row r="356" spans="30:119" ht="22.5" customHeight="1" x14ac:dyDescent="0.3">
      <c r="AD356"/>
      <c r="BC356"/>
      <c r="BD356"/>
      <c r="BE356"/>
      <c r="BF356"/>
      <c r="BG356"/>
      <c r="BH356"/>
      <c r="BI356"/>
      <c r="BJ356"/>
      <c r="BK356"/>
      <c r="BL356"/>
      <c r="BN356" t="str">
        <f t="shared" ref="BN356:BU357" si="702">Q6</f>
        <v>3. KOLO</v>
      </c>
      <c r="BO356">
        <f t="shared" si="702"/>
        <v>0.39166666666666672</v>
      </c>
      <c r="BP356">
        <f t="shared" si="702"/>
        <v>14</v>
      </c>
      <c r="BQ356" t="str">
        <f t="shared" si="702"/>
        <v>HŘIŠTĚ</v>
      </c>
      <c r="BR356" t="str">
        <f t="shared" si="702"/>
        <v>skupina</v>
      </c>
      <c r="BS356">
        <f t="shared" si="702"/>
        <v>12</v>
      </c>
      <c r="BT356" t="str">
        <f t="shared" si="702"/>
        <v>:</v>
      </c>
      <c r="BU356">
        <f t="shared" si="702"/>
        <v>14</v>
      </c>
      <c r="BV356"/>
      <c r="BW356" s="270"/>
      <c r="BX356" s="1014" t="str">
        <f t="shared" ref="BX356" si="703">BN356</f>
        <v>3. KOLO</v>
      </c>
      <c r="BY356" s="1014"/>
      <c r="BZ356" s="1014"/>
      <c r="CA356" s="1014"/>
      <c r="CB356" s="271"/>
      <c r="CC356" s="1018"/>
      <c r="CD356" s="1018"/>
      <c r="CE356" s="271"/>
      <c r="CF356" s="271"/>
      <c r="CG356" s="271"/>
      <c r="CH356" s="271"/>
      <c r="CI356" s="271"/>
      <c r="CJ356" s="271"/>
      <c r="CK356" s="271"/>
      <c r="CL356" s="271"/>
      <c r="CM356" s="271"/>
      <c r="CN356" s="1019">
        <f t="shared" ref="CN356" si="704">BP356</f>
        <v>14</v>
      </c>
      <c r="CO356" s="1019"/>
      <c r="CP356" s="1019"/>
      <c r="CQ356" s="1019"/>
      <c r="CR356" s="1019"/>
      <c r="CS356" s="1015" t="s">
        <v>48</v>
      </c>
      <c r="CT356" s="1015"/>
      <c r="CU356" s="1015"/>
      <c r="CV356" s="271"/>
      <c r="CW356" s="271"/>
      <c r="CX356" s="271"/>
      <c r="CY356" s="271"/>
      <c r="CZ356" s="271"/>
      <c r="DA356" s="271"/>
      <c r="DB356" s="271"/>
      <c r="DC356" s="271"/>
      <c r="DD356" s="271"/>
      <c r="DE356" s="271"/>
      <c r="DF356" s="271"/>
      <c r="DG356" s="271"/>
      <c r="DH356" s="271"/>
      <c r="DI356" s="272"/>
      <c r="DJ356" s="1016" t="s">
        <v>49</v>
      </c>
      <c r="DK356" s="1016"/>
      <c r="DL356" s="1016"/>
      <c r="DM356" s="1017">
        <f t="shared" ref="DM356" si="705">BQ357</f>
        <v>2</v>
      </c>
      <c r="DN356" s="1017"/>
      <c r="DO356" s="273"/>
    </row>
    <row r="357" spans="30:119" ht="22.5" customHeight="1" x14ac:dyDescent="0.3">
      <c r="AD357"/>
      <c r="BC357"/>
      <c r="BD357"/>
      <c r="BE357"/>
      <c r="BF357"/>
      <c r="BG357"/>
      <c r="BH357"/>
      <c r="BI357"/>
      <c r="BJ357"/>
      <c r="BK357"/>
      <c r="BL357"/>
      <c r="BN357">
        <f t="shared" si="702"/>
        <v>0</v>
      </c>
      <c r="BO357">
        <f t="shared" si="702"/>
        <v>0</v>
      </c>
      <c r="BP357" t="str">
        <f t="shared" si="702"/>
        <v>zápas</v>
      </c>
      <c r="BQ357">
        <f t="shared" si="702"/>
        <v>2</v>
      </c>
      <c r="BR357" t="str">
        <f t="shared" si="702"/>
        <v>C</v>
      </c>
      <c r="BS357" t="str">
        <f t="shared" si="702"/>
        <v>Lipanská "B"</v>
      </c>
      <c r="BT357">
        <f t="shared" si="702"/>
        <v>0</v>
      </c>
      <c r="BU357" t="str">
        <f t="shared" si="702"/>
        <v>Gymnázium "A"</v>
      </c>
      <c r="BV357"/>
      <c r="BW357" s="270"/>
      <c r="BX357" s="1014"/>
      <c r="BY357" s="1014"/>
      <c r="BZ357" s="1014"/>
      <c r="CA357" s="1014"/>
      <c r="CB357" s="271"/>
      <c r="CC357" s="1018"/>
      <c r="CD357" s="1018"/>
      <c r="CE357" s="271"/>
      <c r="CF357" s="271"/>
      <c r="CG357" s="271"/>
      <c r="CH357" s="271"/>
      <c r="CI357" s="271"/>
      <c r="CJ357" s="271"/>
      <c r="CK357" s="271"/>
      <c r="CL357" s="271"/>
      <c r="CM357" s="271"/>
      <c r="CN357" s="1019"/>
      <c r="CO357" s="1019"/>
      <c r="CP357" s="1019"/>
      <c r="CQ357" s="1019"/>
      <c r="CR357" s="1019"/>
      <c r="CS357" s="1015"/>
      <c r="CT357" s="1015"/>
      <c r="CU357" s="1015"/>
      <c r="CV357" s="271"/>
      <c r="CW357" s="271"/>
      <c r="CX357" s="271"/>
      <c r="CY357" s="271"/>
      <c r="CZ357" s="271"/>
      <c r="DA357" s="271"/>
      <c r="DB357" s="271"/>
      <c r="DC357" s="271"/>
      <c r="DD357" s="271"/>
      <c r="DE357" s="271"/>
      <c r="DF357" s="271"/>
      <c r="DG357" s="271"/>
      <c r="DH357" s="271"/>
      <c r="DI357" s="272"/>
      <c r="DJ357" s="1016"/>
      <c r="DK357" s="1016"/>
      <c r="DL357" s="1016"/>
      <c r="DM357" s="1017"/>
      <c r="DN357" s="1017"/>
      <c r="DO357" s="273"/>
    </row>
    <row r="358" spans="30:119" ht="22.5" customHeight="1" x14ac:dyDescent="0.3">
      <c r="AD358"/>
      <c r="BC358"/>
      <c r="BD358"/>
      <c r="BE358"/>
      <c r="BF358"/>
      <c r="BG358"/>
      <c r="BH358"/>
      <c r="BI358"/>
      <c r="BJ358"/>
      <c r="BK358"/>
      <c r="BL358"/>
      <c r="BV358"/>
      <c r="BW358" s="270"/>
      <c r="BX358" s="274"/>
      <c r="BY358" s="274"/>
      <c r="BZ358" s="274"/>
      <c r="CA358" s="274"/>
      <c r="CB358" s="1010" t="s">
        <v>52</v>
      </c>
      <c r="CC358" s="1010"/>
      <c r="CD358" s="275">
        <f t="shared" ref="CD358" si="706">BS356</f>
        <v>12</v>
      </c>
      <c r="CE358" s="276" t="s">
        <v>53</v>
      </c>
      <c r="CF358" s="1011" t="str">
        <f t="shared" ref="CF358" si="707">BS357</f>
        <v>Lipanská "B"</v>
      </c>
      <c r="CG358" s="1011"/>
      <c r="CH358" s="1011"/>
      <c r="CI358" s="1011"/>
      <c r="CJ358" s="1011"/>
      <c r="CK358" s="1011"/>
      <c r="CL358" s="1011"/>
      <c r="CM358" s="1011"/>
      <c r="CN358" s="1011"/>
      <c r="CO358" s="1011"/>
      <c r="CP358" s="1011"/>
      <c r="CQ358" s="1011"/>
      <c r="CR358" s="1011"/>
      <c r="CS358" s="274"/>
      <c r="CT358" s="274"/>
      <c r="CU358" s="274"/>
      <c r="CV358" s="274"/>
      <c r="CW358" s="274"/>
      <c r="CX358" s="1010" t="s">
        <v>52</v>
      </c>
      <c r="CY358" s="1010"/>
      <c r="CZ358" s="275">
        <f t="shared" ref="CZ358" si="708">BU356</f>
        <v>14</v>
      </c>
      <c r="DA358" s="276" t="s">
        <v>53</v>
      </c>
      <c r="DB358" s="1011" t="str">
        <f t="shared" ref="DB358" si="709">BU357</f>
        <v>Gymnázium "A"</v>
      </c>
      <c r="DC358" s="1011"/>
      <c r="DD358" s="1011"/>
      <c r="DE358" s="1011"/>
      <c r="DF358" s="1011"/>
      <c r="DG358" s="1011"/>
      <c r="DH358" s="1011"/>
      <c r="DI358" s="1011"/>
      <c r="DJ358" s="1011"/>
      <c r="DK358" s="1011"/>
      <c r="DL358" s="1011"/>
      <c r="DM358" s="1011"/>
      <c r="DN358" s="1011"/>
      <c r="DO358" s="273"/>
    </row>
    <row r="359" spans="30:119" ht="22.5" customHeight="1" x14ac:dyDescent="0.3">
      <c r="AD359"/>
      <c r="BC359"/>
      <c r="BD359"/>
      <c r="BE359"/>
      <c r="BF359"/>
      <c r="BG359"/>
      <c r="BH359"/>
      <c r="BI359"/>
      <c r="BJ359"/>
      <c r="BK359"/>
      <c r="BL359"/>
      <c r="BV359"/>
      <c r="BW359" s="270"/>
      <c r="BX359" s="274"/>
      <c r="BY359" s="274"/>
      <c r="BZ359" s="274"/>
      <c r="CA359" s="274"/>
      <c r="CB359" s="274"/>
      <c r="CC359" s="274"/>
      <c r="CD359" s="274"/>
      <c r="CE359" s="274"/>
      <c r="CF359" s="274"/>
      <c r="CG359" s="274"/>
      <c r="CH359" s="274"/>
      <c r="CI359" s="274"/>
      <c r="CJ359" s="274"/>
      <c r="CK359" s="274"/>
      <c r="CL359" s="274"/>
      <c r="CM359" s="274"/>
      <c r="CN359" s="274"/>
      <c r="CO359" s="274"/>
      <c r="CP359" s="274"/>
      <c r="CQ359" s="274"/>
      <c r="CR359" s="274"/>
      <c r="CS359" s="274"/>
      <c r="CT359" s="274"/>
      <c r="CU359" s="274"/>
      <c r="CV359" s="274"/>
      <c r="CW359" s="274"/>
      <c r="CX359" s="274"/>
      <c r="CY359" s="274"/>
      <c r="CZ359" s="274"/>
      <c r="DA359" s="274"/>
      <c r="DB359" s="274"/>
      <c r="DC359" s="274"/>
      <c r="DD359" s="274"/>
      <c r="DE359" s="274"/>
      <c r="DF359" s="274"/>
      <c r="DG359" s="274"/>
      <c r="DH359" s="274"/>
      <c r="DI359" s="277"/>
      <c r="DJ359" s="277"/>
      <c r="DK359" s="277"/>
      <c r="DL359" s="277"/>
      <c r="DM359" s="277"/>
      <c r="DN359" s="277"/>
      <c r="DO359" s="273"/>
    </row>
    <row r="360" spans="30:119" ht="22.5" customHeight="1" x14ac:dyDescent="0.4">
      <c r="AD360"/>
      <c r="BC360"/>
      <c r="BD360"/>
      <c r="BE360"/>
      <c r="BF360"/>
      <c r="BG360"/>
      <c r="BH360"/>
      <c r="BI360"/>
      <c r="BJ360"/>
      <c r="BK360"/>
      <c r="BL360"/>
      <c r="BV360"/>
      <c r="BW360" s="270"/>
      <c r="BX360" s="278" t="s">
        <v>56</v>
      </c>
      <c r="BY360" s="250">
        <f t="shared" ref="BY360" si="710">CD358</f>
        <v>12</v>
      </c>
      <c r="BZ360" s="279" t="s">
        <v>47</v>
      </c>
      <c r="CA360" s="290">
        <v>1</v>
      </c>
      <c r="CB360" s="290">
        <v>2</v>
      </c>
      <c r="CC360" s="290">
        <v>3</v>
      </c>
      <c r="CD360" s="290">
        <v>4</v>
      </c>
      <c r="CE360" s="290">
        <v>5</v>
      </c>
      <c r="CF360" s="290">
        <v>6</v>
      </c>
      <c r="CG360" s="290">
        <v>7</v>
      </c>
      <c r="CH360" s="290">
        <v>8</v>
      </c>
      <c r="CI360" s="290">
        <v>9</v>
      </c>
      <c r="CJ360" s="290">
        <v>10</v>
      </c>
      <c r="CK360" s="290">
        <v>11</v>
      </c>
      <c r="CL360" s="290">
        <v>12</v>
      </c>
      <c r="CM360" s="290">
        <v>13</v>
      </c>
      <c r="CN360" s="290">
        <v>14</v>
      </c>
      <c r="CO360" s="290">
        <v>15</v>
      </c>
      <c r="CP360" s="290">
        <v>16</v>
      </c>
      <c r="CQ360" s="290">
        <v>17</v>
      </c>
      <c r="CR360" s="290">
        <v>18</v>
      </c>
      <c r="CS360" s="290">
        <v>19</v>
      </c>
      <c r="CT360" s="290">
        <v>20</v>
      </c>
      <c r="CU360" s="290">
        <v>21</v>
      </c>
      <c r="CV360" s="290">
        <v>22</v>
      </c>
      <c r="CW360" s="290">
        <v>23</v>
      </c>
      <c r="CX360" s="290">
        <v>24</v>
      </c>
      <c r="CY360" s="290">
        <v>25</v>
      </c>
      <c r="CZ360" s="290">
        <v>26</v>
      </c>
      <c r="DA360" s="290">
        <v>27</v>
      </c>
      <c r="DB360" s="290">
        <v>28</v>
      </c>
      <c r="DC360" s="290">
        <v>29</v>
      </c>
      <c r="DD360" s="290">
        <v>30</v>
      </c>
      <c r="DE360" s="290">
        <v>31</v>
      </c>
      <c r="DF360" s="290">
        <v>32</v>
      </c>
      <c r="DG360" s="290">
        <v>33</v>
      </c>
      <c r="DH360" s="290">
        <v>34</v>
      </c>
      <c r="DI360" s="291">
        <v>35</v>
      </c>
      <c r="DJ360" s="291">
        <v>36</v>
      </c>
      <c r="DK360" s="291">
        <v>37</v>
      </c>
      <c r="DL360" s="291">
        <v>38</v>
      </c>
      <c r="DM360" s="291">
        <v>39</v>
      </c>
      <c r="DN360" s="291">
        <v>40</v>
      </c>
      <c r="DO360" s="273"/>
    </row>
    <row r="361" spans="30:119" ht="22.5" customHeight="1" x14ac:dyDescent="0.3">
      <c r="AD361"/>
      <c r="BC361"/>
      <c r="BD361"/>
      <c r="BE361"/>
      <c r="BF361"/>
      <c r="BG361"/>
      <c r="BH361"/>
      <c r="BI361"/>
      <c r="BJ361"/>
      <c r="BK361"/>
      <c r="BL361"/>
      <c r="BV361"/>
      <c r="BW361" s="270"/>
      <c r="BX361" s="280"/>
      <c r="BY361" s="281"/>
      <c r="BZ361" s="282"/>
      <c r="CA361" s="283"/>
      <c r="CB361" s="283"/>
      <c r="CC361" s="283"/>
      <c r="CD361" s="283"/>
      <c r="CE361" s="283"/>
      <c r="CF361" s="283"/>
      <c r="CG361" s="283"/>
      <c r="CH361" s="283"/>
      <c r="CI361" s="283"/>
      <c r="CJ361" s="283"/>
      <c r="CK361" s="283"/>
      <c r="CL361" s="283"/>
      <c r="CM361" s="283"/>
      <c r="CN361" s="283"/>
      <c r="CO361" s="283"/>
      <c r="CP361" s="283"/>
      <c r="CQ361" s="283"/>
      <c r="CR361" s="283"/>
      <c r="CS361" s="283"/>
      <c r="CT361" s="283"/>
      <c r="CU361" s="283"/>
      <c r="CV361" s="283"/>
      <c r="CW361" s="283"/>
      <c r="CX361" s="283"/>
      <c r="CY361" s="283"/>
      <c r="CZ361" s="283"/>
      <c r="DA361" s="283"/>
      <c r="DB361" s="283"/>
      <c r="DC361" s="283"/>
      <c r="DD361" s="283"/>
      <c r="DE361" s="283"/>
      <c r="DF361" s="283"/>
      <c r="DG361" s="283"/>
      <c r="DH361" s="283"/>
      <c r="DI361" s="284"/>
      <c r="DJ361" s="284"/>
      <c r="DK361" s="284"/>
      <c r="DL361" s="284"/>
      <c r="DM361" s="284"/>
      <c r="DN361" s="284"/>
      <c r="DO361" s="273"/>
    </row>
    <row r="362" spans="30:119" ht="22.5" customHeight="1" x14ac:dyDescent="0.4">
      <c r="AD362"/>
      <c r="BC362"/>
      <c r="BD362"/>
      <c r="BE362"/>
      <c r="BF362"/>
      <c r="BG362"/>
      <c r="BH362"/>
      <c r="BI362"/>
      <c r="BJ362"/>
      <c r="BK362"/>
      <c r="BL362"/>
      <c r="BV362"/>
      <c r="BW362" s="270"/>
      <c r="BX362" s="285" t="s">
        <v>56</v>
      </c>
      <c r="BY362" s="249">
        <f t="shared" ref="BY362" si="711">CZ358</f>
        <v>14</v>
      </c>
      <c r="BZ362" s="286" t="s">
        <v>47</v>
      </c>
      <c r="CA362" s="290">
        <v>1</v>
      </c>
      <c r="CB362" s="290">
        <v>2</v>
      </c>
      <c r="CC362" s="290">
        <v>3</v>
      </c>
      <c r="CD362" s="290">
        <v>4</v>
      </c>
      <c r="CE362" s="290">
        <v>5</v>
      </c>
      <c r="CF362" s="290">
        <v>6</v>
      </c>
      <c r="CG362" s="290">
        <v>7</v>
      </c>
      <c r="CH362" s="290">
        <v>8</v>
      </c>
      <c r="CI362" s="290">
        <v>9</v>
      </c>
      <c r="CJ362" s="290">
        <v>10</v>
      </c>
      <c r="CK362" s="290">
        <v>11</v>
      </c>
      <c r="CL362" s="290">
        <v>12</v>
      </c>
      <c r="CM362" s="290">
        <v>13</v>
      </c>
      <c r="CN362" s="290">
        <v>14</v>
      </c>
      <c r="CO362" s="290">
        <v>15</v>
      </c>
      <c r="CP362" s="290">
        <v>16</v>
      </c>
      <c r="CQ362" s="290">
        <v>17</v>
      </c>
      <c r="CR362" s="290">
        <v>18</v>
      </c>
      <c r="CS362" s="290">
        <v>19</v>
      </c>
      <c r="CT362" s="290">
        <v>20</v>
      </c>
      <c r="CU362" s="290">
        <v>21</v>
      </c>
      <c r="CV362" s="290">
        <v>22</v>
      </c>
      <c r="CW362" s="290">
        <v>23</v>
      </c>
      <c r="CX362" s="290">
        <v>24</v>
      </c>
      <c r="CY362" s="290">
        <v>25</v>
      </c>
      <c r="CZ362" s="290">
        <v>26</v>
      </c>
      <c r="DA362" s="290">
        <v>27</v>
      </c>
      <c r="DB362" s="290">
        <v>28</v>
      </c>
      <c r="DC362" s="290">
        <v>29</v>
      </c>
      <c r="DD362" s="290">
        <v>30</v>
      </c>
      <c r="DE362" s="290">
        <v>31</v>
      </c>
      <c r="DF362" s="290">
        <v>32</v>
      </c>
      <c r="DG362" s="290">
        <v>33</v>
      </c>
      <c r="DH362" s="290">
        <v>34</v>
      </c>
      <c r="DI362" s="291">
        <v>35</v>
      </c>
      <c r="DJ362" s="291">
        <v>36</v>
      </c>
      <c r="DK362" s="291">
        <v>37</v>
      </c>
      <c r="DL362" s="291">
        <v>38</v>
      </c>
      <c r="DM362" s="291">
        <v>39</v>
      </c>
      <c r="DN362" s="291">
        <v>40</v>
      </c>
      <c r="DO362" s="273"/>
    </row>
    <row r="363" spans="30:119" ht="22.5" customHeight="1" thickBot="1" x14ac:dyDescent="0.35">
      <c r="AD363"/>
      <c r="BC363"/>
      <c r="BD363"/>
      <c r="BE363"/>
      <c r="BF363"/>
      <c r="BG363"/>
      <c r="BH363"/>
      <c r="BI363"/>
      <c r="BJ363"/>
      <c r="BK363"/>
      <c r="BL363"/>
      <c r="BV363"/>
      <c r="BW363" s="287"/>
      <c r="BX363" s="288"/>
      <c r="BY363" s="288"/>
      <c r="BZ363" s="288"/>
      <c r="CA363" s="288"/>
      <c r="CB363" s="288"/>
      <c r="CC363" s="288"/>
      <c r="CD363" s="288"/>
      <c r="CE363" s="288"/>
      <c r="CF363" s="288"/>
      <c r="CG363" s="288"/>
      <c r="CH363" s="288"/>
      <c r="CI363" s="288"/>
      <c r="CJ363" s="288"/>
      <c r="CK363" s="288"/>
      <c r="CL363" s="288"/>
      <c r="CM363" s="288"/>
      <c r="CN363" s="288"/>
      <c r="CO363" s="288"/>
      <c r="CP363" s="288"/>
      <c r="CQ363" s="288"/>
      <c r="CR363" s="288"/>
      <c r="CS363" s="288"/>
      <c r="CT363" s="288"/>
      <c r="CU363" s="288"/>
      <c r="CV363" s="288"/>
      <c r="CW363" s="288"/>
      <c r="CX363" s="288"/>
      <c r="CY363" s="288"/>
      <c r="CZ363" s="288"/>
      <c r="DA363" s="288"/>
      <c r="DB363" s="288"/>
      <c r="DC363" s="288"/>
      <c r="DD363" s="288"/>
      <c r="DE363" s="288"/>
      <c r="DF363" s="288"/>
      <c r="DG363" s="288"/>
      <c r="DH363" s="288"/>
      <c r="DI363" s="288"/>
      <c r="DJ363" s="288"/>
      <c r="DK363" s="288"/>
      <c r="DL363" s="288"/>
      <c r="DM363" s="288"/>
      <c r="DN363" s="288"/>
      <c r="DO363" s="289"/>
    </row>
    <row r="364" spans="30:119" ht="22.5" customHeight="1" thickTop="1" thickBot="1" x14ac:dyDescent="0.35">
      <c r="AD364"/>
      <c r="BC364"/>
      <c r="BD364"/>
      <c r="BE364"/>
      <c r="BF364"/>
      <c r="BG364"/>
      <c r="BH364"/>
      <c r="BI364"/>
      <c r="BJ364"/>
      <c r="BK364"/>
      <c r="BL364"/>
      <c r="BV364"/>
    </row>
    <row r="365" spans="30:119" ht="22.5" customHeight="1" thickTop="1" x14ac:dyDescent="0.35">
      <c r="AD365"/>
      <c r="BC365"/>
      <c r="BD365"/>
      <c r="BE365"/>
      <c r="BF365"/>
      <c r="BG365"/>
      <c r="BH365"/>
      <c r="BI365"/>
      <c r="BJ365"/>
      <c r="BK365"/>
      <c r="BL365"/>
      <c r="BV365"/>
      <c r="BW365" s="1012">
        <f t="shared" ref="BW365" si="712">BO366</f>
        <v>0.40000000000000008</v>
      </c>
      <c r="BX365" s="1013"/>
      <c r="BY365" s="267"/>
      <c r="BZ365" s="267"/>
      <c r="CA365" s="267"/>
      <c r="CB365" s="267"/>
      <c r="CC365" s="267"/>
      <c r="CD365" s="267"/>
      <c r="CE365" s="267"/>
      <c r="CF365" s="267"/>
      <c r="CG365" s="267"/>
      <c r="CH365" s="267"/>
      <c r="CI365" s="267"/>
      <c r="CJ365" s="267"/>
      <c r="CK365" s="267"/>
      <c r="CL365" s="267"/>
      <c r="CM365" s="267"/>
      <c r="CN365" s="267"/>
      <c r="CO365" s="267"/>
      <c r="CP365" s="267"/>
      <c r="CQ365" s="267"/>
      <c r="CR365" s="267"/>
      <c r="CS365" s="267"/>
      <c r="CT365" s="267"/>
      <c r="CU365" s="267"/>
      <c r="CV365" s="267"/>
      <c r="CW365" s="267"/>
      <c r="CX365" s="267"/>
      <c r="CY365" s="267"/>
      <c r="CZ365" s="267"/>
      <c r="DA365" s="267"/>
      <c r="DB365" s="267"/>
      <c r="DC365" s="267"/>
      <c r="DD365" s="267"/>
      <c r="DE365" s="267"/>
      <c r="DF365" s="267"/>
      <c r="DG365" s="267"/>
      <c r="DH365" s="267"/>
      <c r="DI365" s="267"/>
      <c r="DJ365" s="267"/>
      <c r="DK365" s="268"/>
      <c r="DL365" s="466" t="s">
        <v>78</v>
      </c>
      <c r="DM365" s="467"/>
      <c r="DN365" s="466" t="str">
        <f t="shared" ref="DN365" si="713">BR367</f>
        <v>A</v>
      </c>
      <c r="DO365" s="468"/>
    </row>
    <row r="366" spans="30:119" ht="22.5" customHeight="1" x14ac:dyDescent="0.3">
      <c r="AD366"/>
      <c r="BC366"/>
      <c r="BD366"/>
      <c r="BE366"/>
      <c r="BF366"/>
      <c r="BG366"/>
      <c r="BH366"/>
      <c r="BI366"/>
      <c r="BJ366"/>
      <c r="BK366"/>
      <c r="BL366"/>
      <c r="BN366" t="str">
        <f t="shared" ref="BN366:BU367" si="714">Q8</f>
        <v>4. KOLO</v>
      </c>
      <c r="BO366">
        <f t="shared" si="714"/>
        <v>0.40000000000000008</v>
      </c>
      <c r="BP366">
        <f t="shared" si="714"/>
        <v>20</v>
      </c>
      <c r="BQ366" t="str">
        <f t="shared" si="714"/>
        <v>HŘIŠTĚ</v>
      </c>
      <c r="BR366" t="str">
        <f t="shared" si="714"/>
        <v>skupina</v>
      </c>
      <c r="BS366">
        <f t="shared" si="714"/>
        <v>9</v>
      </c>
      <c r="BT366" t="str">
        <f t="shared" si="714"/>
        <v>:</v>
      </c>
      <c r="BU366">
        <f t="shared" si="714"/>
        <v>17</v>
      </c>
      <c r="BV366"/>
      <c r="BW366" s="270"/>
      <c r="BX366" s="1014" t="str">
        <f t="shared" ref="BX366" si="715">BN366</f>
        <v>4. KOLO</v>
      </c>
      <c r="BY366" s="1014"/>
      <c r="BZ366" s="1014"/>
      <c r="CA366" s="1014"/>
      <c r="CB366" s="271"/>
      <c r="CC366" s="1018"/>
      <c r="CD366" s="1018"/>
      <c r="CE366" s="271"/>
      <c r="CF366" s="271"/>
      <c r="CG366" s="271"/>
      <c r="CH366" s="271"/>
      <c r="CI366" s="271"/>
      <c r="CJ366" s="271"/>
      <c r="CK366" s="271"/>
      <c r="CL366" s="271"/>
      <c r="CM366" s="271"/>
      <c r="CN366" s="1019">
        <f t="shared" ref="CN366" si="716">BP366</f>
        <v>20</v>
      </c>
      <c r="CO366" s="1019"/>
      <c r="CP366" s="1019"/>
      <c r="CQ366" s="1019"/>
      <c r="CR366" s="1019"/>
      <c r="CS366" s="1015" t="s">
        <v>48</v>
      </c>
      <c r="CT366" s="1015"/>
      <c r="CU366" s="1015"/>
      <c r="CV366" s="271"/>
      <c r="CW366" s="271"/>
      <c r="CX366" s="271"/>
      <c r="CY366" s="271"/>
      <c r="CZ366" s="271"/>
      <c r="DA366" s="271"/>
      <c r="DB366" s="271"/>
      <c r="DC366" s="271"/>
      <c r="DD366" s="271"/>
      <c r="DE366" s="271"/>
      <c r="DF366" s="271"/>
      <c r="DG366" s="271"/>
      <c r="DH366" s="271"/>
      <c r="DI366" s="272"/>
      <c r="DJ366" s="1016" t="s">
        <v>49</v>
      </c>
      <c r="DK366" s="1016"/>
      <c r="DL366" s="1016"/>
      <c r="DM366" s="1017">
        <f t="shared" ref="DM366" si="717">BQ367</f>
        <v>2</v>
      </c>
      <c r="DN366" s="1017"/>
      <c r="DO366" s="273"/>
    </row>
    <row r="367" spans="30:119" ht="22.5" customHeight="1" x14ac:dyDescent="0.3">
      <c r="AD367"/>
      <c r="BC367"/>
      <c r="BD367"/>
      <c r="BE367"/>
      <c r="BF367"/>
      <c r="BG367"/>
      <c r="BH367"/>
      <c r="BI367"/>
      <c r="BJ367"/>
      <c r="BK367"/>
      <c r="BL367"/>
      <c r="BN367">
        <f t="shared" si="714"/>
        <v>0</v>
      </c>
      <c r="BO367">
        <f t="shared" si="714"/>
        <v>0</v>
      </c>
      <c r="BP367" t="str">
        <f t="shared" si="714"/>
        <v>zápas</v>
      </c>
      <c r="BQ367">
        <f t="shared" si="714"/>
        <v>2</v>
      </c>
      <c r="BR367" t="str">
        <f t="shared" si="714"/>
        <v>A</v>
      </c>
      <c r="BS367" t="str">
        <f t="shared" si="714"/>
        <v>Prokopa Vel. "A"</v>
      </c>
      <c r="BT367">
        <f t="shared" si="714"/>
        <v>0</v>
      </c>
      <c r="BU367" t="str">
        <f t="shared" si="714"/>
        <v>Velký Osek "B"</v>
      </c>
      <c r="BV367"/>
      <c r="BW367" s="270"/>
      <c r="BX367" s="1014"/>
      <c r="BY367" s="1014"/>
      <c r="BZ367" s="1014"/>
      <c r="CA367" s="1014"/>
      <c r="CB367" s="271"/>
      <c r="CC367" s="1018"/>
      <c r="CD367" s="1018"/>
      <c r="CE367" s="271"/>
      <c r="CF367" s="271"/>
      <c r="CG367" s="271"/>
      <c r="CH367" s="271"/>
      <c r="CI367" s="271"/>
      <c r="CJ367" s="271"/>
      <c r="CK367" s="271"/>
      <c r="CL367" s="271"/>
      <c r="CM367" s="271"/>
      <c r="CN367" s="1019"/>
      <c r="CO367" s="1019"/>
      <c r="CP367" s="1019"/>
      <c r="CQ367" s="1019"/>
      <c r="CR367" s="1019"/>
      <c r="CS367" s="1015"/>
      <c r="CT367" s="1015"/>
      <c r="CU367" s="1015"/>
      <c r="CV367" s="271"/>
      <c r="CW367" s="271"/>
      <c r="CX367" s="271"/>
      <c r="CY367" s="271"/>
      <c r="CZ367" s="271"/>
      <c r="DA367" s="271"/>
      <c r="DB367" s="271"/>
      <c r="DC367" s="271"/>
      <c r="DD367" s="271"/>
      <c r="DE367" s="271"/>
      <c r="DF367" s="271"/>
      <c r="DG367" s="271"/>
      <c r="DH367" s="271"/>
      <c r="DI367" s="272"/>
      <c r="DJ367" s="1016"/>
      <c r="DK367" s="1016"/>
      <c r="DL367" s="1016"/>
      <c r="DM367" s="1017"/>
      <c r="DN367" s="1017"/>
      <c r="DO367" s="273"/>
    </row>
    <row r="368" spans="30:119" ht="22.5" customHeight="1" x14ac:dyDescent="0.3">
      <c r="AD368"/>
      <c r="BC368"/>
      <c r="BD368"/>
      <c r="BE368"/>
      <c r="BF368"/>
      <c r="BG368"/>
      <c r="BH368"/>
      <c r="BI368"/>
      <c r="BJ368"/>
      <c r="BK368"/>
      <c r="BL368"/>
      <c r="BV368"/>
      <c r="BW368" s="270"/>
      <c r="BX368" s="274"/>
      <c r="BY368" s="274"/>
      <c r="BZ368" s="274"/>
      <c r="CA368" s="274"/>
      <c r="CB368" s="1010" t="s">
        <v>52</v>
      </c>
      <c r="CC368" s="1010"/>
      <c r="CD368" s="275">
        <f t="shared" ref="CD368" si="718">BS366</f>
        <v>9</v>
      </c>
      <c r="CE368" s="276" t="s">
        <v>53</v>
      </c>
      <c r="CF368" s="1011" t="str">
        <f t="shared" ref="CF368" si="719">BS367</f>
        <v>Prokopa Vel. "A"</v>
      </c>
      <c r="CG368" s="1011"/>
      <c r="CH368" s="1011"/>
      <c r="CI368" s="1011"/>
      <c r="CJ368" s="1011"/>
      <c r="CK368" s="1011"/>
      <c r="CL368" s="1011"/>
      <c r="CM368" s="1011"/>
      <c r="CN368" s="1011"/>
      <c r="CO368" s="1011"/>
      <c r="CP368" s="1011"/>
      <c r="CQ368" s="1011"/>
      <c r="CR368" s="1011"/>
      <c r="CS368" s="274"/>
      <c r="CT368" s="274"/>
      <c r="CU368" s="274"/>
      <c r="CV368" s="274"/>
      <c r="CW368" s="274"/>
      <c r="CX368" s="1010" t="s">
        <v>52</v>
      </c>
      <c r="CY368" s="1010"/>
      <c r="CZ368" s="275">
        <f t="shared" ref="CZ368" si="720">BU366</f>
        <v>17</v>
      </c>
      <c r="DA368" s="276" t="s">
        <v>53</v>
      </c>
      <c r="DB368" s="1011" t="str">
        <f t="shared" ref="DB368" si="721">BU367</f>
        <v>Velký Osek "B"</v>
      </c>
      <c r="DC368" s="1011"/>
      <c r="DD368" s="1011"/>
      <c r="DE368" s="1011"/>
      <c r="DF368" s="1011"/>
      <c r="DG368" s="1011"/>
      <c r="DH368" s="1011"/>
      <c r="DI368" s="1011"/>
      <c r="DJ368" s="1011"/>
      <c r="DK368" s="1011"/>
      <c r="DL368" s="1011"/>
      <c r="DM368" s="1011"/>
      <c r="DN368" s="1011"/>
      <c r="DO368" s="273"/>
    </row>
    <row r="369" spans="30:119" ht="22.5" customHeight="1" x14ac:dyDescent="0.3">
      <c r="AD369"/>
      <c r="BC369"/>
      <c r="BD369"/>
      <c r="BE369"/>
      <c r="BF369"/>
      <c r="BG369"/>
      <c r="BH369"/>
      <c r="BI369"/>
      <c r="BJ369"/>
      <c r="BK369"/>
      <c r="BL369"/>
      <c r="BV369"/>
      <c r="BW369" s="270"/>
      <c r="BX369" s="274"/>
      <c r="BY369" s="274"/>
      <c r="BZ369" s="274"/>
      <c r="CA369" s="274"/>
      <c r="CB369" s="274"/>
      <c r="CC369" s="274"/>
      <c r="CD369" s="274"/>
      <c r="CE369" s="274"/>
      <c r="CF369" s="274"/>
      <c r="CG369" s="274"/>
      <c r="CH369" s="274"/>
      <c r="CI369" s="274"/>
      <c r="CJ369" s="274"/>
      <c r="CK369" s="274"/>
      <c r="CL369" s="274"/>
      <c r="CM369" s="274"/>
      <c r="CN369" s="274"/>
      <c r="CO369" s="274"/>
      <c r="CP369" s="274"/>
      <c r="CQ369" s="274"/>
      <c r="CR369" s="274"/>
      <c r="CS369" s="274"/>
      <c r="CT369" s="274"/>
      <c r="CU369" s="274"/>
      <c r="CV369" s="274"/>
      <c r="CW369" s="274"/>
      <c r="CX369" s="274"/>
      <c r="CY369" s="274"/>
      <c r="CZ369" s="274"/>
      <c r="DA369" s="274"/>
      <c r="DB369" s="274"/>
      <c r="DC369" s="274"/>
      <c r="DD369" s="274"/>
      <c r="DE369" s="274"/>
      <c r="DF369" s="274"/>
      <c r="DG369" s="274"/>
      <c r="DH369" s="274"/>
      <c r="DI369" s="277"/>
      <c r="DJ369" s="277"/>
      <c r="DK369" s="277"/>
      <c r="DL369" s="277"/>
      <c r="DM369" s="277"/>
      <c r="DN369" s="277"/>
      <c r="DO369" s="273"/>
    </row>
    <row r="370" spans="30:119" ht="22.5" customHeight="1" x14ac:dyDescent="0.4">
      <c r="AD370"/>
      <c r="BC370"/>
      <c r="BD370"/>
      <c r="BE370"/>
      <c r="BF370"/>
      <c r="BG370"/>
      <c r="BH370"/>
      <c r="BI370"/>
      <c r="BJ370"/>
      <c r="BK370"/>
      <c r="BL370"/>
      <c r="BV370"/>
      <c r="BW370" s="270"/>
      <c r="BX370" s="278" t="s">
        <v>56</v>
      </c>
      <c r="BY370" s="250">
        <f t="shared" ref="BY370" si="722">CD368</f>
        <v>9</v>
      </c>
      <c r="BZ370" s="279" t="s">
        <v>47</v>
      </c>
      <c r="CA370" s="290">
        <v>1</v>
      </c>
      <c r="CB370" s="290">
        <v>2</v>
      </c>
      <c r="CC370" s="290">
        <v>3</v>
      </c>
      <c r="CD370" s="290">
        <v>4</v>
      </c>
      <c r="CE370" s="290">
        <v>5</v>
      </c>
      <c r="CF370" s="290">
        <v>6</v>
      </c>
      <c r="CG370" s="290">
        <v>7</v>
      </c>
      <c r="CH370" s="290">
        <v>8</v>
      </c>
      <c r="CI370" s="290">
        <v>9</v>
      </c>
      <c r="CJ370" s="290">
        <v>10</v>
      </c>
      <c r="CK370" s="290">
        <v>11</v>
      </c>
      <c r="CL370" s="290">
        <v>12</v>
      </c>
      <c r="CM370" s="290">
        <v>13</v>
      </c>
      <c r="CN370" s="290">
        <v>14</v>
      </c>
      <c r="CO370" s="290">
        <v>15</v>
      </c>
      <c r="CP370" s="290">
        <v>16</v>
      </c>
      <c r="CQ370" s="290">
        <v>17</v>
      </c>
      <c r="CR370" s="290">
        <v>18</v>
      </c>
      <c r="CS370" s="290">
        <v>19</v>
      </c>
      <c r="CT370" s="290">
        <v>20</v>
      </c>
      <c r="CU370" s="290">
        <v>21</v>
      </c>
      <c r="CV370" s="290">
        <v>22</v>
      </c>
      <c r="CW370" s="290">
        <v>23</v>
      </c>
      <c r="CX370" s="290">
        <v>24</v>
      </c>
      <c r="CY370" s="290">
        <v>25</v>
      </c>
      <c r="CZ370" s="290">
        <v>26</v>
      </c>
      <c r="DA370" s="290">
        <v>27</v>
      </c>
      <c r="DB370" s="290">
        <v>28</v>
      </c>
      <c r="DC370" s="290">
        <v>29</v>
      </c>
      <c r="DD370" s="290">
        <v>30</v>
      </c>
      <c r="DE370" s="290">
        <v>31</v>
      </c>
      <c r="DF370" s="290">
        <v>32</v>
      </c>
      <c r="DG370" s="290">
        <v>33</v>
      </c>
      <c r="DH370" s="290">
        <v>34</v>
      </c>
      <c r="DI370" s="291">
        <v>35</v>
      </c>
      <c r="DJ370" s="291">
        <v>36</v>
      </c>
      <c r="DK370" s="291">
        <v>37</v>
      </c>
      <c r="DL370" s="291">
        <v>38</v>
      </c>
      <c r="DM370" s="291">
        <v>39</v>
      </c>
      <c r="DN370" s="291">
        <v>40</v>
      </c>
      <c r="DO370" s="273"/>
    </row>
    <row r="371" spans="30:119" ht="22.5" customHeight="1" x14ac:dyDescent="0.3">
      <c r="AD371"/>
      <c r="BC371"/>
      <c r="BD371"/>
      <c r="BE371"/>
      <c r="BF371"/>
      <c r="BG371"/>
      <c r="BH371"/>
      <c r="BI371"/>
      <c r="BJ371"/>
      <c r="BK371"/>
      <c r="BL371"/>
      <c r="BV371"/>
      <c r="BW371" s="270"/>
      <c r="BX371" s="280"/>
      <c r="BY371" s="281"/>
      <c r="BZ371" s="282"/>
      <c r="CA371" s="283"/>
      <c r="CB371" s="283"/>
      <c r="CC371" s="283"/>
      <c r="CD371" s="283"/>
      <c r="CE371" s="283"/>
      <c r="CF371" s="283"/>
      <c r="CG371" s="283"/>
      <c r="CH371" s="283"/>
      <c r="CI371" s="283"/>
      <c r="CJ371" s="283"/>
      <c r="CK371" s="283"/>
      <c r="CL371" s="283"/>
      <c r="CM371" s="283"/>
      <c r="CN371" s="283"/>
      <c r="CO371" s="283"/>
      <c r="CP371" s="283"/>
      <c r="CQ371" s="283"/>
      <c r="CR371" s="283"/>
      <c r="CS371" s="283"/>
      <c r="CT371" s="283"/>
      <c r="CU371" s="283"/>
      <c r="CV371" s="283"/>
      <c r="CW371" s="283"/>
      <c r="CX371" s="283"/>
      <c r="CY371" s="283"/>
      <c r="CZ371" s="283"/>
      <c r="DA371" s="283"/>
      <c r="DB371" s="283"/>
      <c r="DC371" s="283"/>
      <c r="DD371" s="283"/>
      <c r="DE371" s="283"/>
      <c r="DF371" s="283"/>
      <c r="DG371" s="283"/>
      <c r="DH371" s="283"/>
      <c r="DI371" s="284"/>
      <c r="DJ371" s="284"/>
      <c r="DK371" s="284"/>
      <c r="DL371" s="284"/>
      <c r="DM371" s="284"/>
      <c r="DN371" s="284"/>
      <c r="DO371" s="273"/>
    </row>
    <row r="372" spans="30:119" ht="22.5" customHeight="1" x14ac:dyDescent="0.4">
      <c r="AD372"/>
      <c r="BC372"/>
      <c r="BD372"/>
      <c r="BE372"/>
      <c r="BF372"/>
      <c r="BG372"/>
      <c r="BH372"/>
      <c r="BI372"/>
      <c r="BJ372"/>
      <c r="BK372"/>
      <c r="BL372"/>
      <c r="BV372"/>
      <c r="BW372" s="270"/>
      <c r="BX372" s="285" t="s">
        <v>56</v>
      </c>
      <c r="BY372" s="249">
        <f t="shared" ref="BY372" si="723">CZ368</f>
        <v>17</v>
      </c>
      <c r="BZ372" s="286" t="s">
        <v>47</v>
      </c>
      <c r="CA372" s="290">
        <v>1</v>
      </c>
      <c r="CB372" s="290">
        <v>2</v>
      </c>
      <c r="CC372" s="290">
        <v>3</v>
      </c>
      <c r="CD372" s="290">
        <v>4</v>
      </c>
      <c r="CE372" s="290">
        <v>5</v>
      </c>
      <c r="CF372" s="290">
        <v>6</v>
      </c>
      <c r="CG372" s="290">
        <v>7</v>
      </c>
      <c r="CH372" s="290">
        <v>8</v>
      </c>
      <c r="CI372" s="290">
        <v>9</v>
      </c>
      <c r="CJ372" s="290">
        <v>10</v>
      </c>
      <c r="CK372" s="290">
        <v>11</v>
      </c>
      <c r="CL372" s="290">
        <v>12</v>
      </c>
      <c r="CM372" s="290">
        <v>13</v>
      </c>
      <c r="CN372" s="290">
        <v>14</v>
      </c>
      <c r="CO372" s="290">
        <v>15</v>
      </c>
      <c r="CP372" s="290">
        <v>16</v>
      </c>
      <c r="CQ372" s="290">
        <v>17</v>
      </c>
      <c r="CR372" s="290">
        <v>18</v>
      </c>
      <c r="CS372" s="290">
        <v>19</v>
      </c>
      <c r="CT372" s="290">
        <v>20</v>
      </c>
      <c r="CU372" s="290">
        <v>21</v>
      </c>
      <c r="CV372" s="290">
        <v>22</v>
      </c>
      <c r="CW372" s="290">
        <v>23</v>
      </c>
      <c r="CX372" s="290">
        <v>24</v>
      </c>
      <c r="CY372" s="290">
        <v>25</v>
      </c>
      <c r="CZ372" s="290">
        <v>26</v>
      </c>
      <c r="DA372" s="290">
        <v>27</v>
      </c>
      <c r="DB372" s="290">
        <v>28</v>
      </c>
      <c r="DC372" s="290">
        <v>29</v>
      </c>
      <c r="DD372" s="290">
        <v>30</v>
      </c>
      <c r="DE372" s="290">
        <v>31</v>
      </c>
      <c r="DF372" s="290">
        <v>32</v>
      </c>
      <c r="DG372" s="290">
        <v>33</v>
      </c>
      <c r="DH372" s="290">
        <v>34</v>
      </c>
      <c r="DI372" s="291">
        <v>35</v>
      </c>
      <c r="DJ372" s="291">
        <v>36</v>
      </c>
      <c r="DK372" s="291">
        <v>37</v>
      </c>
      <c r="DL372" s="291">
        <v>38</v>
      </c>
      <c r="DM372" s="291">
        <v>39</v>
      </c>
      <c r="DN372" s="291">
        <v>40</v>
      </c>
      <c r="DO372" s="273"/>
    </row>
    <row r="373" spans="30:119" ht="22.5" customHeight="1" thickBot="1" x14ac:dyDescent="0.35">
      <c r="AD373"/>
      <c r="BC373"/>
      <c r="BD373"/>
      <c r="BE373"/>
      <c r="BF373"/>
      <c r="BG373"/>
      <c r="BH373"/>
      <c r="BI373"/>
      <c r="BJ373"/>
      <c r="BK373"/>
      <c r="BL373"/>
      <c r="BV373"/>
      <c r="BW373" s="287"/>
      <c r="BX373" s="288"/>
      <c r="BY373" s="288"/>
      <c r="BZ373" s="288"/>
      <c r="CA373" s="288"/>
      <c r="CB373" s="288"/>
      <c r="CC373" s="288"/>
      <c r="CD373" s="288"/>
      <c r="CE373" s="288"/>
      <c r="CF373" s="288"/>
      <c r="CG373" s="288"/>
      <c r="CH373" s="288"/>
      <c r="CI373" s="288"/>
      <c r="CJ373" s="288"/>
      <c r="CK373" s="288"/>
      <c r="CL373" s="288"/>
      <c r="CM373" s="288"/>
      <c r="CN373" s="288"/>
      <c r="CO373" s="288"/>
      <c r="CP373" s="288"/>
      <c r="CQ373" s="288"/>
      <c r="CR373" s="288"/>
      <c r="CS373" s="288"/>
      <c r="CT373" s="288"/>
      <c r="CU373" s="288"/>
      <c r="CV373" s="288"/>
      <c r="CW373" s="288"/>
      <c r="CX373" s="288"/>
      <c r="CY373" s="288"/>
      <c r="CZ373" s="288"/>
      <c r="DA373" s="288"/>
      <c r="DB373" s="288"/>
      <c r="DC373" s="288"/>
      <c r="DD373" s="288"/>
      <c r="DE373" s="288"/>
      <c r="DF373" s="288"/>
      <c r="DG373" s="288"/>
      <c r="DH373" s="288"/>
      <c r="DI373" s="288"/>
      <c r="DJ373" s="288"/>
      <c r="DK373" s="288"/>
      <c r="DL373" s="288"/>
      <c r="DM373" s="288"/>
      <c r="DN373" s="288"/>
      <c r="DO373" s="289"/>
    </row>
    <row r="374" spans="30:119" ht="22.5" customHeight="1" thickTop="1" x14ac:dyDescent="0.35">
      <c r="AD374"/>
      <c r="BC374"/>
      <c r="BD374"/>
      <c r="BE374"/>
      <c r="BF374"/>
      <c r="BG374"/>
      <c r="BH374"/>
      <c r="BI374"/>
      <c r="BJ374"/>
      <c r="BK374"/>
      <c r="BL374"/>
      <c r="BV374"/>
      <c r="BW374" s="1012">
        <f t="shared" ref="BW374" si="724">BO375</f>
        <v>0.40833333333333344</v>
      </c>
      <c r="BX374" s="1013"/>
      <c r="BY374" s="267"/>
      <c r="BZ374" s="267"/>
      <c r="CA374" s="267"/>
      <c r="CB374" s="267"/>
      <c r="CC374" s="267"/>
      <c r="CD374" s="267"/>
      <c r="CE374" s="267"/>
      <c r="CF374" s="267"/>
      <c r="CG374" s="267"/>
      <c r="CH374" s="267"/>
      <c r="CI374" s="267"/>
      <c r="CJ374" s="267"/>
      <c r="CK374" s="267"/>
      <c r="CL374" s="267"/>
      <c r="CM374" s="267"/>
      <c r="CN374" s="267"/>
      <c r="CO374" s="267"/>
      <c r="CP374" s="267"/>
      <c r="CQ374" s="267"/>
      <c r="CR374" s="267"/>
      <c r="CS374" s="267"/>
      <c r="CT374" s="267"/>
      <c r="CU374" s="267"/>
      <c r="CV374" s="267"/>
      <c r="CW374" s="267"/>
      <c r="CX374" s="267"/>
      <c r="CY374" s="267"/>
      <c r="CZ374" s="267"/>
      <c r="DA374" s="267"/>
      <c r="DB374" s="267"/>
      <c r="DC374" s="267"/>
      <c r="DD374" s="267"/>
      <c r="DE374" s="267"/>
      <c r="DF374" s="267"/>
      <c r="DG374" s="267"/>
      <c r="DH374" s="267"/>
      <c r="DI374" s="267"/>
      <c r="DJ374" s="267"/>
      <c r="DK374" s="268"/>
      <c r="DL374" s="466" t="s">
        <v>78</v>
      </c>
      <c r="DM374" s="467"/>
      <c r="DN374" s="466" t="str">
        <f t="shared" ref="DN374" si="725">BR376</f>
        <v>C</v>
      </c>
      <c r="DO374" s="468"/>
    </row>
    <row r="375" spans="30:119" ht="22.5" customHeight="1" x14ac:dyDescent="0.3">
      <c r="AD375"/>
      <c r="BC375"/>
      <c r="BD375"/>
      <c r="BE375"/>
      <c r="BF375"/>
      <c r="BG375"/>
      <c r="BH375"/>
      <c r="BI375"/>
      <c r="BJ375"/>
      <c r="BK375"/>
      <c r="BL375"/>
      <c r="BN375" t="str">
        <f t="shared" ref="BN375:BU376" si="726">Q10</f>
        <v>5. KOLO</v>
      </c>
      <c r="BO375">
        <f t="shared" si="726"/>
        <v>0.40833333333333344</v>
      </c>
      <c r="BP375">
        <f t="shared" si="726"/>
        <v>26</v>
      </c>
      <c r="BQ375" t="str">
        <f t="shared" si="726"/>
        <v>HŘIŠTĚ</v>
      </c>
      <c r="BR375" t="str">
        <f t="shared" si="726"/>
        <v>skupina</v>
      </c>
      <c r="BS375">
        <f t="shared" si="726"/>
        <v>3</v>
      </c>
      <c r="BT375" t="str">
        <f t="shared" si="726"/>
        <v>:</v>
      </c>
      <c r="BU375">
        <f t="shared" si="726"/>
        <v>19</v>
      </c>
      <c r="BV375"/>
      <c r="BW375" s="270"/>
      <c r="BX375" s="1014" t="str">
        <f t="shared" ref="BX375" si="727">BN375</f>
        <v>5. KOLO</v>
      </c>
      <c r="BY375" s="1014"/>
      <c r="BZ375" s="1014"/>
      <c r="CA375" s="1014"/>
      <c r="CB375" s="271"/>
      <c r="CC375" s="1018"/>
      <c r="CD375" s="1018"/>
      <c r="CE375" s="271"/>
      <c r="CF375" s="271"/>
      <c r="CG375" s="271"/>
      <c r="CH375" s="271"/>
      <c r="CI375" s="271"/>
      <c r="CJ375" s="271"/>
      <c r="CK375" s="271"/>
      <c r="CL375" s="271"/>
      <c r="CM375" s="271"/>
      <c r="CN375" s="1019">
        <f t="shared" ref="CN375" si="728">BP375</f>
        <v>26</v>
      </c>
      <c r="CO375" s="1019"/>
      <c r="CP375" s="1019"/>
      <c r="CQ375" s="1019"/>
      <c r="CR375" s="1019"/>
      <c r="CS375" s="1015" t="s">
        <v>48</v>
      </c>
      <c r="CT375" s="1015"/>
      <c r="CU375" s="1015"/>
      <c r="CV375" s="271"/>
      <c r="CW375" s="271"/>
      <c r="CX375" s="271"/>
      <c r="CY375" s="271"/>
      <c r="CZ375" s="271"/>
      <c r="DA375" s="271"/>
      <c r="DB375" s="271"/>
      <c r="DC375" s="271"/>
      <c r="DD375" s="271"/>
      <c r="DE375" s="271"/>
      <c r="DF375" s="271"/>
      <c r="DG375" s="271"/>
      <c r="DH375" s="271"/>
      <c r="DI375" s="272"/>
      <c r="DJ375" s="1016" t="s">
        <v>49</v>
      </c>
      <c r="DK375" s="1016"/>
      <c r="DL375" s="1016"/>
      <c r="DM375" s="1017">
        <f t="shared" ref="DM375" si="729">BQ376</f>
        <v>2</v>
      </c>
      <c r="DN375" s="1017"/>
      <c r="DO375" s="273"/>
    </row>
    <row r="376" spans="30:119" ht="22.5" customHeight="1" x14ac:dyDescent="0.3">
      <c r="AD376"/>
      <c r="BC376"/>
      <c r="BD376"/>
      <c r="BE376"/>
      <c r="BF376"/>
      <c r="BG376"/>
      <c r="BH376"/>
      <c r="BI376"/>
      <c r="BJ376"/>
      <c r="BK376"/>
      <c r="BL376"/>
      <c r="BN376">
        <f t="shared" si="726"/>
        <v>0</v>
      </c>
      <c r="BO376">
        <f t="shared" si="726"/>
        <v>0</v>
      </c>
      <c r="BP376" t="str">
        <f t="shared" si="726"/>
        <v>zápas</v>
      </c>
      <c r="BQ376">
        <f t="shared" si="726"/>
        <v>2</v>
      </c>
      <c r="BR376" t="str">
        <f t="shared" si="726"/>
        <v>C</v>
      </c>
      <c r="BS376" t="str">
        <f t="shared" si="726"/>
        <v>Kmochova "A"</v>
      </c>
      <c r="BT376">
        <f t="shared" si="726"/>
        <v>0</v>
      </c>
      <c r="BU376" t="str">
        <f t="shared" si="726"/>
        <v>Kouřim "B"</v>
      </c>
      <c r="BV376"/>
      <c r="BW376" s="270"/>
      <c r="BX376" s="1014"/>
      <c r="BY376" s="1014"/>
      <c r="BZ376" s="1014"/>
      <c r="CA376" s="1014"/>
      <c r="CB376" s="271"/>
      <c r="CC376" s="1018"/>
      <c r="CD376" s="1018"/>
      <c r="CE376" s="271"/>
      <c r="CF376" s="271"/>
      <c r="CG376" s="271"/>
      <c r="CH376" s="271"/>
      <c r="CI376" s="271"/>
      <c r="CJ376" s="271"/>
      <c r="CK376" s="271"/>
      <c r="CL376" s="271"/>
      <c r="CM376" s="271"/>
      <c r="CN376" s="1019"/>
      <c r="CO376" s="1019"/>
      <c r="CP376" s="1019"/>
      <c r="CQ376" s="1019"/>
      <c r="CR376" s="1019"/>
      <c r="CS376" s="1015"/>
      <c r="CT376" s="1015"/>
      <c r="CU376" s="1015"/>
      <c r="CV376" s="271"/>
      <c r="CW376" s="271"/>
      <c r="CX376" s="271"/>
      <c r="CY376" s="271"/>
      <c r="CZ376" s="271"/>
      <c r="DA376" s="271"/>
      <c r="DB376" s="271"/>
      <c r="DC376" s="271"/>
      <c r="DD376" s="271"/>
      <c r="DE376" s="271"/>
      <c r="DF376" s="271"/>
      <c r="DG376" s="271"/>
      <c r="DH376" s="271"/>
      <c r="DI376" s="272"/>
      <c r="DJ376" s="1016"/>
      <c r="DK376" s="1016"/>
      <c r="DL376" s="1016"/>
      <c r="DM376" s="1017"/>
      <c r="DN376" s="1017"/>
      <c r="DO376" s="273"/>
    </row>
    <row r="377" spans="30:119" ht="22.5" customHeight="1" x14ac:dyDescent="0.3">
      <c r="AD377"/>
      <c r="BC377"/>
      <c r="BD377"/>
      <c r="BE377"/>
      <c r="BF377"/>
      <c r="BG377"/>
      <c r="BH377"/>
      <c r="BI377"/>
      <c r="BJ377"/>
      <c r="BK377"/>
      <c r="BL377"/>
      <c r="BV377"/>
      <c r="BW377" s="270"/>
      <c r="BX377" s="274"/>
      <c r="BY377" s="274"/>
      <c r="BZ377" s="274"/>
      <c r="CA377" s="274"/>
      <c r="CB377" s="1010" t="s">
        <v>52</v>
      </c>
      <c r="CC377" s="1010"/>
      <c r="CD377" s="275">
        <f t="shared" ref="CD377" si="730">BS375</f>
        <v>3</v>
      </c>
      <c r="CE377" s="276" t="s">
        <v>53</v>
      </c>
      <c r="CF377" s="1011" t="str">
        <f t="shared" ref="CF377" si="731">BS376</f>
        <v>Kmochova "A"</v>
      </c>
      <c r="CG377" s="1011"/>
      <c r="CH377" s="1011"/>
      <c r="CI377" s="1011"/>
      <c r="CJ377" s="1011"/>
      <c r="CK377" s="1011"/>
      <c r="CL377" s="1011"/>
      <c r="CM377" s="1011"/>
      <c r="CN377" s="1011"/>
      <c r="CO377" s="1011"/>
      <c r="CP377" s="1011"/>
      <c r="CQ377" s="1011"/>
      <c r="CR377" s="1011"/>
      <c r="CS377" s="274"/>
      <c r="CT377" s="274"/>
      <c r="CU377" s="274"/>
      <c r="CV377" s="274"/>
      <c r="CW377" s="274"/>
      <c r="CX377" s="1010" t="s">
        <v>52</v>
      </c>
      <c r="CY377" s="1010"/>
      <c r="CZ377" s="275">
        <f t="shared" ref="CZ377" si="732">BU375</f>
        <v>19</v>
      </c>
      <c r="DA377" s="276" t="s">
        <v>53</v>
      </c>
      <c r="DB377" s="1011" t="str">
        <f t="shared" ref="DB377" si="733">BU376</f>
        <v>Kouřim "B"</v>
      </c>
      <c r="DC377" s="1011"/>
      <c r="DD377" s="1011"/>
      <c r="DE377" s="1011"/>
      <c r="DF377" s="1011"/>
      <c r="DG377" s="1011"/>
      <c r="DH377" s="1011"/>
      <c r="DI377" s="1011"/>
      <c r="DJ377" s="1011"/>
      <c r="DK377" s="1011"/>
      <c r="DL377" s="1011"/>
      <c r="DM377" s="1011"/>
      <c r="DN377" s="1011"/>
      <c r="DO377" s="273"/>
    </row>
    <row r="378" spans="30:119" ht="22.5" customHeight="1" x14ac:dyDescent="0.3">
      <c r="AD378"/>
      <c r="BC378"/>
      <c r="BD378"/>
      <c r="BE378"/>
      <c r="BF378"/>
      <c r="BG378"/>
      <c r="BH378"/>
      <c r="BI378"/>
      <c r="BJ378"/>
      <c r="BK378"/>
      <c r="BL378"/>
      <c r="BV378"/>
      <c r="BW378" s="270"/>
      <c r="BX378" s="274"/>
      <c r="BY378" s="274"/>
      <c r="BZ378" s="274"/>
      <c r="CA378" s="274"/>
      <c r="CB378" s="274"/>
      <c r="CC378" s="274"/>
      <c r="CD378" s="274"/>
      <c r="CE378" s="274"/>
      <c r="CF378" s="274"/>
      <c r="CG378" s="274"/>
      <c r="CH378" s="274"/>
      <c r="CI378" s="274"/>
      <c r="CJ378" s="274"/>
      <c r="CK378" s="274"/>
      <c r="CL378" s="274"/>
      <c r="CM378" s="274"/>
      <c r="CN378" s="274"/>
      <c r="CO378" s="274"/>
      <c r="CP378" s="274"/>
      <c r="CQ378" s="274"/>
      <c r="CR378" s="274"/>
      <c r="CS378" s="274"/>
      <c r="CT378" s="274"/>
      <c r="CU378" s="274"/>
      <c r="CV378" s="274"/>
      <c r="CW378" s="274"/>
      <c r="CX378" s="274"/>
      <c r="CY378" s="274"/>
      <c r="CZ378" s="274"/>
      <c r="DA378" s="274"/>
      <c r="DB378" s="274"/>
      <c r="DC378" s="274"/>
      <c r="DD378" s="274"/>
      <c r="DE378" s="274"/>
      <c r="DF378" s="274"/>
      <c r="DG378" s="274"/>
      <c r="DH378" s="274"/>
      <c r="DI378" s="277"/>
      <c r="DJ378" s="277"/>
      <c r="DK378" s="277"/>
      <c r="DL378" s="277"/>
      <c r="DM378" s="277"/>
      <c r="DN378" s="277"/>
      <c r="DO378" s="273"/>
    </row>
    <row r="379" spans="30:119" ht="22.5" customHeight="1" x14ac:dyDescent="0.4">
      <c r="AD379"/>
      <c r="BC379"/>
      <c r="BD379"/>
      <c r="BE379"/>
      <c r="BF379"/>
      <c r="BG379"/>
      <c r="BH379"/>
      <c r="BI379"/>
      <c r="BJ379"/>
      <c r="BK379"/>
      <c r="BL379"/>
      <c r="BV379"/>
      <c r="BW379" s="270"/>
      <c r="BX379" s="278" t="s">
        <v>56</v>
      </c>
      <c r="BY379" s="250">
        <f t="shared" ref="BY379" si="734">CD377</f>
        <v>3</v>
      </c>
      <c r="BZ379" s="279" t="s">
        <v>47</v>
      </c>
      <c r="CA379" s="290">
        <v>1</v>
      </c>
      <c r="CB379" s="290">
        <v>2</v>
      </c>
      <c r="CC379" s="290">
        <v>3</v>
      </c>
      <c r="CD379" s="290">
        <v>4</v>
      </c>
      <c r="CE379" s="290">
        <v>5</v>
      </c>
      <c r="CF379" s="290">
        <v>6</v>
      </c>
      <c r="CG379" s="290">
        <v>7</v>
      </c>
      <c r="CH379" s="290">
        <v>8</v>
      </c>
      <c r="CI379" s="290">
        <v>9</v>
      </c>
      <c r="CJ379" s="290">
        <v>10</v>
      </c>
      <c r="CK379" s="290">
        <v>11</v>
      </c>
      <c r="CL379" s="290">
        <v>12</v>
      </c>
      <c r="CM379" s="290">
        <v>13</v>
      </c>
      <c r="CN379" s="290">
        <v>14</v>
      </c>
      <c r="CO379" s="290">
        <v>15</v>
      </c>
      <c r="CP379" s="290">
        <v>16</v>
      </c>
      <c r="CQ379" s="290">
        <v>17</v>
      </c>
      <c r="CR379" s="290">
        <v>18</v>
      </c>
      <c r="CS379" s="290">
        <v>19</v>
      </c>
      <c r="CT379" s="290">
        <v>20</v>
      </c>
      <c r="CU379" s="290">
        <v>21</v>
      </c>
      <c r="CV379" s="290">
        <v>22</v>
      </c>
      <c r="CW379" s="290">
        <v>23</v>
      </c>
      <c r="CX379" s="290">
        <v>24</v>
      </c>
      <c r="CY379" s="290">
        <v>25</v>
      </c>
      <c r="CZ379" s="290">
        <v>26</v>
      </c>
      <c r="DA379" s="290">
        <v>27</v>
      </c>
      <c r="DB379" s="290">
        <v>28</v>
      </c>
      <c r="DC379" s="290">
        <v>29</v>
      </c>
      <c r="DD379" s="290">
        <v>30</v>
      </c>
      <c r="DE379" s="290">
        <v>31</v>
      </c>
      <c r="DF379" s="290">
        <v>32</v>
      </c>
      <c r="DG379" s="290">
        <v>33</v>
      </c>
      <c r="DH379" s="290">
        <v>34</v>
      </c>
      <c r="DI379" s="291">
        <v>35</v>
      </c>
      <c r="DJ379" s="291">
        <v>36</v>
      </c>
      <c r="DK379" s="291">
        <v>37</v>
      </c>
      <c r="DL379" s="291">
        <v>38</v>
      </c>
      <c r="DM379" s="291">
        <v>39</v>
      </c>
      <c r="DN379" s="291">
        <v>40</v>
      </c>
      <c r="DO379" s="273"/>
    </row>
    <row r="380" spans="30:119" ht="22.5" customHeight="1" x14ac:dyDescent="0.3">
      <c r="AD380"/>
      <c r="BC380"/>
      <c r="BD380"/>
      <c r="BE380"/>
      <c r="BF380"/>
      <c r="BG380"/>
      <c r="BH380"/>
      <c r="BI380"/>
      <c r="BJ380"/>
      <c r="BK380"/>
      <c r="BL380"/>
      <c r="BV380"/>
      <c r="BW380" s="270"/>
      <c r="BX380" s="280"/>
      <c r="BY380" s="281"/>
      <c r="BZ380" s="282"/>
      <c r="CA380" s="283"/>
      <c r="CB380" s="283"/>
      <c r="CC380" s="283"/>
      <c r="CD380" s="283"/>
      <c r="CE380" s="283"/>
      <c r="CF380" s="283"/>
      <c r="CG380" s="283"/>
      <c r="CH380" s="283"/>
      <c r="CI380" s="283"/>
      <c r="CJ380" s="283"/>
      <c r="CK380" s="283"/>
      <c r="CL380" s="283"/>
      <c r="CM380" s="283"/>
      <c r="CN380" s="283"/>
      <c r="CO380" s="283"/>
      <c r="CP380" s="283"/>
      <c r="CQ380" s="283"/>
      <c r="CR380" s="283"/>
      <c r="CS380" s="283"/>
      <c r="CT380" s="283"/>
      <c r="CU380" s="283"/>
      <c r="CV380" s="283"/>
      <c r="CW380" s="283"/>
      <c r="CX380" s="283"/>
      <c r="CY380" s="283"/>
      <c r="CZ380" s="283"/>
      <c r="DA380" s="283"/>
      <c r="DB380" s="283"/>
      <c r="DC380" s="283"/>
      <c r="DD380" s="283"/>
      <c r="DE380" s="283"/>
      <c r="DF380" s="283"/>
      <c r="DG380" s="283"/>
      <c r="DH380" s="283"/>
      <c r="DI380" s="284"/>
      <c r="DJ380" s="284"/>
      <c r="DK380" s="284"/>
      <c r="DL380" s="284"/>
      <c r="DM380" s="284"/>
      <c r="DN380" s="284"/>
      <c r="DO380" s="273"/>
    </row>
    <row r="381" spans="30:119" ht="22.5" customHeight="1" x14ac:dyDescent="0.4">
      <c r="AD381"/>
      <c r="BC381"/>
      <c r="BD381"/>
      <c r="BE381"/>
      <c r="BF381"/>
      <c r="BG381"/>
      <c r="BH381"/>
      <c r="BI381"/>
      <c r="BJ381"/>
      <c r="BK381"/>
      <c r="BL381"/>
      <c r="BV381"/>
      <c r="BW381" s="270"/>
      <c r="BX381" s="285" t="s">
        <v>56</v>
      </c>
      <c r="BY381" s="249">
        <f t="shared" ref="BY381" si="735">CZ377</f>
        <v>19</v>
      </c>
      <c r="BZ381" s="286" t="s">
        <v>47</v>
      </c>
      <c r="CA381" s="290">
        <v>1</v>
      </c>
      <c r="CB381" s="290">
        <v>2</v>
      </c>
      <c r="CC381" s="290">
        <v>3</v>
      </c>
      <c r="CD381" s="290">
        <v>4</v>
      </c>
      <c r="CE381" s="290">
        <v>5</v>
      </c>
      <c r="CF381" s="290">
        <v>6</v>
      </c>
      <c r="CG381" s="290">
        <v>7</v>
      </c>
      <c r="CH381" s="290">
        <v>8</v>
      </c>
      <c r="CI381" s="290">
        <v>9</v>
      </c>
      <c r="CJ381" s="290">
        <v>10</v>
      </c>
      <c r="CK381" s="290">
        <v>11</v>
      </c>
      <c r="CL381" s="290">
        <v>12</v>
      </c>
      <c r="CM381" s="290">
        <v>13</v>
      </c>
      <c r="CN381" s="290">
        <v>14</v>
      </c>
      <c r="CO381" s="290">
        <v>15</v>
      </c>
      <c r="CP381" s="290">
        <v>16</v>
      </c>
      <c r="CQ381" s="290">
        <v>17</v>
      </c>
      <c r="CR381" s="290">
        <v>18</v>
      </c>
      <c r="CS381" s="290">
        <v>19</v>
      </c>
      <c r="CT381" s="290">
        <v>20</v>
      </c>
      <c r="CU381" s="290">
        <v>21</v>
      </c>
      <c r="CV381" s="290">
        <v>22</v>
      </c>
      <c r="CW381" s="290">
        <v>23</v>
      </c>
      <c r="CX381" s="290">
        <v>24</v>
      </c>
      <c r="CY381" s="290">
        <v>25</v>
      </c>
      <c r="CZ381" s="290">
        <v>26</v>
      </c>
      <c r="DA381" s="290">
        <v>27</v>
      </c>
      <c r="DB381" s="290">
        <v>28</v>
      </c>
      <c r="DC381" s="290">
        <v>29</v>
      </c>
      <c r="DD381" s="290">
        <v>30</v>
      </c>
      <c r="DE381" s="290">
        <v>31</v>
      </c>
      <c r="DF381" s="290">
        <v>32</v>
      </c>
      <c r="DG381" s="290">
        <v>33</v>
      </c>
      <c r="DH381" s="290">
        <v>34</v>
      </c>
      <c r="DI381" s="291">
        <v>35</v>
      </c>
      <c r="DJ381" s="291">
        <v>36</v>
      </c>
      <c r="DK381" s="291">
        <v>37</v>
      </c>
      <c r="DL381" s="291">
        <v>38</v>
      </c>
      <c r="DM381" s="291">
        <v>39</v>
      </c>
      <c r="DN381" s="291">
        <v>40</v>
      </c>
      <c r="DO381" s="273"/>
    </row>
    <row r="382" spans="30:119" ht="22.5" customHeight="1" thickBot="1" x14ac:dyDescent="0.35">
      <c r="AD382"/>
      <c r="BC382"/>
      <c r="BD382"/>
      <c r="BE382"/>
      <c r="BF382"/>
      <c r="BG382"/>
      <c r="BH382"/>
      <c r="BI382"/>
      <c r="BJ382"/>
      <c r="BK382"/>
      <c r="BL382"/>
      <c r="BV382"/>
      <c r="BW382" s="287"/>
      <c r="BX382" s="288"/>
      <c r="BY382" s="288"/>
      <c r="BZ382" s="288"/>
      <c r="CA382" s="288"/>
      <c r="CB382" s="288"/>
      <c r="CC382" s="288"/>
      <c r="CD382" s="288"/>
      <c r="CE382" s="288"/>
      <c r="CF382" s="288"/>
      <c r="CG382" s="288"/>
      <c r="CH382" s="288"/>
      <c r="CI382" s="288"/>
      <c r="CJ382" s="288"/>
      <c r="CK382" s="288"/>
      <c r="CL382" s="288"/>
      <c r="CM382" s="288"/>
      <c r="CN382" s="288"/>
      <c r="CO382" s="288"/>
      <c r="CP382" s="288"/>
      <c r="CQ382" s="288"/>
      <c r="CR382" s="288"/>
      <c r="CS382" s="288"/>
      <c r="CT382" s="288"/>
      <c r="CU382" s="288"/>
      <c r="CV382" s="288"/>
      <c r="CW382" s="288"/>
      <c r="CX382" s="288"/>
      <c r="CY382" s="288"/>
      <c r="CZ382" s="288"/>
      <c r="DA382" s="288"/>
      <c r="DB382" s="288"/>
      <c r="DC382" s="288"/>
      <c r="DD382" s="288"/>
      <c r="DE382" s="288"/>
      <c r="DF382" s="288"/>
      <c r="DG382" s="288"/>
      <c r="DH382" s="288"/>
      <c r="DI382" s="288"/>
      <c r="DJ382" s="288"/>
      <c r="DK382" s="288"/>
      <c r="DL382" s="288"/>
      <c r="DM382" s="288"/>
      <c r="DN382" s="288"/>
      <c r="DO382" s="289"/>
    </row>
    <row r="383" spans="30:119" ht="22.5" customHeight="1" thickTop="1" x14ac:dyDescent="0.35">
      <c r="AD383"/>
      <c r="BC383"/>
      <c r="BD383"/>
      <c r="BE383"/>
      <c r="BF383"/>
      <c r="BG383"/>
      <c r="BH383"/>
      <c r="BI383"/>
      <c r="BJ383"/>
      <c r="BK383"/>
      <c r="BL383"/>
      <c r="BV383"/>
      <c r="BW383" s="1012">
        <f t="shared" ref="BW383" si="736">BO384</f>
        <v>0.4166666666666668</v>
      </c>
      <c r="BX383" s="1013"/>
      <c r="BY383" s="267"/>
      <c r="BZ383" s="267"/>
      <c r="CA383" s="267"/>
      <c r="CB383" s="267"/>
      <c r="CC383" s="267"/>
      <c r="CD383" s="267"/>
      <c r="CE383" s="267"/>
      <c r="CF383" s="267"/>
      <c r="CG383" s="267"/>
      <c r="CH383" s="267"/>
      <c r="CI383" s="267"/>
      <c r="CJ383" s="267"/>
      <c r="CK383" s="267"/>
      <c r="CL383" s="267"/>
      <c r="CM383" s="267"/>
      <c r="CN383" s="267"/>
      <c r="CO383" s="267"/>
      <c r="CP383" s="267"/>
      <c r="CQ383" s="267"/>
      <c r="CR383" s="267"/>
      <c r="CS383" s="267"/>
      <c r="CT383" s="267"/>
      <c r="CU383" s="267"/>
      <c r="CV383" s="267"/>
      <c r="CW383" s="267"/>
      <c r="CX383" s="267"/>
      <c r="CY383" s="267"/>
      <c r="CZ383" s="267"/>
      <c r="DA383" s="267"/>
      <c r="DB383" s="267"/>
      <c r="DC383" s="267"/>
      <c r="DD383" s="267"/>
      <c r="DE383" s="267"/>
      <c r="DF383" s="267"/>
      <c r="DG383" s="267"/>
      <c r="DH383" s="267"/>
      <c r="DI383" s="267"/>
      <c r="DJ383" s="267"/>
      <c r="DK383" s="268"/>
      <c r="DL383" s="466" t="s">
        <v>78</v>
      </c>
      <c r="DM383" s="467"/>
      <c r="DN383" s="466" t="str">
        <f t="shared" ref="DN383" si="737">BR385</f>
        <v>D</v>
      </c>
      <c r="DO383" s="468"/>
    </row>
    <row r="384" spans="30:119" ht="22.5" customHeight="1" x14ac:dyDescent="0.3">
      <c r="AD384"/>
      <c r="BC384"/>
      <c r="BD384"/>
      <c r="BE384"/>
      <c r="BF384"/>
      <c r="BG384"/>
      <c r="BH384"/>
      <c r="BI384"/>
      <c r="BJ384"/>
      <c r="BK384"/>
      <c r="BL384"/>
      <c r="BN384" t="str">
        <f t="shared" ref="BN384:BU385" si="738">Q12</f>
        <v>6. KOLO</v>
      </c>
      <c r="BO384">
        <f t="shared" si="738"/>
        <v>0.4166666666666668</v>
      </c>
      <c r="BP384">
        <f t="shared" si="738"/>
        <v>32</v>
      </c>
      <c r="BQ384" t="str">
        <f t="shared" si="738"/>
        <v>HŘIŠTĚ</v>
      </c>
      <c r="BR384" t="str">
        <f t="shared" si="738"/>
        <v>skupina</v>
      </c>
      <c r="BS384">
        <f t="shared" si="738"/>
        <v>11</v>
      </c>
      <c r="BT384" t="str">
        <f t="shared" si="738"/>
        <v>:</v>
      </c>
      <c r="BU384">
        <f t="shared" si="738"/>
        <v>20</v>
      </c>
      <c r="BV384"/>
      <c r="BW384" s="270"/>
      <c r="BX384" s="1014" t="str">
        <f t="shared" ref="BX384" si="739">BN384</f>
        <v>6. KOLO</v>
      </c>
      <c r="BY384" s="1014"/>
      <c r="BZ384" s="1014"/>
      <c r="CA384" s="1014"/>
      <c r="CB384" s="271"/>
      <c r="CC384" s="1018"/>
      <c r="CD384" s="1018"/>
      <c r="CE384" s="271"/>
      <c r="CF384" s="271"/>
      <c r="CG384" s="271"/>
      <c r="CH384" s="271"/>
      <c r="CI384" s="271"/>
      <c r="CJ384" s="271"/>
      <c r="CK384" s="271"/>
      <c r="CL384" s="271"/>
      <c r="CM384" s="271"/>
      <c r="CN384" s="1019">
        <f t="shared" ref="CN384" si="740">BP384</f>
        <v>32</v>
      </c>
      <c r="CO384" s="1019"/>
      <c r="CP384" s="1019"/>
      <c r="CQ384" s="1019"/>
      <c r="CR384" s="1019"/>
      <c r="CS384" s="1015" t="s">
        <v>48</v>
      </c>
      <c r="CT384" s="1015"/>
      <c r="CU384" s="1015"/>
      <c r="CV384" s="271"/>
      <c r="CW384" s="271"/>
      <c r="CX384" s="271"/>
      <c r="CY384" s="271"/>
      <c r="CZ384" s="271"/>
      <c r="DA384" s="271"/>
      <c r="DB384" s="271"/>
      <c r="DC384" s="271"/>
      <c r="DD384" s="271"/>
      <c r="DE384" s="271"/>
      <c r="DF384" s="271"/>
      <c r="DG384" s="271"/>
      <c r="DH384" s="271"/>
      <c r="DI384" s="272"/>
      <c r="DJ384" s="1016" t="s">
        <v>49</v>
      </c>
      <c r="DK384" s="1016"/>
      <c r="DL384" s="1016"/>
      <c r="DM384" s="1017">
        <f t="shared" ref="DM384" si="741">BQ385</f>
        <v>2</v>
      </c>
      <c r="DN384" s="1017"/>
      <c r="DO384" s="273"/>
    </row>
    <row r="385" spans="30:119" ht="22.5" customHeight="1" x14ac:dyDescent="0.3">
      <c r="AD385"/>
      <c r="BC385"/>
      <c r="BD385"/>
      <c r="BE385"/>
      <c r="BF385"/>
      <c r="BG385"/>
      <c r="BH385"/>
      <c r="BI385"/>
      <c r="BJ385"/>
      <c r="BK385"/>
      <c r="BL385"/>
      <c r="BN385">
        <f t="shared" si="738"/>
        <v>0</v>
      </c>
      <c r="BO385">
        <f t="shared" si="738"/>
        <v>0</v>
      </c>
      <c r="BP385" t="str">
        <f t="shared" si="738"/>
        <v>zápas</v>
      </c>
      <c r="BQ385">
        <f t="shared" si="738"/>
        <v>2</v>
      </c>
      <c r="BR385" t="str">
        <f t="shared" si="738"/>
        <v>D</v>
      </c>
      <c r="BS385" t="str">
        <f t="shared" si="738"/>
        <v>Býchory</v>
      </c>
      <c r="BT385">
        <f t="shared" si="738"/>
        <v>0</v>
      </c>
      <c r="BU385" t="str">
        <f t="shared" si="738"/>
        <v>Gymnázium "B"</v>
      </c>
      <c r="BV385"/>
      <c r="BW385" s="270"/>
      <c r="BX385" s="1014"/>
      <c r="BY385" s="1014"/>
      <c r="BZ385" s="1014"/>
      <c r="CA385" s="1014"/>
      <c r="CB385" s="271"/>
      <c r="CC385" s="1018"/>
      <c r="CD385" s="1018"/>
      <c r="CE385" s="271"/>
      <c r="CF385" s="271"/>
      <c r="CG385" s="271"/>
      <c r="CH385" s="271"/>
      <c r="CI385" s="271"/>
      <c r="CJ385" s="271"/>
      <c r="CK385" s="271"/>
      <c r="CL385" s="271"/>
      <c r="CM385" s="271"/>
      <c r="CN385" s="1019"/>
      <c r="CO385" s="1019"/>
      <c r="CP385" s="1019"/>
      <c r="CQ385" s="1019"/>
      <c r="CR385" s="1019"/>
      <c r="CS385" s="1015"/>
      <c r="CT385" s="1015"/>
      <c r="CU385" s="1015"/>
      <c r="CV385" s="271"/>
      <c r="CW385" s="271"/>
      <c r="CX385" s="271"/>
      <c r="CY385" s="271"/>
      <c r="CZ385" s="271"/>
      <c r="DA385" s="271"/>
      <c r="DB385" s="271"/>
      <c r="DC385" s="271"/>
      <c r="DD385" s="271"/>
      <c r="DE385" s="271"/>
      <c r="DF385" s="271"/>
      <c r="DG385" s="271"/>
      <c r="DH385" s="271"/>
      <c r="DI385" s="272"/>
      <c r="DJ385" s="1016"/>
      <c r="DK385" s="1016"/>
      <c r="DL385" s="1016"/>
      <c r="DM385" s="1017"/>
      <c r="DN385" s="1017"/>
      <c r="DO385" s="273"/>
    </row>
    <row r="386" spans="30:119" ht="22.5" customHeight="1" x14ac:dyDescent="0.3">
      <c r="AD386"/>
      <c r="BC386"/>
      <c r="BD386"/>
      <c r="BE386"/>
      <c r="BF386"/>
      <c r="BG386"/>
      <c r="BH386"/>
      <c r="BI386"/>
      <c r="BJ386"/>
      <c r="BK386"/>
      <c r="BL386"/>
      <c r="BV386"/>
      <c r="BW386" s="270"/>
      <c r="BX386" s="274"/>
      <c r="BY386" s="274"/>
      <c r="BZ386" s="274"/>
      <c r="CA386" s="274"/>
      <c r="CB386" s="1010" t="s">
        <v>52</v>
      </c>
      <c r="CC386" s="1010"/>
      <c r="CD386" s="275">
        <f t="shared" ref="CD386" si="742">BS384</f>
        <v>11</v>
      </c>
      <c r="CE386" s="276" t="s">
        <v>53</v>
      </c>
      <c r="CF386" s="1011" t="str">
        <f t="shared" ref="CF386" si="743">BS385</f>
        <v>Býchory</v>
      </c>
      <c r="CG386" s="1011"/>
      <c r="CH386" s="1011"/>
      <c r="CI386" s="1011"/>
      <c r="CJ386" s="1011"/>
      <c r="CK386" s="1011"/>
      <c r="CL386" s="1011"/>
      <c r="CM386" s="1011"/>
      <c r="CN386" s="1011"/>
      <c r="CO386" s="1011"/>
      <c r="CP386" s="1011"/>
      <c r="CQ386" s="1011"/>
      <c r="CR386" s="1011"/>
      <c r="CS386" s="274"/>
      <c r="CT386" s="274"/>
      <c r="CU386" s="274"/>
      <c r="CV386" s="274"/>
      <c r="CW386" s="274"/>
      <c r="CX386" s="1010" t="s">
        <v>52</v>
      </c>
      <c r="CY386" s="1010"/>
      <c r="CZ386" s="275">
        <f t="shared" ref="CZ386" si="744">BU384</f>
        <v>20</v>
      </c>
      <c r="DA386" s="276" t="s">
        <v>53</v>
      </c>
      <c r="DB386" s="1011" t="str">
        <f t="shared" ref="DB386" si="745">BU385</f>
        <v>Gymnázium "B"</v>
      </c>
      <c r="DC386" s="1011"/>
      <c r="DD386" s="1011"/>
      <c r="DE386" s="1011"/>
      <c r="DF386" s="1011"/>
      <c r="DG386" s="1011"/>
      <c r="DH386" s="1011"/>
      <c r="DI386" s="1011"/>
      <c r="DJ386" s="1011"/>
      <c r="DK386" s="1011"/>
      <c r="DL386" s="1011"/>
      <c r="DM386" s="1011"/>
      <c r="DN386" s="1011"/>
      <c r="DO386" s="273"/>
    </row>
    <row r="387" spans="30:119" ht="22.5" customHeight="1" x14ac:dyDescent="0.3">
      <c r="AD387"/>
      <c r="BC387"/>
      <c r="BD387"/>
      <c r="BE387"/>
      <c r="BF387"/>
      <c r="BG387"/>
      <c r="BH387"/>
      <c r="BI387"/>
      <c r="BJ387"/>
      <c r="BK387"/>
      <c r="BL387"/>
      <c r="BV387"/>
      <c r="BW387" s="270"/>
      <c r="BX387" s="274"/>
      <c r="BY387" s="274"/>
      <c r="BZ387" s="274"/>
      <c r="CA387" s="274"/>
      <c r="CB387" s="274"/>
      <c r="CC387" s="274"/>
      <c r="CD387" s="274"/>
      <c r="CE387" s="274"/>
      <c r="CF387" s="274"/>
      <c r="CG387" s="274"/>
      <c r="CH387" s="274"/>
      <c r="CI387" s="274"/>
      <c r="CJ387" s="274"/>
      <c r="CK387" s="274"/>
      <c r="CL387" s="274"/>
      <c r="CM387" s="274"/>
      <c r="CN387" s="274"/>
      <c r="CO387" s="274"/>
      <c r="CP387" s="274"/>
      <c r="CQ387" s="274"/>
      <c r="CR387" s="274"/>
      <c r="CS387" s="274"/>
      <c r="CT387" s="274"/>
      <c r="CU387" s="274"/>
      <c r="CV387" s="274"/>
      <c r="CW387" s="274"/>
      <c r="CX387" s="274"/>
      <c r="CY387" s="274"/>
      <c r="CZ387" s="274"/>
      <c r="DA387" s="274"/>
      <c r="DB387" s="274"/>
      <c r="DC387" s="274"/>
      <c r="DD387" s="274"/>
      <c r="DE387" s="274"/>
      <c r="DF387" s="274"/>
      <c r="DG387" s="274"/>
      <c r="DH387" s="274"/>
      <c r="DI387" s="277"/>
      <c r="DJ387" s="277"/>
      <c r="DK387" s="277"/>
      <c r="DL387" s="277"/>
      <c r="DM387" s="277"/>
      <c r="DN387" s="277"/>
      <c r="DO387" s="273"/>
    </row>
    <row r="388" spans="30:119" ht="22.5" customHeight="1" x14ac:dyDescent="0.4">
      <c r="AD388"/>
      <c r="BC388"/>
      <c r="BD388"/>
      <c r="BE388"/>
      <c r="BF388"/>
      <c r="BG388"/>
      <c r="BH388"/>
      <c r="BI388"/>
      <c r="BJ388"/>
      <c r="BK388"/>
      <c r="BL388"/>
      <c r="BV388"/>
      <c r="BW388" s="270"/>
      <c r="BX388" s="278" t="s">
        <v>56</v>
      </c>
      <c r="BY388" s="250">
        <f t="shared" ref="BY388" si="746">CD386</f>
        <v>11</v>
      </c>
      <c r="BZ388" s="279" t="s">
        <v>47</v>
      </c>
      <c r="CA388" s="290">
        <v>1</v>
      </c>
      <c r="CB388" s="290">
        <v>2</v>
      </c>
      <c r="CC388" s="290">
        <v>3</v>
      </c>
      <c r="CD388" s="290">
        <v>4</v>
      </c>
      <c r="CE388" s="290">
        <v>5</v>
      </c>
      <c r="CF388" s="290">
        <v>6</v>
      </c>
      <c r="CG388" s="290">
        <v>7</v>
      </c>
      <c r="CH388" s="290">
        <v>8</v>
      </c>
      <c r="CI388" s="290">
        <v>9</v>
      </c>
      <c r="CJ388" s="290">
        <v>10</v>
      </c>
      <c r="CK388" s="290">
        <v>11</v>
      </c>
      <c r="CL388" s="290">
        <v>12</v>
      </c>
      <c r="CM388" s="290">
        <v>13</v>
      </c>
      <c r="CN388" s="290">
        <v>14</v>
      </c>
      <c r="CO388" s="290">
        <v>15</v>
      </c>
      <c r="CP388" s="290">
        <v>16</v>
      </c>
      <c r="CQ388" s="290">
        <v>17</v>
      </c>
      <c r="CR388" s="290">
        <v>18</v>
      </c>
      <c r="CS388" s="290">
        <v>19</v>
      </c>
      <c r="CT388" s="290">
        <v>20</v>
      </c>
      <c r="CU388" s="290">
        <v>21</v>
      </c>
      <c r="CV388" s="290">
        <v>22</v>
      </c>
      <c r="CW388" s="290">
        <v>23</v>
      </c>
      <c r="CX388" s="290">
        <v>24</v>
      </c>
      <c r="CY388" s="290">
        <v>25</v>
      </c>
      <c r="CZ388" s="290">
        <v>26</v>
      </c>
      <c r="DA388" s="290">
        <v>27</v>
      </c>
      <c r="DB388" s="290">
        <v>28</v>
      </c>
      <c r="DC388" s="290">
        <v>29</v>
      </c>
      <c r="DD388" s="290">
        <v>30</v>
      </c>
      <c r="DE388" s="290">
        <v>31</v>
      </c>
      <c r="DF388" s="290">
        <v>32</v>
      </c>
      <c r="DG388" s="290">
        <v>33</v>
      </c>
      <c r="DH388" s="290">
        <v>34</v>
      </c>
      <c r="DI388" s="291">
        <v>35</v>
      </c>
      <c r="DJ388" s="291">
        <v>36</v>
      </c>
      <c r="DK388" s="291">
        <v>37</v>
      </c>
      <c r="DL388" s="291">
        <v>38</v>
      </c>
      <c r="DM388" s="291">
        <v>39</v>
      </c>
      <c r="DN388" s="291">
        <v>40</v>
      </c>
      <c r="DO388" s="273"/>
    </row>
    <row r="389" spans="30:119" ht="22.5" customHeight="1" x14ac:dyDescent="0.3">
      <c r="AD389"/>
      <c r="BC389"/>
      <c r="BD389"/>
      <c r="BE389"/>
      <c r="BF389"/>
      <c r="BG389"/>
      <c r="BH389"/>
      <c r="BI389"/>
      <c r="BJ389"/>
      <c r="BK389"/>
      <c r="BL389"/>
      <c r="BV389"/>
      <c r="BW389" s="270"/>
      <c r="BX389" s="280"/>
      <c r="BY389" s="281"/>
      <c r="BZ389" s="282"/>
      <c r="CA389" s="283"/>
      <c r="CB389" s="283"/>
      <c r="CC389" s="283"/>
      <c r="CD389" s="283"/>
      <c r="CE389" s="283"/>
      <c r="CF389" s="283"/>
      <c r="CG389" s="283"/>
      <c r="CH389" s="283"/>
      <c r="CI389" s="283"/>
      <c r="CJ389" s="283"/>
      <c r="CK389" s="283"/>
      <c r="CL389" s="283"/>
      <c r="CM389" s="283"/>
      <c r="CN389" s="283"/>
      <c r="CO389" s="283"/>
      <c r="CP389" s="283"/>
      <c r="CQ389" s="283"/>
      <c r="CR389" s="283"/>
      <c r="CS389" s="283"/>
      <c r="CT389" s="283"/>
      <c r="CU389" s="283"/>
      <c r="CV389" s="283"/>
      <c r="CW389" s="283"/>
      <c r="CX389" s="283"/>
      <c r="CY389" s="283"/>
      <c r="CZ389" s="283"/>
      <c r="DA389" s="283"/>
      <c r="DB389" s="283"/>
      <c r="DC389" s="283"/>
      <c r="DD389" s="283"/>
      <c r="DE389" s="283"/>
      <c r="DF389" s="283"/>
      <c r="DG389" s="283"/>
      <c r="DH389" s="283"/>
      <c r="DI389" s="284"/>
      <c r="DJ389" s="284"/>
      <c r="DK389" s="284"/>
      <c r="DL389" s="284"/>
      <c r="DM389" s="284"/>
      <c r="DN389" s="284"/>
      <c r="DO389" s="273"/>
    </row>
    <row r="390" spans="30:119" ht="22.5" customHeight="1" x14ac:dyDescent="0.4">
      <c r="AD390"/>
      <c r="BC390"/>
      <c r="BD390"/>
      <c r="BE390"/>
      <c r="BF390"/>
      <c r="BG390"/>
      <c r="BH390"/>
      <c r="BI390"/>
      <c r="BJ390"/>
      <c r="BK390"/>
      <c r="BL390"/>
      <c r="BV390"/>
      <c r="BW390" s="270"/>
      <c r="BX390" s="285" t="s">
        <v>56</v>
      </c>
      <c r="BY390" s="249">
        <f t="shared" ref="BY390" si="747">CZ386</f>
        <v>20</v>
      </c>
      <c r="BZ390" s="286" t="s">
        <v>47</v>
      </c>
      <c r="CA390" s="290">
        <v>1</v>
      </c>
      <c r="CB390" s="290">
        <v>2</v>
      </c>
      <c r="CC390" s="290">
        <v>3</v>
      </c>
      <c r="CD390" s="290">
        <v>4</v>
      </c>
      <c r="CE390" s="290">
        <v>5</v>
      </c>
      <c r="CF390" s="290">
        <v>6</v>
      </c>
      <c r="CG390" s="290">
        <v>7</v>
      </c>
      <c r="CH390" s="290">
        <v>8</v>
      </c>
      <c r="CI390" s="290">
        <v>9</v>
      </c>
      <c r="CJ390" s="290">
        <v>10</v>
      </c>
      <c r="CK390" s="290">
        <v>11</v>
      </c>
      <c r="CL390" s="290">
        <v>12</v>
      </c>
      <c r="CM390" s="290">
        <v>13</v>
      </c>
      <c r="CN390" s="290">
        <v>14</v>
      </c>
      <c r="CO390" s="290">
        <v>15</v>
      </c>
      <c r="CP390" s="290">
        <v>16</v>
      </c>
      <c r="CQ390" s="290">
        <v>17</v>
      </c>
      <c r="CR390" s="290">
        <v>18</v>
      </c>
      <c r="CS390" s="290">
        <v>19</v>
      </c>
      <c r="CT390" s="290">
        <v>20</v>
      </c>
      <c r="CU390" s="290">
        <v>21</v>
      </c>
      <c r="CV390" s="290">
        <v>22</v>
      </c>
      <c r="CW390" s="290">
        <v>23</v>
      </c>
      <c r="CX390" s="290">
        <v>24</v>
      </c>
      <c r="CY390" s="290">
        <v>25</v>
      </c>
      <c r="CZ390" s="290">
        <v>26</v>
      </c>
      <c r="DA390" s="290">
        <v>27</v>
      </c>
      <c r="DB390" s="290">
        <v>28</v>
      </c>
      <c r="DC390" s="290">
        <v>29</v>
      </c>
      <c r="DD390" s="290">
        <v>30</v>
      </c>
      <c r="DE390" s="290">
        <v>31</v>
      </c>
      <c r="DF390" s="290">
        <v>32</v>
      </c>
      <c r="DG390" s="290">
        <v>33</v>
      </c>
      <c r="DH390" s="290">
        <v>34</v>
      </c>
      <c r="DI390" s="291">
        <v>35</v>
      </c>
      <c r="DJ390" s="291">
        <v>36</v>
      </c>
      <c r="DK390" s="291">
        <v>37</v>
      </c>
      <c r="DL390" s="291">
        <v>38</v>
      </c>
      <c r="DM390" s="291">
        <v>39</v>
      </c>
      <c r="DN390" s="291">
        <v>40</v>
      </c>
      <c r="DO390" s="273"/>
    </row>
    <row r="391" spans="30:119" ht="22.5" customHeight="1" thickBot="1" x14ac:dyDescent="0.35">
      <c r="AD391"/>
      <c r="BC391"/>
      <c r="BD391"/>
      <c r="BE391"/>
      <c r="BF391"/>
      <c r="BG391"/>
      <c r="BH391"/>
      <c r="BI391"/>
      <c r="BJ391"/>
      <c r="BK391"/>
      <c r="BL391"/>
      <c r="BV391"/>
      <c r="BW391" s="287"/>
      <c r="BX391" s="288"/>
      <c r="BY391" s="288"/>
      <c r="BZ391" s="288"/>
      <c r="CA391" s="288"/>
      <c r="CB391" s="288"/>
      <c r="CC391" s="288"/>
      <c r="CD391" s="288"/>
      <c r="CE391" s="288"/>
      <c r="CF391" s="288"/>
      <c r="CG391" s="288"/>
      <c r="CH391" s="288"/>
      <c r="CI391" s="288"/>
      <c r="CJ391" s="288"/>
      <c r="CK391" s="288"/>
      <c r="CL391" s="288"/>
      <c r="CM391" s="288"/>
      <c r="CN391" s="288"/>
      <c r="CO391" s="288"/>
      <c r="CP391" s="288"/>
      <c r="CQ391" s="288"/>
      <c r="CR391" s="288"/>
      <c r="CS391" s="288"/>
      <c r="CT391" s="288"/>
      <c r="CU391" s="288"/>
      <c r="CV391" s="288"/>
      <c r="CW391" s="288"/>
      <c r="CX391" s="288"/>
      <c r="CY391" s="288"/>
      <c r="CZ391" s="288"/>
      <c r="DA391" s="288"/>
      <c r="DB391" s="288"/>
      <c r="DC391" s="288"/>
      <c r="DD391" s="288"/>
      <c r="DE391" s="288"/>
      <c r="DF391" s="288"/>
      <c r="DG391" s="288"/>
      <c r="DH391" s="288"/>
      <c r="DI391" s="288"/>
      <c r="DJ391" s="288"/>
      <c r="DK391" s="288"/>
      <c r="DL391" s="288"/>
      <c r="DM391" s="288"/>
      <c r="DN391" s="288"/>
      <c r="DO391" s="289"/>
    </row>
    <row r="392" spans="30:119" ht="22.5" customHeight="1" thickTop="1" x14ac:dyDescent="0.35">
      <c r="AD392"/>
      <c r="BC392"/>
      <c r="BD392"/>
      <c r="BE392"/>
      <c r="BF392"/>
      <c r="BG392"/>
      <c r="BH392"/>
      <c r="BI392"/>
      <c r="BJ392"/>
      <c r="BK392"/>
      <c r="BL392"/>
      <c r="BV392"/>
      <c r="BW392" s="1012">
        <f t="shared" ref="BW392" si="748">BO393</f>
        <v>0.42500000000000016</v>
      </c>
      <c r="BX392" s="1013"/>
      <c r="BY392" s="267"/>
      <c r="BZ392" s="267"/>
      <c r="CA392" s="267"/>
      <c r="CB392" s="267"/>
      <c r="CC392" s="267"/>
      <c r="CD392" s="267"/>
      <c r="CE392" s="267"/>
      <c r="CF392" s="267"/>
      <c r="CG392" s="267"/>
      <c r="CH392" s="267"/>
      <c r="CI392" s="267"/>
      <c r="CJ392" s="267"/>
      <c r="CK392" s="267"/>
      <c r="CL392" s="267"/>
      <c r="CM392" s="267"/>
      <c r="CN392" s="267"/>
      <c r="CO392" s="267"/>
      <c r="CP392" s="267"/>
      <c r="CQ392" s="267"/>
      <c r="CR392" s="267"/>
      <c r="CS392" s="267"/>
      <c r="CT392" s="267"/>
      <c r="CU392" s="267"/>
      <c r="CV392" s="267"/>
      <c r="CW392" s="267"/>
      <c r="CX392" s="267"/>
      <c r="CY392" s="267"/>
      <c r="CZ392" s="267"/>
      <c r="DA392" s="267"/>
      <c r="DB392" s="267"/>
      <c r="DC392" s="267"/>
      <c r="DD392" s="267"/>
      <c r="DE392" s="267"/>
      <c r="DF392" s="267"/>
      <c r="DG392" s="267"/>
      <c r="DH392" s="267"/>
      <c r="DI392" s="267"/>
      <c r="DJ392" s="267"/>
      <c r="DK392" s="268"/>
      <c r="DL392" s="466" t="s">
        <v>78</v>
      </c>
      <c r="DM392" s="467"/>
      <c r="DN392" s="466" t="str">
        <f t="shared" ref="DN392" si="749">BR394</f>
        <v>B</v>
      </c>
      <c r="DO392" s="468"/>
    </row>
    <row r="393" spans="30:119" ht="22.5" customHeight="1" x14ac:dyDescent="0.3">
      <c r="AD393"/>
      <c r="BC393"/>
      <c r="BD393"/>
      <c r="BE393"/>
      <c r="BF393"/>
      <c r="BG393"/>
      <c r="BH393"/>
      <c r="BI393"/>
      <c r="BJ393"/>
      <c r="BK393"/>
      <c r="BL393"/>
      <c r="BN393" t="str">
        <f t="shared" ref="BN393:BU394" si="750">Q14</f>
        <v>7. KOLO</v>
      </c>
      <c r="BO393">
        <f t="shared" si="750"/>
        <v>0.42500000000000016</v>
      </c>
      <c r="BP393">
        <f t="shared" si="750"/>
        <v>38</v>
      </c>
      <c r="BQ393" t="str">
        <f t="shared" si="750"/>
        <v>HŘIŠTĚ</v>
      </c>
      <c r="BR393" t="str">
        <f t="shared" si="750"/>
        <v>skupina</v>
      </c>
      <c r="BS393">
        <f t="shared" si="750"/>
        <v>8</v>
      </c>
      <c r="BT393" t="str">
        <f t="shared" si="750"/>
        <v>:</v>
      </c>
      <c r="BU393">
        <f t="shared" si="750"/>
        <v>15</v>
      </c>
      <c r="BV393"/>
      <c r="BW393" s="270"/>
      <c r="BX393" s="1014" t="str">
        <f t="shared" ref="BX393" si="751">BN393</f>
        <v>7. KOLO</v>
      </c>
      <c r="BY393" s="1014"/>
      <c r="BZ393" s="1014"/>
      <c r="CA393" s="1014"/>
      <c r="CB393" s="271"/>
      <c r="CC393" s="1018"/>
      <c r="CD393" s="1018"/>
      <c r="CE393" s="271"/>
      <c r="CF393" s="271"/>
      <c r="CG393" s="271"/>
      <c r="CH393" s="271"/>
      <c r="CI393" s="271"/>
      <c r="CJ393" s="271"/>
      <c r="CK393" s="271"/>
      <c r="CL393" s="271"/>
      <c r="CM393" s="271"/>
      <c r="CN393" s="1019">
        <f t="shared" ref="CN393" si="752">BP393</f>
        <v>38</v>
      </c>
      <c r="CO393" s="1019"/>
      <c r="CP393" s="1019"/>
      <c r="CQ393" s="1019"/>
      <c r="CR393" s="1019"/>
      <c r="CS393" s="1015" t="s">
        <v>48</v>
      </c>
      <c r="CT393" s="1015"/>
      <c r="CU393" s="1015"/>
      <c r="CV393" s="271"/>
      <c r="CW393" s="271"/>
      <c r="CX393" s="271"/>
      <c r="CY393" s="271"/>
      <c r="CZ393" s="271"/>
      <c r="DA393" s="271"/>
      <c r="DB393" s="271"/>
      <c r="DC393" s="271"/>
      <c r="DD393" s="271"/>
      <c r="DE393" s="271"/>
      <c r="DF393" s="271"/>
      <c r="DG393" s="271"/>
      <c r="DH393" s="271"/>
      <c r="DI393" s="272"/>
      <c r="DJ393" s="1016" t="s">
        <v>49</v>
      </c>
      <c r="DK393" s="1016"/>
      <c r="DL393" s="1016"/>
      <c r="DM393" s="1017">
        <f t="shared" ref="DM393" si="753">BQ394</f>
        <v>2</v>
      </c>
      <c r="DN393" s="1017"/>
      <c r="DO393" s="273"/>
    </row>
    <row r="394" spans="30:119" ht="22.5" customHeight="1" x14ac:dyDescent="0.3">
      <c r="AD394"/>
      <c r="BC394"/>
      <c r="BD394"/>
      <c r="BE394"/>
      <c r="BF394"/>
      <c r="BG394"/>
      <c r="BH394"/>
      <c r="BI394"/>
      <c r="BJ394"/>
      <c r="BK394"/>
      <c r="BL394"/>
      <c r="BN394">
        <f t="shared" si="750"/>
        <v>0</v>
      </c>
      <c r="BO394">
        <f t="shared" si="750"/>
        <v>0</v>
      </c>
      <c r="BP394" t="str">
        <f t="shared" si="750"/>
        <v>zápas</v>
      </c>
      <c r="BQ394">
        <f t="shared" si="750"/>
        <v>2</v>
      </c>
      <c r="BR394" t="str">
        <f t="shared" si="750"/>
        <v>B</v>
      </c>
      <c r="BS394" t="str">
        <f t="shared" si="750"/>
        <v>Velký Osek "A"</v>
      </c>
      <c r="BT394">
        <f t="shared" si="750"/>
        <v>0</v>
      </c>
      <c r="BU394" t="str">
        <f t="shared" si="750"/>
        <v>Bezručova</v>
      </c>
      <c r="BV394"/>
      <c r="BW394" s="270"/>
      <c r="BX394" s="1014"/>
      <c r="BY394" s="1014"/>
      <c r="BZ394" s="1014"/>
      <c r="CA394" s="1014"/>
      <c r="CB394" s="271"/>
      <c r="CC394" s="1018"/>
      <c r="CD394" s="1018"/>
      <c r="CE394" s="271"/>
      <c r="CF394" s="271"/>
      <c r="CG394" s="271"/>
      <c r="CH394" s="271"/>
      <c r="CI394" s="271"/>
      <c r="CJ394" s="271"/>
      <c r="CK394" s="271"/>
      <c r="CL394" s="271"/>
      <c r="CM394" s="271"/>
      <c r="CN394" s="1019"/>
      <c r="CO394" s="1019"/>
      <c r="CP394" s="1019"/>
      <c r="CQ394" s="1019"/>
      <c r="CR394" s="1019"/>
      <c r="CS394" s="1015"/>
      <c r="CT394" s="1015"/>
      <c r="CU394" s="1015"/>
      <c r="CV394" s="271"/>
      <c r="CW394" s="271"/>
      <c r="CX394" s="271"/>
      <c r="CY394" s="271"/>
      <c r="CZ394" s="271"/>
      <c r="DA394" s="271"/>
      <c r="DB394" s="271"/>
      <c r="DC394" s="271"/>
      <c r="DD394" s="271"/>
      <c r="DE394" s="271"/>
      <c r="DF394" s="271"/>
      <c r="DG394" s="271"/>
      <c r="DH394" s="271"/>
      <c r="DI394" s="272"/>
      <c r="DJ394" s="1016"/>
      <c r="DK394" s="1016"/>
      <c r="DL394" s="1016"/>
      <c r="DM394" s="1017"/>
      <c r="DN394" s="1017"/>
      <c r="DO394" s="273"/>
    </row>
    <row r="395" spans="30:119" ht="22.5" customHeight="1" x14ac:dyDescent="0.3">
      <c r="AD395"/>
      <c r="BC395"/>
      <c r="BD395"/>
      <c r="BE395"/>
      <c r="BF395"/>
      <c r="BG395"/>
      <c r="BH395"/>
      <c r="BI395"/>
      <c r="BJ395"/>
      <c r="BK395"/>
      <c r="BL395"/>
      <c r="BV395"/>
      <c r="BW395" s="270"/>
      <c r="BX395" s="274"/>
      <c r="BY395" s="274"/>
      <c r="BZ395" s="274"/>
      <c r="CA395" s="274"/>
      <c r="CB395" s="1010" t="s">
        <v>52</v>
      </c>
      <c r="CC395" s="1010"/>
      <c r="CD395" s="275">
        <f t="shared" ref="CD395" si="754">BS393</f>
        <v>8</v>
      </c>
      <c r="CE395" s="276" t="s">
        <v>53</v>
      </c>
      <c r="CF395" s="1011" t="str">
        <f t="shared" ref="CF395" si="755">BS394</f>
        <v>Velký Osek "A"</v>
      </c>
      <c r="CG395" s="1011"/>
      <c r="CH395" s="1011"/>
      <c r="CI395" s="1011"/>
      <c r="CJ395" s="1011"/>
      <c r="CK395" s="1011"/>
      <c r="CL395" s="1011"/>
      <c r="CM395" s="1011"/>
      <c r="CN395" s="1011"/>
      <c r="CO395" s="1011"/>
      <c r="CP395" s="1011"/>
      <c r="CQ395" s="1011"/>
      <c r="CR395" s="1011"/>
      <c r="CS395" s="274"/>
      <c r="CT395" s="274"/>
      <c r="CU395" s="274"/>
      <c r="CV395" s="274"/>
      <c r="CW395" s="274"/>
      <c r="CX395" s="1010" t="s">
        <v>52</v>
      </c>
      <c r="CY395" s="1010"/>
      <c r="CZ395" s="275">
        <f t="shared" ref="CZ395" si="756">BU393</f>
        <v>15</v>
      </c>
      <c r="DA395" s="276" t="s">
        <v>53</v>
      </c>
      <c r="DB395" s="1011" t="str">
        <f t="shared" ref="DB395" si="757">BU394</f>
        <v>Bezručova</v>
      </c>
      <c r="DC395" s="1011"/>
      <c r="DD395" s="1011"/>
      <c r="DE395" s="1011"/>
      <c r="DF395" s="1011"/>
      <c r="DG395" s="1011"/>
      <c r="DH395" s="1011"/>
      <c r="DI395" s="1011"/>
      <c r="DJ395" s="1011"/>
      <c r="DK395" s="1011"/>
      <c r="DL395" s="1011"/>
      <c r="DM395" s="1011"/>
      <c r="DN395" s="1011"/>
      <c r="DO395" s="273"/>
    </row>
    <row r="396" spans="30:119" ht="22.5" customHeight="1" x14ac:dyDescent="0.3">
      <c r="AD396"/>
      <c r="BC396"/>
      <c r="BD396"/>
      <c r="BE396"/>
      <c r="BF396"/>
      <c r="BG396"/>
      <c r="BH396"/>
      <c r="BI396"/>
      <c r="BJ396"/>
      <c r="BK396"/>
      <c r="BL396"/>
      <c r="BV396"/>
      <c r="BW396" s="270"/>
      <c r="BX396" s="274"/>
      <c r="BY396" s="274"/>
      <c r="BZ396" s="274"/>
      <c r="CA396" s="274"/>
      <c r="CB396" s="274"/>
      <c r="CC396" s="274"/>
      <c r="CD396" s="274"/>
      <c r="CE396" s="274"/>
      <c r="CF396" s="274"/>
      <c r="CG396" s="274"/>
      <c r="CH396" s="274"/>
      <c r="CI396" s="274"/>
      <c r="CJ396" s="274"/>
      <c r="CK396" s="274"/>
      <c r="CL396" s="274"/>
      <c r="CM396" s="274"/>
      <c r="CN396" s="274"/>
      <c r="CO396" s="274"/>
      <c r="CP396" s="274"/>
      <c r="CQ396" s="274"/>
      <c r="CR396" s="274"/>
      <c r="CS396" s="274"/>
      <c r="CT396" s="274"/>
      <c r="CU396" s="274"/>
      <c r="CV396" s="274"/>
      <c r="CW396" s="274"/>
      <c r="CX396" s="274"/>
      <c r="CY396" s="274"/>
      <c r="CZ396" s="274"/>
      <c r="DA396" s="274"/>
      <c r="DB396" s="274"/>
      <c r="DC396" s="274"/>
      <c r="DD396" s="274"/>
      <c r="DE396" s="274"/>
      <c r="DF396" s="274"/>
      <c r="DG396" s="274"/>
      <c r="DH396" s="274"/>
      <c r="DI396" s="277"/>
      <c r="DJ396" s="277"/>
      <c r="DK396" s="277"/>
      <c r="DL396" s="277"/>
      <c r="DM396" s="277"/>
      <c r="DN396" s="277"/>
      <c r="DO396" s="273"/>
    </row>
    <row r="397" spans="30:119" ht="22.5" customHeight="1" x14ac:dyDescent="0.4">
      <c r="AD397"/>
      <c r="BC397"/>
      <c r="BD397"/>
      <c r="BE397"/>
      <c r="BF397"/>
      <c r="BG397"/>
      <c r="BH397"/>
      <c r="BI397"/>
      <c r="BJ397"/>
      <c r="BK397"/>
      <c r="BL397"/>
      <c r="BV397"/>
      <c r="BW397" s="270"/>
      <c r="BX397" s="278" t="s">
        <v>56</v>
      </c>
      <c r="BY397" s="250">
        <f t="shared" ref="BY397" si="758">CD395</f>
        <v>8</v>
      </c>
      <c r="BZ397" s="279" t="s">
        <v>47</v>
      </c>
      <c r="CA397" s="290">
        <v>1</v>
      </c>
      <c r="CB397" s="290">
        <v>2</v>
      </c>
      <c r="CC397" s="290">
        <v>3</v>
      </c>
      <c r="CD397" s="290">
        <v>4</v>
      </c>
      <c r="CE397" s="290">
        <v>5</v>
      </c>
      <c r="CF397" s="290">
        <v>6</v>
      </c>
      <c r="CG397" s="290">
        <v>7</v>
      </c>
      <c r="CH397" s="290">
        <v>8</v>
      </c>
      <c r="CI397" s="290">
        <v>9</v>
      </c>
      <c r="CJ397" s="290">
        <v>10</v>
      </c>
      <c r="CK397" s="290">
        <v>11</v>
      </c>
      <c r="CL397" s="290">
        <v>12</v>
      </c>
      <c r="CM397" s="290">
        <v>13</v>
      </c>
      <c r="CN397" s="290">
        <v>14</v>
      </c>
      <c r="CO397" s="290">
        <v>15</v>
      </c>
      <c r="CP397" s="290">
        <v>16</v>
      </c>
      <c r="CQ397" s="290">
        <v>17</v>
      </c>
      <c r="CR397" s="290">
        <v>18</v>
      </c>
      <c r="CS397" s="290">
        <v>19</v>
      </c>
      <c r="CT397" s="290">
        <v>20</v>
      </c>
      <c r="CU397" s="290">
        <v>21</v>
      </c>
      <c r="CV397" s="290">
        <v>22</v>
      </c>
      <c r="CW397" s="290">
        <v>23</v>
      </c>
      <c r="CX397" s="290">
        <v>24</v>
      </c>
      <c r="CY397" s="290">
        <v>25</v>
      </c>
      <c r="CZ397" s="290">
        <v>26</v>
      </c>
      <c r="DA397" s="290">
        <v>27</v>
      </c>
      <c r="DB397" s="290">
        <v>28</v>
      </c>
      <c r="DC397" s="290">
        <v>29</v>
      </c>
      <c r="DD397" s="290">
        <v>30</v>
      </c>
      <c r="DE397" s="290">
        <v>31</v>
      </c>
      <c r="DF397" s="290">
        <v>32</v>
      </c>
      <c r="DG397" s="290">
        <v>33</v>
      </c>
      <c r="DH397" s="290">
        <v>34</v>
      </c>
      <c r="DI397" s="291">
        <v>35</v>
      </c>
      <c r="DJ397" s="291">
        <v>36</v>
      </c>
      <c r="DK397" s="291">
        <v>37</v>
      </c>
      <c r="DL397" s="291">
        <v>38</v>
      </c>
      <c r="DM397" s="291">
        <v>39</v>
      </c>
      <c r="DN397" s="291">
        <v>40</v>
      </c>
      <c r="DO397" s="273"/>
    </row>
    <row r="398" spans="30:119" ht="22.5" customHeight="1" x14ac:dyDescent="0.3">
      <c r="AD398"/>
      <c r="BC398"/>
      <c r="BD398"/>
      <c r="BE398"/>
      <c r="BF398"/>
      <c r="BG398"/>
      <c r="BH398"/>
      <c r="BI398"/>
      <c r="BJ398"/>
      <c r="BK398"/>
      <c r="BL398"/>
      <c r="BV398"/>
      <c r="BW398" s="270"/>
      <c r="BX398" s="280"/>
      <c r="BY398" s="281"/>
      <c r="BZ398" s="282"/>
      <c r="CA398" s="283"/>
      <c r="CB398" s="283"/>
      <c r="CC398" s="283"/>
      <c r="CD398" s="283"/>
      <c r="CE398" s="283"/>
      <c r="CF398" s="283"/>
      <c r="CG398" s="283"/>
      <c r="CH398" s="283"/>
      <c r="CI398" s="283"/>
      <c r="CJ398" s="283"/>
      <c r="CK398" s="283"/>
      <c r="CL398" s="283"/>
      <c r="CM398" s="283"/>
      <c r="CN398" s="283"/>
      <c r="CO398" s="283"/>
      <c r="CP398" s="283"/>
      <c r="CQ398" s="283"/>
      <c r="CR398" s="283"/>
      <c r="CS398" s="283"/>
      <c r="CT398" s="283"/>
      <c r="CU398" s="283"/>
      <c r="CV398" s="283"/>
      <c r="CW398" s="283"/>
      <c r="CX398" s="283"/>
      <c r="CY398" s="283"/>
      <c r="CZ398" s="283"/>
      <c r="DA398" s="283"/>
      <c r="DB398" s="283"/>
      <c r="DC398" s="283"/>
      <c r="DD398" s="283"/>
      <c r="DE398" s="283"/>
      <c r="DF398" s="283"/>
      <c r="DG398" s="283"/>
      <c r="DH398" s="283"/>
      <c r="DI398" s="284"/>
      <c r="DJ398" s="284"/>
      <c r="DK398" s="284"/>
      <c r="DL398" s="284"/>
      <c r="DM398" s="284"/>
      <c r="DN398" s="284"/>
      <c r="DO398" s="273"/>
    </row>
    <row r="399" spans="30:119" ht="22.5" customHeight="1" x14ac:dyDescent="0.4">
      <c r="AD399"/>
      <c r="BC399"/>
      <c r="BD399"/>
      <c r="BE399"/>
      <c r="BF399"/>
      <c r="BG399"/>
      <c r="BH399"/>
      <c r="BI399"/>
      <c r="BJ399"/>
      <c r="BK399"/>
      <c r="BL399"/>
      <c r="BV399"/>
      <c r="BW399" s="270"/>
      <c r="BX399" s="285" t="s">
        <v>56</v>
      </c>
      <c r="BY399" s="249">
        <f t="shared" ref="BY399" si="759">CZ395</f>
        <v>15</v>
      </c>
      <c r="BZ399" s="286" t="s">
        <v>47</v>
      </c>
      <c r="CA399" s="290">
        <v>1</v>
      </c>
      <c r="CB399" s="290">
        <v>2</v>
      </c>
      <c r="CC399" s="290">
        <v>3</v>
      </c>
      <c r="CD399" s="290">
        <v>4</v>
      </c>
      <c r="CE399" s="290">
        <v>5</v>
      </c>
      <c r="CF399" s="290">
        <v>6</v>
      </c>
      <c r="CG399" s="290">
        <v>7</v>
      </c>
      <c r="CH399" s="290">
        <v>8</v>
      </c>
      <c r="CI399" s="290">
        <v>9</v>
      </c>
      <c r="CJ399" s="290">
        <v>10</v>
      </c>
      <c r="CK399" s="290">
        <v>11</v>
      </c>
      <c r="CL399" s="290">
        <v>12</v>
      </c>
      <c r="CM399" s="290">
        <v>13</v>
      </c>
      <c r="CN399" s="290">
        <v>14</v>
      </c>
      <c r="CO399" s="290">
        <v>15</v>
      </c>
      <c r="CP399" s="290">
        <v>16</v>
      </c>
      <c r="CQ399" s="290">
        <v>17</v>
      </c>
      <c r="CR399" s="290">
        <v>18</v>
      </c>
      <c r="CS399" s="290">
        <v>19</v>
      </c>
      <c r="CT399" s="290">
        <v>20</v>
      </c>
      <c r="CU399" s="290">
        <v>21</v>
      </c>
      <c r="CV399" s="290">
        <v>22</v>
      </c>
      <c r="CW399" s="290">
        <v>23</v>
      </c>
      <c r="CX399" s="290">
        <v>24</v>
      </c>
      <c r="CY399" s="290">
        <v>25</v>
      </c>
      <c r="CZ399" s="290">
        <v>26</v>
      </c>
      <c r="DA399" s="290">
        <v>27</v>
      </c>
      <c r="DB399" s="290">
        <v>28</v>
      </c>
      <c r="DC399" s="290">
        <v>29</v>
      </c>
      <c r="DD399" s="290">
        <v>30</v>
      </c>
      <c r="DE399" s="290">
        <v>31</v>
      </c>
      <c r="DF399" s="290">
        <v>32</v>
      </c>
      <c r="DG399" s="290">
        <v>33</v>
      </c>
      <c r="DH399" s="290">
        <v>34</v>
      </c>
      <c r="DI399" s="291">
        <v>35</v>
      </c>
      <c r="DJ399" s="291">
        <v>36</v>
      </c>
      <c r="DK399" s="291">
        <v>37</v>
      </c>
      <c r="DL399" s="291">
        <v>38</v>
      </c>
      <c r="DM399" s="291">
        <v>39</v>
      </c>
      <c r="DN399" s="291">
        <v>40</v>
      </c>
      <c r="DO399" s="273"/>
    </row>
    <row r="400" spans="30:119" ht="22.5" customHeight="1" thickBot="1" x14ac:dyDescent="0.35">
      <c r="AD400"/>
      <c r="BC400"/>
      <c r="BD400"/>
      <c r="BE400"/>
      <c r="BF400"/>
      <c r="BG400"/>
      <c r="BH400"/>
      <c r="BI400"/>
      <c r="BJ400"/>
      <c r="BK400"/>
      <c r="BL400"/>
      <c r="BV400"/>
      <c r="BW400" s="287"/>
      <c r="BX400" s="288"/>
      <c r="BY400" s="288"/>
      <c r="BZ400" s="288"/>
      <c r="CA400" s="288"/>
      <c r="CB400" s="288"/>
      <c r="CC400" s="288"/>
      <c r="CD400" s="288"/>
      <c r="CE400" s="288"/>
      <c r="CF400" s="288"/>
      <c r="CG400" s="288"/>
      <c r="CH400" s="288"/>
      <c r="CI400" s="288"/>
      <c r="CJ400" s="288"/>
      <c r="CK400" s="288"/>
      <c r="CL400" s="288"/>
      <c r="CM400" s="288"/>
      <c r="CN400" s="288"/>
      <c r="CO400" s="288"/>
      <c r="CP400" s="288"/>
      <c r="CQ400" s="288"/>
      <c r="CR400" s="288"/>
      <c r="CS400" s="288"/>
      <c r="CT400" s="288"/>
      <c r="CU400" s="288"/>
      <c r="CV400" s="288"/>
      <c r="CW400" s="288"/>
      <c r="CX400" s="288"/>
      <c r="CY400" s="288"/>
      <c r="CZ400" s="288"/>
      <c r="DA400" s="288"/>
      <c r="DB400" s="288"/>
      <c r="DC400" s="288"/>
      <c r="DD400" s="288"/>
      <c r="DE400" s="288"/>
      <c r="DF400" s="288"/>
      <c r="DG400" s="288"/>
      <c r="DH400" s="288"/>
      <c r="DI400" s="288"/>
      <c r="DJ400" s="288"/>
      <c r="DK400" s="288"/>
      <c r="DL400" s="288"/>
      <c r="DM400" s="288"/>
      <c r="DN400" s="288"/>
      <c r="DO400" s="289"/>
    </row>
    <row r="401" spans="30:119" ht="22.5" customHeight="1" thickTop="1" x14ac:dyDescent="0.35">
      <c r="AD401"/>
      <c r="BC401"/>
      <c r="BD401"/>
      <c r="BE401"/>
      <c r="BF401"/>
      <c r="BG401"/>
      <c r="BH401"/>
      <c r="BI401"/>
      <c r="BJ401"/>
      <c r="BK401"/>
      <c r="BL401"/>
      <c r="BV401"/>
      <c r="BW401" s="1012">
        <f t="shared" ref="BW401" si="760">BO402</f>
        <v>0.43333333333333351</v>
      </c>
      <c r="BX401" s="1013"/>
      <c r="BY401" s="267"/>
      <c r="BZ401" s="267"/>
      <c r="CA401" s="267"/>
      <c r="CB401" s="267"/>
      <c r="CC401" s="267"/>
      <c r="CD401" s="267"/>
      <c r="CE401" s="267"/>
      <c r="CF401" s="267"/>
      <c r="CG401" s="267"/>
      <c r="CH401" s="267"/>
      <c r="CI401" s="267"/>
      <c r="CJ401" s="267"/>
      <c r="CK401" s="267"/>
      <c r="CL401" s="267"/>
      <c r="CM401" s="267"/>
      <c r="CN401" s="267"/>
      <c r="CO401" s="267"/>
      <c r="CP401" s="267"/>
      <c r="CQ401" s="267"/>
      <c r="CR401" s="267"/>
      <c r="CS401" s="267"/>
      <c r="CT401" s="267"/>
      <c r="CU401" s="267"/>
      <c r="CV401" s="267"/>
      <c r="CW401" s="267"/>
      <c r="CX401" s="267"/>
      <c r="CY401" s="267"/>
      <c r="CZ401" s="267"/>
      <c r="DA401" s="267"/>
      <c r="DB401" s="267"/>
      <c r="DC401" s="267"/>
      <c r="DD401" s="267"/>
      <c r="DE401" s="267"/>
      <c r="DF401" s="267"/>
      <c r="DG401" s="267"/>
      <c r="DH401" s="267"/>
      <c r="DI401" s="267"/>
      <c r="DJ401" s="267"/>
      <c r="DK401" s="268"/>
      <c r="DL401" s="466" t="s">
        <v>78</v>
      </c>
      <c r="DM401" s="467"/>
      <c r="DN401" s="466" t="str">
        <f t="shared" ref="DN401" si="761">BR403</f>
        <v>C</v>
      </c>
      <c r="DO401" s="468"/>
    </row>
    <row r="402" spans="30:119" ht="22.5" customHeight="1" x14ac:dyDescent="0.3">
      <c r="AD402"/>
      <c r="BC402"/>
      <c r="BD402"/>
      <c r="BE402"/>
      <c r="BF402"/>
      <c r="BG402"/>
      <c r="BH402"/>
      <c r="BI402"/>
      <c r="BJ402"/>
      <c r="BK402"/>
      <c r="BL402"/>
      <c r="BN402" t="str">
        <f t="shared" ref="BN402:BU403" si="762">Q16</f>
        <v>8. KOLO</v>
      </c>
      <c r="BO402">
        <f t="shared" si="762"/>
        <v>0.43333333333333351</v>
      </c>
      <c r="BP402">
        <f t="shared" si="762"/>
        <v>44</v>
      </c>
      <c r="BQ402" t="str">
        <f t="shared" si="762"/>
        <v>HŘIŠTĚ</v>
      </c>
      <c r="BR402" t="str">
        <f t="shared" si="762"/>
        <v>skupina</v>
      </c>
      <c r="BS402">
        <f t="shared" si="762"/>
        <v>6</v>
      </c>
      <c r="BT402" t="str">
        <f t="shared" si="762"/>
        <v>:</v>
      </c>
      <c r="BU402">
        <f t="shared" si="762"/>
        <v>22</v>
      </c>
      <c r="BV402"/>
      <c r="BW402" s="270"/>
      <c r="BX402" s="1014" t="str">
        <f t="shared" ref="BX402" si="763">BN402</f>
        <v>8. KOLO</v>
      </c>
      <c r="BY402" s="1014"/>
      <c r="BZ402" s="1014"/>
      <c r="CA402" s="1014"/>
      <c r="CB402" s="271"/>
      <c r="CC402" s="1018"/>
      <c r="CD402" s="1018"/>
      <c r="CE402" s="271"/>
      <c r="CF402" s="271"/>
      <c r="CG402" s="271"/>
      <c r="CH402" s="271"/>
      <c r="CI402" s="271"/>
      <c r="CJ402" s="271"/>
      <c r="CK402" s="271"/>
      <c r="CL402" s="271"/>
      <c r="CM402" s="271"/>
      <c r="CN402" s="1019">
        <f t="shared" ref="CN402" si="764">BP402</f>
        <v>44</v>
      </c>
      <c r="CO402" s="1019"/>
      <c r="CP402" s="1019"/>
      <c r="CQ402" s="1019"/>
      <c r="CR402" s="1019"/>
      <c r="CS402" s="1015" t="s">
        <v>48</v>
      </c>
      <c r="CT402" s="1015"/>
      <c r="CU402" s="1015"/>
      <c r="CV402" s="271"/>
      <c r="CW402" s="271"/>
      <c r="CX402" s="271"/>
      <c r="CY402" s="271"/>
      <c r="CZ402" s="271"/>
      <c r="DA402" s="271"/>
      <c r="DB402" s="271"/>
      <c r="DC402" s="271"/>
      <c r="DD402" s="271"/>
      <c r="DE402" s="271"/>
      <c r="DF402" s="271"/>
      <c r="DG402" s="271"/>
      <c r="DH402" s="271"/>
      <c r="DI402" s="272"/>
      <c r="DJ402" s="1016" t="s">
        <v>49</v>
      </c>
      <c r="DK402" s="1016"/>
      <c r="DL402" s="1016"/>
      <c r="DM402" s="1017">
        <f t="shared" ref="DM402" si="765">BQ403</f>
        <v>2</v>
      </c>
      <c r="DN402" s="1017"/>
      <c r="DO402" s="273"/>
    </row>
    <row r="403" spans="30:119" ht="22.5" customHeight="1" x14ac:dyDescent="0.3">
      <c r="AD403"/>
      <c r="BC403"/>
      <c r="BD403"/>
      <c r="BE403"/>
      <c r="BF403"/>
      <c r="BG403"/>
      <c r="BH403"/>
      <c r="BI403"/>
      <c r="BJ403"/>
      <c r="BK403"/>
      <c r="BL403"/>
      <c r="BN403">
        <f t="shared" si="762"/>
        <v>0</v>
      </c>
      <c r="BO403">
        <f t="shared" si="762"/>
        <v>0</v>
      </c>
      <c r="BP403" t="str">
        <f t="shared" si="762"/>
        <v>zápas</v>
      </c>
      <c r="BQ403">
        <f t="shared" si="762"/>
        <v>2</v>
      </c>
      <c r="BR403" t="str">
        <f t="shared" si="762"/>
        <v>C</v>
      </c>
      <c r="BS403" t="str">
        <f t="shared" si="762"/>
        <v>Velim</v>
      </c>
      <c r="BT403">
        <f t="shared" si="762"/>
        <v>0</v>
      </c>
      <c r="BU403" t="str">
        <f t="shared" si="762"/>
        <v>Ovčárecká "B"</v>
      </c>
      <c r="BV403"/>
      <c r="BW403" s="270"/>
      <c r="BX403" s="1014"/>
      <c r="BY403" s="1014"/>
      <c r="BZ403" s="1014"/>
      <c r="CA403" s="1014"/>
      <c r="CB403" s="271"/>
      <c r="CC403" s="1018"/>
      <c r="CD403" s="1018"/>
      <c r="CE403" s="271"/>
      <c r="CF403" s="271"/>
      <c r="CG403" s="271"/>
      <c r="CH403" s="271"/>
      <c r="CI403" s="271"/>
      <c r="CJ403" s="271"/>
      <c r="CK403" s="271"/>
      <c r="CL403" s="271"/>
      <c r="CM403" s="271"/>
      <c r="CN403" s="1019"/>
      <c r="CO403" s="1019"/>
      <c r="CP403" s="1019"/>
      <c r="CQ403" s="1019"/>
      <c r="CR403" s="1019"/>
      <c r="CS403" s="1015"/>
      <c r="CT403" s="1015"/>
      <c r="CU403" s="1015"/>
      <c r="CV403" s="271"/>
      <c r="CW403" s="271"/>
      <c r="CX403" s="271"/>
      <c r="CY403" s="271"/>
      <c r="CZ403" s="271"/>
      <c r="DA403" s="271"/>
      <c r="DB403" s="271"/>
      <c r="DC403" s="271"/>
      <c r="DD403" s="271"/>
      <c r="DE403" s="271"/>
      <c r="DF403" s="271"/>
      <c r="DG403" s="271"/>
      <c r="DH403" s="271"/>
      <c r="DI403" s="272"/>
      <c r="DJ403" s="1016"/>
      <c r="DK403" s="1016"/>
      <c r="DL403" s="1016"/>
      <c r="DM403" s="1017"/>
      <c r="DN403" s="1017"/>
      <c r="DO403" s="273"/>
    </row>
    <row r="404" spans="30:119" ht="22.5" customHeight="1" x14ac:dyDescent="0.3">
      <c r="AD404"/>
      <c r="BC404"/>
      <c r="BD404"/>
      <c r="BE404"/>
      <c r="BF404"/>
      <c r="BG404"/>
      <c r="BH404"/>
      <c r="BI404"/>
      <c r="BJ404"/>
      <c r="BK404"/>
      <c r="BL404"/>
      <c r="BV404"/>
      <c r="BW404" s="270"/>
      <c r="BX404" s="274"/>
      <c r="BY404" s="274"/>
      <c r="BZ404" s="274"/>
      <c r="CA404" s="274"/>
      <c r="CB404" s="1010" t="s">
        <v>52</v>
      </c>
      <c r="CC404" s="1010"/>
      <c r="CD404" s="275">
        <f t="shared" ref="CD404" si="766">BS402</f>
        <v>6</v>
      </c>
      <c r="CE404" s="276" t="s">
        <v>53</v>
      </c>
      <c r="CF404" s="1011" t="str">
        <f t="shared" ref="CF404" si="767">BS403</f>
        <v>Velim</v>
      </c>
      <c r="CG404" s="1011"/>
      <c r="CH404" s="1011"/>
      <c r="CI404" s="1011"/>
      <c r="CJ404" s="1011"/>
      <c r="CK404" s="1011"/>
      <c r="CL404" s="1011"/>
      <c r="CM404" s="1011"/>
      <c r="CN404" s="1011"/>
      <c r="CO404" s="1011"/>
      <c r="CP404" s="1011"/>
      <c r="CQ404" s="1011"/>
      <c r="CR404" s="1011"/>
      <c r="CS404" s="274"/>
      <c r="CT404" s="274"/>
      <c r="CU404" s="274"/>
      <c r="CV404" s="274"/>
      <c r="CW404" s="274"/>
      <c r="CX404" s="1010" t="s">
        <v>52</v>
      </c>
      <c r="CY404" s="1010"/>
      <c r="CZ404" s="275">
        <f t="shared" ref="CZ404" si="768">BU402</f>
        <v>22</v>
      </c>
      <c r="DA404" s="276" t="s">
        <v>53</v>
      </c>
      <c r="DB404" s="1011" t="str">
        <f t="shared" ref="DB404" si="769">BU403</f>
        <v>Ovčárecká "B"</v>
      </c>
      <c r="DC404" s="1011"/>
      <c r="DD404" s="1011"/>
      <c r="DE404" s="1011"/>
      <c r="DF404" s="1011"/>
      <c r="DG404" s="1011"/>
      <c r="DH404" s="1011"/>
      <c r="DI404" s="1011"/>
      <c r="DJ404" s="1011"/>
      <c r="DK404" s="1011"/>
      <c r="DL404" s="1011"/>
      <c r="DM404" s="1011"/>
      <c r="DN404" s="1011"/>
      <c r="DO404" s="273"/>
    </row>
    <row r="405" spans="30:119" ht="22.5" customHeight="1" x14ac:dyDescent="0.3">
      <c r="AD405"/>
      <c r="BC405"/>
      <c r="BD405"/>
      <c r="BE405"/>
      <c r="BF405"/>
      <c r="BG405"/>
      <c r="BH405"/>
      <c r="BI405"/>
      <c r="BJ405"/>
      <c r="BK405"/>
      <c r="BL405"/>
      <c r="BV405"/>
      <c r="BW405" s="270"/>
      <c r="BX405" s="274"/>
      <c r="BY405" s="274"/>
      <c r="BZ405" s="274"/>
      <c r="CA405" s="274"/>
      <c r="CB405" s="274"/>
      <c r="CC405" s="274"/>
      <c r="CD405" s="274"/>
      <c r="CE405" s="274"/>
      <c r="CF405" s="274"/>
      <c r="CG405" s="274"/>
      <c r="CH405" s="274"/>
      <c r="CI405" s="274"/>
      <c r="CJ405" s="274"/>
      <c r="CK405" s="274"/>
      <c r="CL405" s="274"/>
      <c r="CM405" s="274"/>
      <c r="CN405" s="274"/>
      <c r="CO405" s="274"/>
      <c r="CP405" s="274"/>
      <c r="CQ405" s="274"/>
      <c r="CR405" s="274"/>
      <c r="CS405" s="274"/>
      <c r="CT405" s="274"/>
      <c r="CU405" s="274"/>
      <c r="CV405" s="274"/>
      <c r="CW405" s="274"/>
      <c r="CX405" s="274"/>
      <c r="CY405" s="274"/>
      <c r="CZ405" s="274"/>
      <c r="DA405" s="274"/>
      <c r="DB405" s="274"/>
      <c r="DC405" s="274"/>
      <c r="DD405" s="274"/>
      <c r="DE405" s="274"/>
      <c r="DF405" s="274"/>
      <c r="DG405" s="274"/>
      <c r="DH405" s="274"/>
      <c r="DI405" s="277"/>
      <c r="DJ405" s="277"/>
      <c r="DK405" s="277"/>
      <c r="DL405" s="277"/>
      <c r="DM405" s="277"/>
      <c r="DN405" s="277"/>
      <c r="DO405" s="273"/>
    </row>
    <row r="406" spans="30:119" ht="22.5" customHeight="1" x14ac:dyDescent="0.4">
      <c r="AD406"/>
      <c r="BC406"/>
      <c r="BD406"/>
      <c r="BE406"/>
      <c r="BF406"/>
      <c r="BG406"/>
      <c r="BH406"/>
      <c r="BI406"/>
      <c r="BJ406"/>
      <c r="BK406"/>
      <c r="BL406"/>
      <c r="BV406"/>
      <c r="BW406" s="270"/>
      <c r="BX406" s="278" t="s">
        <v>56</v>
      </c>
      <c r="BY406" s="250">
        <f t="shared" ref="BY406" si="770">CD404</f>
        <v>6</v>
      </c>
      <c r="BZ406" s="279" t="s">
        <v>47</v>
      </c>
      <c r="CA406" s="290">
        <v>1</v>
      </c>
      <c r="CB406" s="290">
        <v>2</v>
      </c>
      <c r="CC406" s="290">
        <v>3</v>
      </c>
      <c r="CD406" s="290">
        <v>4</v>
      </c>
      <c r="CE406" s="290">
        <v>5</v>
      </c>
      <c r="CF406" s="290">
        <v>6</v>
      </c>
      <c r="CG406" s="290">
        <v>7</v>
      </c>
      <c r="CH406" s="290">
        <v>8</v>
      </c>
      <c r="CI406" s="290">
        <v>9</v>
      </c>
      <c r="CJ406" s="290">
        <v>10</v>
      </c>
      <c r="CK406" s="290">
        <v>11</v>
      </c>
      <c r="CL406" s="290">
        <v>12</v>
      </c>
      <c r="CM406" s="290">
        <v>13</v>
      </c>
      <c r="CN406" s="290">
        <v>14</v>
      </c>
      <c r="CO406" s="290">
        <v>15</v>
      </c>
      <c r="CP406" s="290">
        <v>16</v>
      </c>
      <c r="CQ406" s="290">
        <v>17</v>
      </c>
      <c r="CR406" s="290">
        <v>18</v>
      </c>
      <c r="CS406" s="290">
        <v>19</v>
      </c>
      <c r="CT406" s="290">
        <v>20</v>
      </c>
      <c r="CU406" s="290">
        <v>21</v>
      </c>
      <c r="CV406" s="290">
        <v>22</v>
      </c>
      <c r="CW406" s="290">
        <v>23</v>
      </c>
      <c r="CX406" s="290">
        <v>24</v>
      </c>
      <c r="CY406" s="290">
        <v>25</v>
      </c>
      <c r="CZ406" s="290">
        <v>26</v>
      </c>
      <c r="DA406" s="290">
        <v>27</v>
      </c>
      <c r="DB406" s="290">
        <v>28</v>
      </c>
      <c r="DC406" s="290">
        <v>29</v>
      </c>
      <c r="DD406" s="290">
        <v>30</v>
      </c>
      <c r="DE406" s="290">
        <v>31</v>
      </c>
      <c r="DF406" s="290">
        <v>32</v>
      </c>
      <c r="DG406" s="290">
        <v>33</v>
      </c>
      <c r="DH406" s="290">
        <v>34</v>
      </c>
      <c r="DI406" s="291">
        <v>35</v>
      </c>
      <c r="DJ406" s="291">
        <v>36</v>
      </c>
      <c r="DK406" s="291">
        <v>37</v>
      </c>
      <c r="DL406" s="291">
        <v>38</v>
      </c>
      <c r="DM406" s="291">
        <v>39</v>
      </c>
      <c r="DN406" s="291">
        <v>40</v>
      </c>
      <c r="DO406" s="273"/>
    </row>
    <row r="407" spans="30:119" ht="22.5" customHeight="1" x14ac:dyDescent="0.3">
      <c r="AD407"/>
      <c r="BC407"/>
      <c r="BD407"/>
      <c r="BE407"/>
      <c r="BF407"/>
      <c r="BG407"/>
      <c r="BH407"/>
      <c r="BI407"/>
      <c r="BJ407"/>
      <c r="BK407"/>
      <c r="BL407"/>
      <c r="BV407"/>
      <c r="BW407" s="270"/>
      <c r="BX407" s="280"/>
      <c r="BY407" s="281"/>
      <c r="BZ407" s="282"/>
      <c r="CA407" s="283"/>
      <c r="CB407" s="283"/>
      <c r="CC407" s="283"/>
      <c r="CD407" s="283"/>
      <c r="CE407" s="283"/>
      <c r="CF407" s="283"/>
      <c r="CG407" s="283"/>
      <c r="CH407" s="283"/>
      <c r="CI407" s="283"/>
      <c r="CJ407" s="283"/>
      <c r="CK407" s="283"/>
      <c r="CL407" s="283"/>
      <c r="CM407" s="283"/>
      <c r="CN407" s="283"/>
      <c r="CO407" s="283"/>
      <c r="CP407" s="283"/>
      <c r="CQ407" s="283"/>
      <c r="CR407" s="283"/>
      <c r="CS407" s="283"/>
      <c r="CT407" s="283"/>
      <c r="CU407" s="283"/>
      <c r="CV407" s="283"/>
      <c r="CW407" s="283"/>
      <c r="CX407" s="283"/>
      <c r="CY407" s="283"/>
      <c r="CZ407" s="283"/>
      <c r="DA407" s="283"/>
      <c r="DB407" s="283"/>
      <c r="DC407" s="283"/>
      <c r="DD407" s="283"/>
      <c r="DE407" s="283"/>
      <c r="DF407" s="283"/>
      <c r="DG407" s="283"/>
      <c r="DH407" s="283"/>
      <c r="DI407" s="284"/>
      <c r="DJ407" s="284"/>
      <c r="DK407" s="284"/>
      <c r="DL407" s="284"/>
      <c r="DM407" s="284"/>
      <c r="DN407" s="284"/>
      <c r="DO407" s="273"/>
    </row>
    <row r="408" spans="30:119" ht="22.5" customHeight="1" x14ac:dyDescent="0.4">
      <c r="AD408"/>
      <c r="BC408"/>
      <c r="BD408"/>
      <c r="BE408"/>
      <c r="BF408"/>
      <c r="BG408"/>
      <c r="BH408"/>
      <c r="BI408"/>
      <c r="BJ408"/>
      <c r="BK408"/>
      <c r="BL408"/>
      <c r="BV408"/>
      <c r="BW408" s="270"/>
      <c r="BX408" s="285" t="s">
        <v>56</v>
      </c>
      <c r="BY408" s="249">
        <f t="shared" ref="BY408" si="771">CZ404</f>
        <v>22</v>
      </c>
      <c r="BZ408" s="286" t="s">
        <v>47</v>
      </c>
      <c r="CA408" s="290">
        <v>1</v>
      </c>
      <c r="CB408" s="290">
        <v>2</v>
      </c>
      <c r="CC408" s="290">
        <v>3</v>
      </c>
      <c r="CD408" s="290">
        <v>4</v>
      </c>
      <c r="CE408" s="290">
        <v>5</v>
      </c>
      <c r="CF408" s="290">
        <v>6</v>
      </c>
      <c r="CG408" s="290">
        <v>7</v>
      </c>
      <c r="CH408" s="290">
        <v>8</v>
      </c>
      <c r="CI408" s="290">
        <v>9</v>
      </c>
      <c r="CJ408" s="290">
        <v>10</v>
      </c>
      <c r="CK408" s="290">
        <v>11</v>
      </c>
      <c r="CL408" s="290">
        <v>12</v>
      </c>
      <c r="CM408" s="290">
        <v>13</v>
      </c>
      <c r="CN408" s="290">
        <v>14</v>
      </c>
      <c r="CO408" s="290">
        <v>15</v>
      </c>
      <c r="CP408" s="290">
        <v>16</v>
      </c>
      <c r="CQ408" s="290">
        <v>17</v>
      </c>
      <c r="CR408" s="290">
        <v>18</v>
      </c>
      <c r="CS408" s="290">
        <v>19</v>
      </c>
      <c r="CT408" s="290">
        <v>20</v>
      </c>
      <c r="CU408" s="290">
        <v>21</v>
      </c>
      <c r="CV408" s="290">
        <v>22</v>
      </c>
      <c r="CW408" s="290">
        <v>23</v>
      </c>
      <c r="CX408" s="290">
        <v>24</v>
      </c>
      <c r="CY408" s="290">
        <v>25</v>
      </c>
      <c r="CZ408" s="290">
        <v>26</v>
      </c>
      <c r="DA408" s="290">
        <v>27</v>
      </c>
      <c r="DB408" s="290">
        <v>28</v>
      </c>
      <c r="DC408" s="290">
        <v>29</v>
      </c>
      <c r="DD408" s="290">
        <v>30</v>
      </c>
      <c r="DE408" s="290">
        <v>31</v>
      </c>
      <c r="DF408" s="290">
        <v>32</v>
      </c>
      <c r="DG408" s="290">
        <v>33</v>
      </c>
      <c r="DH408" s="290">
        <v>34</v>
      </c>
      <c r="DI408" s="291">
        <v>35</v>
      </c>
      <c r="DJ408" s="291">
        <v>36</v>
      </c>
      <c r="DK408" s="291">
        <v>37</v>
      </c>
      <c r="DL408" s="291">
        <v>38</v>
      </c>
      <c r="DM408" s="291">
        <v>39</v>
      </c>
      <c r="DN408" s="291">
        <v>40</v>
      </c>
      <c r="DO408" s="273"/>
    </row>
    <row r="409" spans="30:119" ht="22.5" customHeight="1" thickBot="1" x14ac:dyDescent="0.35">
      <c r="AD409"/>
      <c r="BC409"/>
      <c r="BD409"/>
      <c r="BE409"/>
      <c r="BF409"/>
      <c r="BG409"/>
      <c r="BH409"/>
      <c r="BI409"/>
      <c r="BJ409"/>
      <c r="BK409"/>
      <c r="BL409"/>
      <c r="BV409"/>
      <c r="BW409" s="287"/>
      <c r="BX409" s="288"/>
      <c r="BY409" s="288"/>
      <c r="BZ409" s="288"/>
      <c r="CA409" s="288"/>
      <c r="CB409" s="288"/>
      <c r="CC409" s="288"/>
      <c r="CD409" s="288"/>
      <c r="CE409" s="288"/>
      <c r="CF409" s="288"/>
      <c r="CG409" s="288"/>
      <c r="CH409" s="288"/>
      <c r="CI409" s="288"/>
      <c r="CJ409" s="288"/>
      <c r="CK409" s="288"/>
      <c r="CL409" s="288"/>
      <c r="CM409" s="288"/>
      <c r="CN409" s="288"/>
      <c r="CO409" s="288"/>
      <c r="CP409" s="288"/>
      <c r="CQ409" s="288"/>
      <c r="CR409" s="288"/>
      <c r="CS409" s="288"/>
      <c r="CT409" s="288"/>
      <c r="CU409" s="288"/>
      <c r="CV409" s="288"/>
      <c r="CW409" s="288"/>
      <c r="CX409" s="288"/>
      <c r="CY409" s="288"/>
      <c r="CZ409" s="288"/>
      <c r="DA409" s="288"/>
      <c r="DB409" s="288"/>
      <c r="DC409" s="288"/>
      <c r="DD409" s="288"/>
      <c r="DE409" s="288"/>
      <c r="DF409" s="288"/>
      <c r="DG409" s="288"/>
      <c r="DH409" s="288"/>
      <c r="DI409" s="288"/>
      <c r="DJ409" s="288"/>
      <c r="DK409" s="288"/>
      <c r="DL409" s="288"/>
      <c r="DM409" s="288"/>
      <c r="DN409" s="288"/>
      <c r="DO409" s="289"/>
    </row>
    <row r="410" spans="30:119" ht="22.5" customHeight="1" thickTop="1" x14ac:dyDescent="0.35">
      <c r="AD410"/>
      <c r="BC410"/>
      <c r="BD410"/>
      <c r="BE410"/>
      <c r="BF410"/>
      <c r="BG410"/>
      <c r="BH410"/>
      <c r="BI410"/>
      <c r="BJ410"/>
      <c r="BK410"/>
      <c r="BL410"/>
      <c r="BV410"/>
      <c r="BW410" s="1012">
        <f t="shared" ref="BW410" si="772">BO411</f>
        <v>0.44166666666666687</v>
      </c>
      <c r="BX410" s="1013"/>
      <c r="BY410" s="267"/>
      <c r="BZ410" s="267"/>
      <c r="CA410" s="267"/>
      <c r="CB410" s="267"/>
      <c r="CC410" s="267"/>
      <c r="CD410" s="267"/>
      <c r="CE410" s="267"/>
      <c r="CF410" s="267"/>
      <c r="CG410" s="267"/>
      <c r="CH410" s="267"/>
      <c r="CI410" s="267"/>
      <c r="CJ410" s="267"/>
      <c r="CK410" s="267"/>
      <c r="CL410" s="267"/>
      <c r="CM410" s="267"/>
      <c r="CN410" s="267"/>
      <c r="CO410" s="267"/>
      <c r="CP410" s="267"/>
      <c r="CQ410" s="267"/>
      <c r="CR410" s="267"/>
      <c r="CS410" s="267"/>
      <c r="CT410" s="267"/>
      <c r="CU410" s="267"/>
      <c r="CV410" s="267"/>
      <c r="CW410" s="267"/>
      <c r="CX410" s="267"/>
      <c r="CY410" s="267"/>
      <c r="CZ410" s="267"/>
      <c r="DA410" s="267"/>
      <c r="DB410" s="267"/>
      <c r="DC410" s="267"/>
      <c r="DD410" s="267"/>
      <c r="DE410" s="267"/>
      <c r="DF410" s="267"/>
      <c r="DG410" s="267"/>
      <c r="DH410" s="267"/>
      <c r="DI410" s="267"/>
      <c r="DJ410" s="267"/>
      <c r="DK410" s="268"/>
      <c r="DL410" s="466" t="s">
        <v>78</v>
      </c>
      <c r="DM410" s="467"/>
      <c r="DN410" s="466" t="str">
        <f t="shared" ref="DN410" si="773">BR412</f>
        <v>A</v>
      </c>
      <c r="DO410" s="468"/>
    </row>
    <row r="411" spans="30:119" ht="22.5" customHeight="1" x14ac:dyDescent="0.3">
      <c r="AD411"/>
      <c r="BC411"/>
      <c r="BD411"/>
      <c r="BE411"/>
      <c r="BF411"/>
      <c r="BG411"/>
      <c r="BH411"/>
      <c r="BI411"/>
      <c r="BJ411"/>
      <c r="BK411"/>
      <c r="BL411"/>
      <c r="BN411" t="str">
        <f t="shared" ref="BN411:BU412" si="774">Q18</f>
        <v>9. KOLO</v>
      </c>
      <c r="BO411">
        <f t="shared" si="774"/>
        <v>0.44166666666666687</v>
      </c>
      <c r="BP411">
        <f t="shared" si="774"/>
        <v>50</v>
      </c>
      <c r="BQ411" t="str">
        <f t="shared" si="774"/>
        <v>HŘIŠTĚ</v>
      </c>
      <c r="BR411" t="str">
        <f t="shared" si="774"/>
        <v>skupina</v>
      </c>
      <c r="BS411">
        <f t="shared" si="774"/>
        <v>1</v>
      </c>
      <c r="BT411" t="str">
        <f t="shared" si="774"/>
        <v>:</v>
      </c>
      <c r="BU411">
        <f t="shared" si="774"/>
        <v>9</v>
      </c>
      <c r="BV411"/>
      <c r="BW411" s="270"/>
      <c r="BX411" s="1014" t="str">
        <f t="shared" ref="BX411" si="775">BN411</f>
        <v>9. KOLO</v>
      </c>
      <c r="BY411" s="1014"/>
      <c r="BZ411" s="1014"/>
      <c r="CA411" s="1014"/>
      <c r="CB411" s="271"/>
      <c r="CC411" s="1018"/>
      <c r="CD411" s="1018"/>
      <c r="CE411" s="271"/>
      <c r="CF411" s="271"/>
      <c r="CG411" s="271"/>
      <c r="CH411" s="271"/>
      <c r="CI411" s="271"/>
      <c r="CJ411" s="271"/>
      <c r="CK411" s="271"/>
      <c r="CL411" s="271"/>
      <c r="CM411" s="271"/>
      <c r="CN411" s="1019">
        <f t="shared" ref="CN411" si="776">BP411</f>
        <v>50</v>
      </c>
      <c r="CO411" s="1019"/>
      <c r="CP411" s="1019"/>
      <c r="CQ411" s="1019"/>
      <c r="CR411" s="1019"/>
      <c r="CS411" s="1015" t="s">
        <v>48</v>
      </c>
      <c r="CT411" s="1015"/>
      <c r="CU411" s="1015"/>
      <c r="CV411" s="271"/>
      <c r="CW411" s="271"/>
      <c r="CX411" s="271"/>
      <c r="CY411" s="271"/>
      <c r="CZ411" s="271"/>
      <c r="DA411" s="271"/>
      <c r="DB411" s="271"/>
      <c r="DC411" s="271"/>
      <c r="DD411" s="271"/>
      <c r="DE411" s="271"/>
      <c r="DF411" s="271"/>
      <c r="DG411" s="271"/>
      <c r="DH411" s="271"/>
      <c r="DI411" s="272"/>
      <c r="DJ411" s="1016" t="s">
        <v>49</v>
      </c>
      <c r="DK411" s="1016"/>
      <c r="DL411" s="1016"/>
      <c r="DM411" s="1017">
        <f t="shared" ref="DM411" si="777">BQ412</f>
        <v>2</v>
      </c>
      <c r="DN411" s="1017"/>
      <c r="DO411" s="273"/>
    </row>
    <row r="412" spans="30:119" ht="22.5" customHeight="1" x14ac:dyDescent="0.3">
      <c r="AD412"/>
      <c r="BC412"/>
      <c r="BD412"/>
      <c r="BE412"/>
      <c r="BF412"/>
      <c r="BG412"/>
      <c r="BH412"/>
      <c r="BI412"/>
      <c r="BJ412"/>
      <c r="BK412"/>
      <c r="BL412"/>
      <c r="BN412">
        <f t="shared" si="774"/>
        <v>0</v>
      </c>
      <c r="BO412">
        <f t="shared" si="774"/>
        <v>0</v>
      </c>
      <c r="BP412" t="str">
        <f t="shared" si="774"/>
        <v>zápas</v>
      </c>
      <c r="BQ412">
        <f t="shared" si="774"/>
        <v>2</v>
      </c>
      <c r="BR412" t="str">
        <f t="shared" si="774"/>
        <v>A</v>
      </c>
      <c r="BS412" t="str">
        <f t="shared" si="774"/>
        <v>Pečky</v>
      </c>
      <c r="BT412">
        <f t="shared" si="774"/>
        <v>0</v>
      </c>
      <c r="BU412" t="str">
        <f t="shared" si="774"/>
        <v>Prokopa Vel. "A"</v>
      </c>
      <c r="BV412"/>
      <c r="BW412" s="270"/>
      <c r="BX412" s="1014"/>
      <c r="BY412" s="1014"/>
      <c r="BZ412" s="1014"/>
      <c r="CA412" s="1014"/>
      <c r="CB412" s="271"/>
      <c r="CC412" s="1018"/>
      <c r="CD412" s="1018"/>
      <c r="CE412" s="271"/>
      <c r="CF412" s="271"/>
      <c r="CG412" s="271"/>
      <c r="CH412" s="271"/>
      <c r="CI412" s="271"/>
      <c r="CJ412" s="271"/>
      <c r="CK412" s="271"/>
      <c r="CL412" s="271"/>
      <c r="CM412" s="271"/>
      <c r="CN412" s="1019"/>
      <c r="CO412" s="1019"/>
      <c r="CP412" s="1019"/>
      <c r="CQ412" s="1019"/>
      <c r="CR412" s="1019"/>
      <c r="CS412" s="1015"/>
      <c r="CT412" s="1015"/>
      <c r="CU412" s="1015"/>
      <c r="CV412" s="271"/>
      <c r="CW412" s="271"/>
      <c r="CX412" s="271"/>
      <c r="CY412" s="271"/>
      <c r="CZ412" s="271"/>
      <c r="DA412" s="271"/>
      <c r="DB412" s="271"/>
      <c r="DC412" s="271"/>
      <c r="DD412" s="271"/>
      <c r="DE412" s="271"/>
      <c r="DF412" s="271"/>
      <c r="DG412" s="271"/>
      <c r="DH412" s="271"/>
      <c r="DI412" s="272"/>
      <c r="DJ412" s="1016"/>
      <c r="DK412" s="1016"/>
      <c r="DL412" s="1016"/>
      <c r="DM412" s="1017"/>
      <c r="DN412" s="1017"/>
      <c r="DO412" s="273"/>
    </row>
    <row r="413" spans="30:119" ht="22.5" customHeight="1" x14ac:dyDescent="0.3">
      <c r="AD413"/>
      <c r="BC413"/>
      <c r="BD413"/>
      <c r="BE413"/>
      <c r="BF413"/>
      <c r="BG413"/>
      <c r="BH413"/>
      <c r="BI413"/>
      <c r="BJ413"/>
      <c r="BK413"/>
      <c r="BL413"/>
      <c r="BV413"/>
      <c r="BW413" s="270"/>
      <c r="BX413" s="274"/>
      <c r="BY413" s="274"/>
      <c r="BZ413" s="274"/>
      <c r="CA413" s="274"/>
      <c r="CB413" s="1010" t="s">
        <v>52</v>
      </c>
      <c r="CC413" s="1010"/>
      <c r="CD413" s="275">
        <f t="shared" ref="CD413" si="778">BS411</f>
        <v>1</v>
      </c>
      <c r="CE413" s="276" t="s">
        <v>53</v>
      </c>
      <c r="CF413" s="1011" t="str">
        <f t="shared" ref="CF413" si="779">BS412</f>
        <v>Pečky</v>
      </c>
      <c r="CG413" s="1011"/>
      <c r="CH413" s="1011"/>
      <c r="CI413" s="1011"/>
      <c r="CJ413" s="1011"/>
      <c r="CK413" s="1011"/>
      <c r="CL413" s="1011"/>
      <c r="CM413" s="1011"/>
      <c r="CN413" s="1011"/>
      <c r="CO413" s="1011"/>
      <c r="CP413" s="1011"/>
      <c r="CQ413" s="1011"/>
      <c r="CR413" s="1011"/>
      <c r="CS413" s="274"/>
      <c r="CT413" s="274"/>
      <c r="CU413" s="274"/>
      <c r="CV413" s="274"/>
      <c r="CW413" s="274"/>
      <c r="CX413" s="1010" t="s">
        <v>52</v>
      </c>
      <c r="CY413" s="1010"/>
      <c r="CZ413" s="275">
        <f t="shared" ref="CZ413" si="780">BU411</f>
        <v>9</v>
      </c>
      <c r="DA413" s="276" t="s">
        <v>53</v>
      </c>
      <c r="DB413" s="1011" t="str">
        <f t="shared" ref="DB413" si="781">BU412</f>
        <v>Prokopa Vel. "A"</v>
      </c>
      <c r="DC413" s="1011"/>
      <c r="DD413" s="1011"/>
      <c r="DE413" s="1011"/>
      <c r="DF413" s="1011"/>
      <c r="DG413" s="1011"/>
      <c r="DH413" s="1011"/>
      <c r="DI413" s="1011"/>
      <c r="DJ413" s="1011"/>
      <c r="DK413" s="1011"/>
      <c r="DL413" s="1011"/>
      <c r="DM413" s="1011"/>
      <c r="DN413" s="1011"/>
      <c r="DO413" s="273"/>
    </row>
    <row r="414" spans="30:119" ht="22.5" customHeight="1" x14ac:dyDescent="0.3">
      <c r="AD414"/>
      <c r="BC414"/>
      <c r="BD414"/>
      <c r="BE414"/>
      <c r="BF414"/>
      <c r="BG414"/>
      <c r="BH414"/>
      <c r="BI414"/>
      <c r="BJ414"/>
      <c r="BK414"/>
      <c r="BL414"/>
      <c r="BV414"/>
      <c r="BW414" s="270"/>
      <c r="BX414" s="274"/>
      <c r="BY414" s="274"/>
      <c r="BZ414" s="274"/>
      <c r="CA414" s="274"/>
      <c r="CB414" s="274"/>
      <c r="CC414" s="274"/>
      <c r="CD414" s="274"/>
      <c r="CE414" s="274"/>
      <c r="CF414" s="274"/>
      <c r="CG414" s="274"/>
      <c r="CH414" s="274"/>
      <c r="CI414" s="274"/>
      <c r="CJ414" s="274"/>
      <c r="CK414" s="274"/>
      <c r="CL414" s="274"/>
      <c r="CM414" s="274"/>
      <c r="CN414" s="274"/>
      <c r="CO414" s="274"/>
      <c r="CP414" s="274"/>
      <c r="CQ414" s="274"/>
      <c r="CR414" s="274"/>
      <c r="CS414" s="274"/>
      <c r="CT414" s="274"/>
      <c r="CU414" s="274"/>
      <c r="CV414" s="274"/>
      <c r="CW414" s="274"/>
      <c r="CX414" s="274"/>
      <c r="CY414" s="274"/>
      <c r="CZ414" s="274"/>
      <c r="DA414" s="274"/>
      <c r="DB414" s="274"/>
      <c r="DC414" s="274"/>
      <c r="DD414" s="274"/>
      <c r="DE414" s="274"/>
      <c r="DF414" s="274"/>
      <c r="DG414" s="274"/>
      <c r="DH414" s="274"/>
      <c r="DI414" s="277"/>
      <c r="DJ414" s="277"/>
      <c r="DK414" s="277"/>
      <c r="DL414" s="277"/>
      <c r="DM414" s="277"/>
      <c r="DN414" s="277"/>
      <c r="DO414" s="273"/>
    </row>
    <row r="415" spans="30:119" ht="22.5" customHeight="1" x14ac:dyDescent="0.4">
      <c r="AD415"/>
      <c r="BC415"/>
      <c r="BD415"/>
      <c r="BE415"/>
      <c r="BF415"/>
      <c r="BG415"/>
      <c r="BH415"/>
      <c r="BI415"/>
      <c r="BJ415"/>
      <c r="BK415"/>
      <c r="BL415"/>
      <c r="BV415"/>
      <c r="BW415" s="270"/>
      <c r="BX415" s="278" t="s">
        <v>56</v>
      </c>
      <c r="BY415" s="250">
        <f t="shared" ref="BY415" si="782">CD413</f>
        <v>1</v>
      </c>
      <c r="BZ415" s="279" t="s">
        <v>47</v>
      </c>
      <c r="CA415" s="290">
        <v>1</v>
      </c>
      <c r="CB415" s="290">
        <v>2</v>
      </c>
      <c r="CC415" s="290">
        <v>3</v>
      </c>
      <c r="CD415" s="290">
        <v>4</v>
      </c>
      <c r="CE415" s="290">
        <v>5</v>
      </c>
      <c r="CF415" s="290">
        <v>6</v>
      </c>
      <c r="CG415" s="290">
        <v>7</v>
      </c>
      <c r="CH415" s="290">
        <v>8</v>
      </c>
      <c r="CI415" s="290">
        <v>9</v>
      </c>
      <c r="CJ415" s="290">
        <v>10</v>
      </c>
      <c r="CK415" s="290">
        <v>11</v>
      </c>
      <c r="CL415" s="290">
        <v>12</v>
      </c>
      <c r="CM415" s="290">
        <v>13</v>
      </c>
      <c r="CN415" s="290">
        <v>14</v>
      </c>
      <c r="CO415" s="290">
        <v>15</v>
      </c>
      <c r="CP415" s="290">
        <v>16</v>
      </c>
      <c r="CQ415" s="290">
        <v>17</v>
      </c>
      <c r="CR415" s="290">
        <v>18</v>
      </c>
      <c r="CS415" s="290">
        <v>19</v>
      </c>
      <c r="CT415" s="290">
        <v>20</v>
      </c>
      <c r="CU415" s="290">
        <v>21</v>
      </c>
      <c r="CV415" s="290">
        <v>22</v>
      </c>
      <c r="CW415" s="290">
        <v>23</v>
      </c>
      <c r="CX415" s="290">
        <v>24</v>
      </c>
      <c r="CY415" s="290">
        <v>25</v>
      </c>
      <c r="CZ415" s="290">
        <v>26</v>
      </c>
      <c r="DA415" s="290">
        <v>27</v>
      </c>
      <c r="DB415" s="290">
        <v>28</v>
      </c>
      <c r="DC415" s="290">
        <v>29</v>
      </c>
      <c r="DD415" s="290">
        <v>30</v>
      </c>
      <c r="DE415" s="290">
        <v>31</v>
      </c>
      <c r="DF415" s="290">
        <v>32</v>
      </c>
      <c r="DG415" s="290">
        <v>33</v>
      </c>
      <c r="DH415" s="290">
        <v>34</v>
      </c>
      <c r="DI415" s="291">
        <v>35</v>
      </c>
      <c r="DJ415" s="291">
        <v>36</v>
      </c>
      <c r="DK415" s="291">
        <v>37</v>
      </c>
      <c r="DL415" s="291">
        <v>38</v>
      </c>
      <c r="DM415" s="291">
        <v>39</v>
      </c>
      <c r="DN415" s="291">
        <v>40</v>
      </c>
      <c r="DO415" s="273"/>
    </row>
    <row r="416" spans="30:119" ht="22.5" customHeight="1" x14ac:dyDescent="0.3">
      <c r="AD416"/>
      <c r="BC416"/>
      <c r="BD416"/>
      <c r="BE416"/>
      <c r="BF416"/>
      <c r="BG416"/>
      <c r="BH416"/>
      <c r="BI416"/>
      <c r="BJ416"/>
      <c r="BK416"/>
      <c r="BL416"/>
      <c r="BV416"/>
      <c r="BW416" s="270"/>
      <c r="BX416" s="280"/>
      <c r="BY416" s="281"/>
      <c r="BZ416" s="282"/>
      <c r="CA416" s="283"/>
      <c r="CB416" s="283"/>
      <c r="CC416" s="283"/>
      <c r="CD416" s="283"/>
      <c r="CE416" s="283"/>
      <c r="CF416" s="283"/>
      <c r="CG416" s="283"/>
      <c r="CH416" s="283"/>
      <c r="CI416" s="283"/>
      <c r="CJ416" s="283"/>
      <c r="CK416" s="283"/>
      <c r="CL416" s="283"/>
      <c r="CM416" s="283"/>
      <c r="CN416" s="283"/>
      <c r="CO416" s="283"/>
      <c r="CP416" s="283"/>
      <c r="CQ416" s="283"/>
      <c r="CR416" s="283"/>
      <c r="CS416" s="283"/>
      <c r="CT416" s="283"/>
      <c r="CU416" s="283"/>
      <c r="CV416" s="283"/>
      <c r="CW416" s="283"/>
      <c r="CX416" s="283"/>
      <c r="CY416" s="283"/>
      <c r="CZ416" s="283"/>
      <c r="DA416" s="283"/>
      <c r="DB416" s="283"/>
      <c r="DC416" s="283"/>
      <c r="DD416" s="283"/>
      <c r="DE416" s="283"/>
      <c r="DF416" s="283"/>
      <c r="DG416" s="283"/>
      <c r="DH416" s="283"/>
      <c r="DI416" s="284"/>
      <c r="DJ416" s="284"/>
      <c r="DK416" s="284"/>
      <c r="DL416" s="284"/>
      <c r="DM416" s="284"/>
      <c r="DN416" s="284"/>
      <c r="DO416" s="273"/>
    </row>
    <row r="417" spans="30:119" ht="22.5" customHeight="1" x14ac:dyDescent="0.4">
      <c r="AD417"/>
      <c r="BC417"/>
      <c r="BD417"/>
      <c r="BE417"/>
      <c r="BF417"/>
      <c r="BG417"/>
      <c r="BH417"/>
      <c r="BI417"/>
      <c r="BJ417"/>
      <c r="BK417"/>
      <c r="BL417"/>
      <c r="BV417"/>
      <c r="BW417" s="270"/>
      <c r="BX417" s="285" t="s">
        <v>56</v>
      </c>
      <c r="BY417" s="249">
        <f t="shared" ref="BY417" si="783">CZ413</f>
        <v>9</v>
      </c>
      <c r="BZ417" s="286" t="s">
        <v>47</v>
      </c>
      <c r="CA417" s="290">
        <v>1</v>
      </c>
      <c r="CB417" s="290">
        <v>2</v>
      </c>
      <c r="CC417" s="290">
        <v>3</v>
      </c>
      <c r="CD417" s="290">
        <v>4</v>
      </c>
      <c r="CE417" s="290">
        <v>5</v>
      </c>
      <c r="CF417" s="290">
        <v>6</v>
      </c>
      <c r="CG417" s="290">
        <v>7</v>
      </c>
      <c r="CH417" s="290">
        <v>8</v>
      </c>
      <c r="CI417" s="290">
        <v>9</v>
      </c>
      <c r="CJ417" s="290">
        <v>10</v>
      </c>
      <c r="CK417" s="290">
        <v>11</v>
      </c>
      <c r="CL417" s="290">
        <v>12</v>
      </c>
      <c r="CM417" s="290">
        <v>13</v>
      </c>
      <c r="CN417" s="290">
        <v>14</v>
      </c>
      <c r="CO417" s="290">
        <v>15</v>
      </c>
      <c r="CP417" s="290">
        <v>16</v>
      </c>
      <c r="CQ417" s="290">
        <v>17</v>
      </c>
      <c r="CR417" s="290">
        <v>18</v>
      </c>
      <c r="CS417" s="290">
        <v>19</v>
      </c>
      <c r="CT417" s="290">
        <v>20</v>
      </c>
      <c r="CU417" s="290">
        <v>21</v>
      </c>
      <c r="CV417" s="290">
        <v>22</v>
      </c>
      <c r="CW417" s="290">
        <v>23</v>
      </c>
      <c r="CX417" s="290">
        <v>24</v>
      </c>
      <c r="CY417" s="290">
        <v>25</v>
      </c>
      <c r="CZ417" s="290">
        <v>26</v>
      </c>
      <c r="DA417" s="290">
        <v>27</v>
      </c>
      <c r="DB417" s="290">
        <v>28</v>
      </c>
      <c r="DC417" s="290">
        <v>29</v>
      </c>
      <c r="DD417" s="290">
        <v>30</v>
      </c>
      <c r="DE417" s="290">
        <v>31</v>
      </c>
      <c r="DF417" s="290">
        <v>32</v>
      </c>
      <c r="DG417" s="290">
        <v>33</v>
      </c>
      <c r="DH417" s="290">
        <v>34</v>
      </c>
      <c r="DI417" s="291">
        <v>35</v>
      </c>
      <c r="DJ417" s="291">
        <v>36</v>
      </c>
      <c r="DK417" s="291">
        <v>37</v>
      </c>
      <c r="DL417" s="291">
        <v>38</v>
      </c>
      <c r="DM417" s="291">
        <v>39</v>
      </c>
      <c r="DN417" s="291">
        <v>40</v>
      </c>
      <c r="DO417" s="273"/>
    </row>
    <row r="418" spans="30:119" ht="22.5" customHeight="1" thickBot="1" x14ac:dyDescent="0.35">
      <c r="AD418"/>
      <c r="BC418"/>
      <c r="BD418"/>
      <c r="BE418"/>
      <c r="BF418"/>
      <c r="BG418"/>
      <c r="BH418"/>
      <c r="BI418"/>
      <c r="BJ418"/>
      <c r="BK418"/>
      <c r="BL418"/>
      <c r="BV418"/>
      <c r="BW418" s="287"/>
      <c r="BX418" s="288"/>
      <c r="BY418" s="288"/>
      <c r="BZ418" s="288"/>
      <c r="CA418" s="288"/>
      <c r="CB418" s="288"/>
      <c r="CC418" s="288"/>
      <c r="CD418" s="288"/>
      <c r="CE418" s="288"/>
      <c r="CF418" s="288"/>
      <c r="CG418" s="288"/>
      <c r="CH418" s="288"/>
      <c r="CI418" s="288"/>
      <c r="CJ418" s="288"/>
      <c r="CK418" s="288"/>
      <c r="CL418" s="288"/>
      <c r="CM418" s="288"/>
      <c r="CN418" s="288"/>
      <c r="CO418" s="288"/>
      <c r="CP418" s="288"/>
      <c r="CQ418" s="288"/>
      <c r="CR418" s="288"/>
      <c r="CS418" s="288"/>
      <c r="CT418" s="288"/>
      <c r="CU418" s="288"/>
      <c r="CV418" s="288"/>
      <c r="CW418" s="288"/>
      <c r="CX418" s="288"/>
      <c r="CY418" s="288"/>
      <c r="CZ418" s="288"/>
      <c r="DA418" s="288"/>
      <c r="DB418" s="288"/>
      <c r="DC418" s="288"/>
      <c r="DD418" s="288"/>
      <c r="DE418" s="288"/>
      <c r="DF418" s="288"/>
      <c r="DG418" s="288"/>
      <c r="DH418" s="288"/>
      <c r="DI418" s="288"/>
      <c r="DJ418" s="288"/>
      <c r="DK418" s="288"/>
      <c r="DL418" s="288"/>
      <c r="DM418" s="288"/>
      <c r="DN418" s="288"/>
      <c r="DO418" s="289"/>
    </row>
    <row r="419" spans="30:119" ht="22.5" customHeight="1" thickTop="1" x14ac:dyDescent="0.35">
      <c r="AD419"/>
      <c r="BC419"/>
      <c r="BD419"/>
      <c r="BE419"/>
      <c r="BF419"/>
      <c r="BG419"/>
      <c r="BH419"/>
      <c r="BI419"/>
      <c r="BJ419"/>
      <c r="BK419"/>
      <c r="BL419"/>
      <c r="BV419"/>
      <c r="BW419" s="1012">
        <f t="shared" ref="BW419" si="784">BO420</f>
        <v>0.45000000000000023</v>
      </c>
      <c r="BX419" s="1013"/>
      <c r="BY419" s="267"/>
      <c r="BZ419" s="267"/>
      <c r="CA419" s="267"/>
      <c r="CB419" s="267"/>
      <c r="CC419" s="267"/>
      <c r="CD419" s="267"/>
      <c r="CE419" s="267"/>
      <c r="CF419" s="267"/>
      <c r="CG419" s="267"/>
      <c r="CH419" s="267"/>
      <c r="CI419" s="267"/>
      <c r="CJ419" s="267"/>
      <c r="CK419" s="267"/>
      <c r="CL419" s="267"/>
      <c r="CM419" s="267"/>
      <c r="CN419" s="267"/>
      <c r="CO419" s="267"/>
      <c r="CP419" s="267"/>
      <c r="CQ419" s="267"/>
      <c r="CR419" s="267"/>
      <c r="CS419" s="267"/>
      <c r="CT419" s="267"/>
      <c r="CU419" s="267"/>
      <c r="CV419" s="267"/>
      <c r="CW419" s="267"/>
      <c r="CX419" s="267"/>
      <c r="CY419" s="267"/>
      <c r="CZ419" s="267"/>
      <c r="DA419" s="267"/>
      <c r="DB419" s="267"/>
      <c r="DC419" s="267"/>
      <c r="DD419" s="267"/>
      <c r="DE419" s="267"/>
      <c r="DF419" s="267"/>
      <c r="DG419" s="267"/>
      <c r="DH419" s="267"/>
      <c r="DI419" s="267"/>
      <c r="DJ419" s="267"/>
      <c r="DK419" s="268"/>
      <c r="DL419" s="466" t="s">
        <v>78</v>
      </c>
      <c r="DM419" s="467"/>
      <c r="DN419" s="466" t="str">
        <f t="shared" ref="DN419" si="785">BR421</f>
        <v>C</v>
      </c>
      <c r="DO419" s="468"/>
    </row>
    <row r="420" spans="30:119" ht="22.5" customHeight="1" x14ac:dyDescent="0.3">
      <c r="AD420"/>
      <c r="BC420"/>
      <c r="BD420"/>
      <c r="BE420"/>
      <c r="BF420"/>
      <c r="BG420"/>
      <c r="BH420"/>
      <c r="BI420"/>
      <c r="BJ420"/>
      <c r="BK420"/>
      <c r="BL420"/>
      <c r="BN420" t="str">
        <f t="shared" ref="BN420:BU421" si="786">Q20</f>
        <v>10. KOLO</v>
      </c>
      <c r="BO420">
        <f t="shared" si="786"/>
        <v>0.45000000000000023</v>
      </c>
      <c r="BP420">
        <f t="shared" si="786"/>
        <v>56</v>
      </c>
      <c r="BQ420" t="str">
        <f t="shared" si="786"/>
        <v>HŘIŠTĚ</v>
      </c>
      <c r="BR420" t="str">
        <f t="shared" si="786"/>
        <v>skupina</v>
      </c>
      <c r="BS420">
        <f t="shared" si="786"/>
        <v>3</v>
      </c>
      <c r="BT420" t="str">
        <f t="shared" si="786"/>
        <v>:</v>
      </c>
      <c r="BU420">
        <f t="shared" si="786"/>
        <v>12</v>
      </c>
      <c r="BV420"/>
      <c r="BW420" s="270"/>
      <c r="BX420" s="1014" t="str">
        <f t="shared" ref="BX420" si="787">BN420</f>
        <v>10. KOLO</v>
      </c>
      <c r="BY420" s="1014"/>
      <c r="BZ420" s="1014"/>
      <c r="CA420" s="1014"/>
      <c r="CB420" s="271"/>
      <c r="CC420" s="1018"/>
      <c r="CD420" s="1018"/>
      <c r="CE420" s="271"/>
      <c r="CF420" s="271"/>
      <c r="CG420" s="271"/>
      <c r="CH420" s="271"/>
      <c r="CI420" s="271"/>
      <c r="CJ420" s="271"/>
      <c r="CK420" s="271"/>
      <c r="CL420" s="271"/>
      <c r="CM420" s="271"/>
      <c r="CN420" s="1019">
        <f t="shared" ref="CN420" si="788">BP420</f>
        <v>56</v>
      </c>
      <c r="CO420" s="1019"/>
      <c r="CP420" s="1019"/>
      <c r="CQ420" s="1019"/>
      <c r="CR420" s="1019"/>
      <c r="CS420" s="1015" t="s">
        <v>48</v>
      </c>
      <c r="CT420" s="1015"/>
      <c r="CU420" s="1015"/>
      <c r="CV420" s="271"/>
      <c r="CW420" s="271"/>
      <c r="CX420" s="271"/>
      <c r="CY420" s="271"/>
      <c r="CZ420" s="271"/>
      <c r="DA420" s="271"/>
      <c r="DB420" s="271"/>
      <c r="DC420" s="271"/>
      <c r="DD420" s="271"/>
      <c r="DE420" s="271"/>
      <c r="DF420" s="271"/>
      <c r="DG420" s="271"/>
      <c r="DH420" s="271"/>
      <c r="DI420" s="272"/>
      <c r="DJ420" s="1016" t="s">
        <v>49</v>
      </c>
      <c r="DK420" s="1016"/>
      <c r="DL420" s="1016"/>
      <c r="DM420" s="1017">
        <f t="shared" ref="DM420" si="789">BQ421</f>
        <v>2</v>
      </c>
      <c r="DN420" s="1017"/>
      <c r="DO420" s="273"/>
    </row>
    <row r="421" spans="30:119" ht="22.5" customHeight="1" x14ac:dyDescent="0.3">
      <c r="AD421"/>
      <c r="BC421"/>
      <c r="BD421"/>
      <c r="BE421"/>
      <c r="BF421"/>
      <c r="BG421"/>
      <c r="BH421"/>
      <c r="BI421"/>
      <c r="BJ421"/>
      <c r="BK421"/>
      <c r="BL421"/>
      <c r="BN421">
        <f t="shared" si="786"/>
        <v>0</v>
      </c>
      <c r="BO421">
        <f t="shared" si="786"/>
        <v>0</v>
      </c>
      <c r="BP421" t="str">
        <f t="shared" si="786"/>
        <v>zápas</v>
      </c>
      <c r="BQ421">
        <f t="shared" si="786"/>
        <v>2</v>
      </c>
      <c r="BR421" t="str">
        <f t="shared" si="786"/>
        <v>C</v>
      </c>
      <c r="BS421" t="str">
        <f t="shared" si="786"/>
        <v>Kmochova "A"</v>
      </c>
      <c r="BT421">
        <f t="shared" si="786"/>
        <v>0</v>
      </c>
      <c r="BU421" t="str">
        <f t="shared" si="786"/>
        <v>Lipanská "B"</v>
      </c>
      <c r="BV421"/>
      <c r="BW421" s="270"/>
      <c r="BX421" s="1014"/>
      <c r="BY421" s="1014"/>
      <c r="BZ421" s="1014"/>
      <c r="CA421" s="1014"/>
      <c r="CB421" s="271"/>
      <c r="CC421" s="1018"/>
      <c r="CD421" s="1018"/>
      <c r="CE421" s="271"/>
      <c r="CF421" s="271"/>
      <c r="CG421" s="271"/>
      <c r="CH421" s="271"/>
      <c r="CI421" s="271"/>
      <c r="CJ421" s="271"/>
      <c r="CK421" s="271"/>
      <c r="CL421" s="271"/>
      <c r="CM421" s="271"/>
      <c r="CN421" s="1019"/>
      <c r="CO421" s="1019"/>
      <c r="CP421" s="1019"/>
      <c r="CQ421" s="1019"/>
      <c r="CR421" s="1019"/>
      <c r="CS421" s="1015"/>
      <c r="CT421" s="1015"/>
      <c r="CU421" s="1015"/>
      <c r="CV421" s="271"/>
      <c r="CW421" s="271"/>
      <c r="CX421" s="271"/>
      <c r="CY421" s="271"/>
      <c r="CZ421" s="271"/>
      <c r="DA421" s="271"/>
      <c r="DB421" s="271"/>
      <c r="DC421" s="271"/>
      <c r="DD421" s="271"/>
      <c r="DE421" s="271"/>
      <c r="DF421" s="271"/>
      <c r="DG421" s="271"/>
      <c r="DH421" s="271"/>
      <c r="DI421" s="272"/>
      <c r="DJ421" s="1016"/>
      <c r="DK421" s="1016"/>
      <c r="DL421" s="1016"/>
      <c r="DM421" s="1017"/>
      <c r="DN421" s="1017"/>
      <c r="DO421" s="273"/>
    </row>
    <row r="422" spans="30:119" ht="22.5" customHeight="1" x14ac:dyDescent="0.3">
      <c r="AD422"/>
      <c r="BC422"/>
      <c r="BD422"/>
      <c r="BE422"/>
      <c r="BF422"/>
      <c r="BG422"/>
      <c r="BH422"/>
      <c r="BI422"/>
      <c r="BJ422"/>
      <c r="BK422"/>
      <c r="BL422"/>
      <c r="BV422"/>
      <c r="BW422" s="270"/>
      <c r="BX422" s="274"/>
      <c r="BY422" s="274"/>
      <c r="BZ422" s="274"/>
      <c r="CA422" s="274"/>
      <c r="CB422" s="1010" t="s">
        <v>52</v>
      </c>
      <c r="CC422" s="1010"/>
      <c r="CD422" s="275">
        <f t="shared" ref="CD422" si="790">BS420</f>
        <v>3</v>
      </c>
      <c r="CE422" s="276" t="s">
        <v>53</v>
      </c>
      <c r="CF422" s="1011" t="str">
        <f t="shared" ref="CF422" si="791">BS421</f>
        <v>Kmochova "A"</v>
      </c>
      <c r="CG422" s="1011"/>
      <c r="CH422" s="1011"/>
      <c r="CI422" s="1011"/>
      <c r="CJ422" s="1011"/>
      <c r="CK422" s="1011"/>
      <c r="CL422" s="1011"/>
      <c r="CM422" s="1011"/>
      <c r="CN422" s="1011"/>
      <c r="CO422" s="1011"/>
      <c r="CP422" s="1011"/>
      <c r="CQ422" s="1011"/>
      <c r="CR422" s="1011"/>
      <c r="CS422" s="274"/>
      <c r="CT422" s="274"/>
      <c r="CU422" s="274"/>
      <c r="CV422" s="274"/>
      <c r="CW422" s="274"/>
      <c r="CX422" s="1010" t="s">
        <v>52</v>
      </c>
      <c r="CY422" s="1010"/>
      <c r="CZ422" s="275">
        <f t="shared" ref="CZ422" si="792">BU420</f>
        <v>12</v>
      </c>
      <c r="DA422" s="276" t="s">
        <v>53</v>
      </c>
      <c r="DB422" s="1011" t="str">
        <f t="shared" ref="DB422" si="793">BU421</f>
        <v>Lipanská "B"</v>
      </c>
      <c r="DC422" s="1011"/>
      <c r="DD422" s="1011"/>
      <c r="DE422" s="1011"/>
      <c r="DF422" s="1011"/>
      <c r="DG422" s="1011"/>
      <c r="DH422" s="1011"/>
      <c r="DI422" s="1011"/>
      <c r="DJ422" s="1011"/>
      <c r="DK422" s="1011"/>
      <c r="DL422" s="1011"/>
      <c r="DM422" s="1011"/>
      <c r="DN422" s="1011"/>
      <c r="DO422" s="273"/>
    </row>
    <row r="423" spans="30:119" ht="22.5" customHeight="1" x14ac:dyDescent="0.3">
      <c r="AD423"/>
      <c r="BC423"/>
      <c r="BD423"/>
      <c r="BE423"/>
      <c r="BF423"/>
      <c r="BG423"/>
      <c r="BH423"/>
      <c r="BI423"/>
      <c r="BJ423"/>
      <c r="BK423"/>
      <c r="BL423"/>
      <c r="BV423"/>
      <c r="BW423" s="270"/>
      <c r="BX423" s="274"/>
      <c r="BY423" s="274"/>
      <c r="BZ423" s="274"/>
      <c r="CA423" s="274"/>
      <c r="CB423" s="274"/>
      <c r="CC423" s="274"/>
      <c r="CD423" s="274"/>
      <c r="CE423" s="274"/>
      <c r="CF423" s="274"/>
      <c r="CG423" s="274"/>
      <c r="CH423" s="274"/>
      <c r="CI423" s="274"/>
      <c r="CJ423" s="274"/>
      <c r="CK423" s="274"/>
      <c r="CL423" s="274"/>
      <c r="CM423" s="274"/>
      <c r="CN423" s="274"/>
      <c r="CO423" s="274"/>
      <c r="CP423" s="274"/>
      <c r="CQ423" s="274"/>
      <c r="CR423" s="274"/>
      <c r="CS423" s="274"/>
      <c r="CT423" s="274"/>
      <c r="CU423" s="274"/>
      <c r="CV423" s="274"/>
      <c r="CW423" s="274"/>
      <c r="CX423" s="274"/>
      <c r="CY423" s="274"/>
      <c r="CZ423" s="274"/>
      <c r="DA423" s="274"/>
      <c r="DB423" s="274"/>
      <c r="DC423" s="274"/>
      <c r="DD423" s="274"/>
      <c r="DE423" s="274"/>
      <c r="DF423" s="274"/>
      <c r="DG423" s="274"/>
      <c r="DH423" s="274"/>
      <c r="DI423" s="277"/>
      <c r="DJ423" s="277"/>
      <c r="DK423" s="277"/>
      <c r="DL423" s="277"/>
      <c r="DM423" s="277"/>
      <c r="DN423" s="277"/>
      <c r="DO423" s="273"/>
    </row>
    <row r="424" spans="30:119" ht="22.5" customHeight="1" x14ac:dyDescent="0.4">
      <c r="AD424"/>
      <c r="BC424"/>
      <c r="BD424"/>
      <c r="BE424"/>
      <c r="BF424"/>
      <c r="BG424"/>
      <c r="BH424"/>
      <c r="BI424"/>
      <c r="BJ424"/>
      <c r="BK424"/>
      <c r="BL424"/>
      <c r="BV424"/>
      <c r="BW424" s="270"/>
      <c r="BX424" s="278" t="s">
        <v>56</v>
      </c>
      <c r="BY424" s="250">
        <f t="shared" ref="BY424" si="794">CD422</f>
        <v>3</v>
      </c>
      <c r="BZ424" s="279" t="s">
        <v>47</v>
      </c>
      <c r="CA424" s="290">
        <v>1</v>
      </c>
      <c r="CB424" s="290">
        <v>2</v>
      </c>
      <c r="CC424" s="290">
        <v>3</v>
      </c>
      <c r="CD424" s="290">
        <v>4</v>
      </c>
      <c r="CE424" s="290">
        <v>5</v>
      </c>
      <c r="CF424" s="290">
        <v>6</v>
      </c>
      <c r="CG424" s="290">
        <v>7</v>
      </c>
      <c r="CH424" s="290">
        <v>8</v>
      </c>
      <c r="CI424" s="290">
        <v>9</v>
      </c>
      <c r="CJ424" s="290">
        <v>10</v>
      </c>
      <c r="CK424" s="290">
        <v>11</v>
      </c>
      <c r="CL424" s="290">
        <v>12</v>
      </c>
      <c r="CM424" s="290">
        <v>13</v>
      </c>
      <c r="CN424" s="290">
        <v>14</v>
      </c>
      <c r="CO424" s="290">
        <v>15</v>
      </c>
      <c r="CP424" s="290">
        <v>16</v>
      </c>
      <c r="CQ424" s="290">
        <v>17</v>
      </c>
      <c r="CR424" s="290">
        <v>18</v>
      </c>
      <c r="CS424" s="290">
        <v>19</v>
      </c>
      <c r="CT424" s="290">
        <v>20</v>
      </c>
      <c r="CU424" s="290">
        <v>21</v>
      </c>
      <c r="CV424" s="290">
        <v>22</v>
      </c>
      <c r="CW424" s="290">
        <v>23</v>
      </c>
      <c r="CX424" s="290">
        <v>24</v>
      </c>
      <c r="CY424" s="290">
        <v>25</v>
      </c>
      <c r="CZ424" s="290">
        <v>26</v>
      </c>
      <c r="DA424" s="290">
        <v>27</v>
      </c>
      <c r="DB424" s="290">
        <v>28</v>
      </c>
      <c r="DC424" s="290">
        <v>29</v>
      </c>
      <c r="DD424" s="290">
        <v>30</v>
      </c>
      <c r="DE424" s="290">
        <v>31</v>
      </c>
      <c r="DF424" s="290">
        <v>32</v>
      </c>
      <c r="DG424" s="290">
        <v>33</v>
      </c>
      <c r="DH424" s="290">
        <v>34</v>
      </c>
      <c r="DI424" s="291">
        <v>35</v>
      </c>
      <c r="DJ424" s="291">
        <v>36</v>
      </c>
      <c r="DK424" s="291">
        <v>37</v>
      </c>
      <c r="DL424" s="291">
        <v>38</v>
      </c>
      <c r="DM424" s="291">
        <v>39</v>
      </c>
      <c r="DN424" s="291">
        <v>40</v>
      </c>
      <c r="DO424" s="273"/>
    </row>
    <row r="425" spans="30:119" ht="22.5" customHeight="1" x14ac:dyDescent="0.3">
      <c r="AD425"/>
      <c r="BC425"/>
      <c r="BD425"/>
      <c r="BE425"/>
      <c r="BF425"/>
      <c r="BG425"/>
      <c r="BH425"/>
      <c r="BI425"/>
      <c r="BJ425"/>
      <c r="BK425"/>
      <c r="BL425"/>
      <c r="BV425"/>
      <c r="BW425" s="270"/>
      <c r="BX425" s="280"/>
      <c r="BY425" s="281"/>
      <c r="BZ425" s="282"/>
      <c r="CA425" s="283"/>
      <c r="CB425" s="283"/>
      <c r="CC425" s="283"/>
      <c r="CD425" s="283"/>
      <c r="CE425" s="283"/>
      <c r="CF425" s="283"/>
      <c r="CG425" s="283"/>
      <c r="CH425" s="283"/>
      <c r="CI425" s="283"/>
      <c r="CJ425" s="283"/>
      <c r="CK425" s="283"/>
      <c r="CL425" s="283"/>
      <c r="CM425" s="283"/>
      <c r="CN425" s="283"/>
      <c r="CO425" s="283"/>
      <c r="CP425" s="283"/>
      <c r="CQ425" s="283"/>
      <c r="CR425" s="283"/>
      <c r="CS425" s="283"/>
      <c r="CT425" s="283"/>
      <c r="CU425" s="283"/>
      <c r="CV425" s="283"/>
      <c r="CW425" s="283"/>
      <c r="CX425" s="283"/>
      <c r="CY425" s="283"/>
      <c r="CZ425" s="283"/>
      <c r="DA425" s="283"/>
      <c r="DB425" s="283"/>
      <c r="DC425" s="283"/>
      <c r="DD425" s="283"/>
      <c r="DE425" s="283"/>
      <c r="DF425" s="283"/>
      <c r="DG425" s="283"/>
      <c r="DH425" s="283"/>
      <c r="DI425" s="284"/>
      <c r="DJ425" s="284"/>
      <c r="DK425" s="284"/>
      <c r="DL425" s="284"/>
      <c r="DM425" s="284"/>
      <c r="DN425" s="284"/>
      <c r="DO425" s="273"/>
    </row>
    <row r="426" spans="30:119" ht="22.5" customHeight="1" x14ac:dyDescent="0.4">
      <c r="AD426"/>
      <c r="BC426"/>
      <c r="BD426"/>
      <c r="BE426"/>
      <c r="BF426"/>
      <c r="BG426"/>
      <c r="BH426"/>
      <c r="BI426"/>
      <c r="BJ426"/>
      <c r="BK426"/>
      <c r="BL426"/>
      <c r="BV426"/>
      <c r="BW426" s="270"/>
      <c r="BX426" s="285" t="s">
        <v>56</v>
      </c>
      <c r="BY426" s="249">
        <f t="shared" ref="BY426" si="795">CZ422</f>
        <v>12</v>
      </c>
      <c r="BZ426" s="286" t="s">
        <v>47</v>
      </c>
      <c r="CA426" s="290">
        <v>1</v>
      </c>
      <c r="CB426" s="290">
        <v>2</v>
      </c>
      <c r="CC426" s="290">
        <v>3</v>
      </c>
      <c r="CD426" s="290">
        <v>4</v>
      </c>
      <c r="CE426" s="290">
        <v>5</v>
      </c>
      <c r="CF426" s="290">
        <v>6</v>
      </c>
      <c r="CG426" s="290">
        <v>7</v>
      </c>
      <c r="CH426" s="290">
        <v>8</v>
      </c>
      <c r="CI426" s="290">
        <v>9</v>
      </c>
      <c r="CJ426" s="290">
        <v>10</v>
      </c>
      <c r="CK426" s="290">
        <v>11</v>
      </c>
      <c r="CL426" s="290">
        <v>12</v>
      </c>
      <c r="CM426" s="290">
        <v>13</v>
      </c>
      <c r="CN426" s="290">
        <v>14</v>
      </c>
      <c r="CO426" s="290">
        <v>15</v>
      </c>
      <c r="CP426" s="290">
        <v>16</v>
      </c>
      <c r="CQ426" s="290">
        <v>17</v>
      </c>
      <c r="CR426" s="290">
        <v>18</v>
      </c>
      <c r="CS426" s="290">
        <v>19</v>
      </c>
      <c r="CT426" s="290">
        <v>20</v>
      </c>
      <c r="CU426" s="290">
        <v>21</v>
      </c>
      <c r="CV426" s="290">
        <v>22</v>
      </c>
      <c r="CW426" s="290">
        <v>23</v>
      </c>
      <c r="CX426" s="290">
        <v>24</v>
      </c>
      <c r="CY426" s="290">
        <v>25</v>
      </c>
      <c r="CZ426" s="290">
        <v>26</v>
      </c>
      <c r="DA426" s="290">
        <v>27</v>
      </c>
      <c r="DB426" s="290">
        <v>28</v>
      </c>
      <c r="DC426" s="290">
        <v>29</v>
      </c>
      <c r="DD426" s="290">
        <v>30</v>
      </c>
      <c r="DE426" s="290">
        <v>31</v>
      </c>
      <c r="DF426" s="290">
        <v>32</v>
      </c>
      <c r="DG426" s="290">
        <v>33</v>
      </c>
      <c r="DH426" s="290">
        <v>34</v>
      </c>
      <c r="DI426" s="291">
        <v>35</v>
      </c>
      <c r="DJ426" s="291">
        <v>36</v>
      </c>
      <c r="DK426" s="291">
        <v>37</v>
      </c>
      <c r="DL426" s="291">
        <v>38</v>
      </c>
      <c r="DM426" s="291">
        <v>39</v>
      </c>
      <c r="DN426" s="291">
        <v>40</v>
      </c>
      <c r="DO426" s="273"/>
    </row>
    <row r="427" spans="30:119" ht="22.5" customHeight="1" thickBot="1" x14ac:dyDescent="0.35">
      <c r="AD427"/>
      <c r="BC427"/>
      <c r="BD427"/>
      <c r="BE427"/>
      <c r="BF427"/>
      <c r="BG427"/>
      <c r="BH427"/>
      <c r="BI427"/>
      <c r="BJ427"/>
      <c r="BK427"/>
      <c r="BL427"/>
      <c r="BV427"/>
      <c r="BW427" s="287"/>
      <c r="BX427" s="288"/>
      <c r="BY427" s="288"/>
      <c r="BZ427" s="288"/>
      <c r="CA427" s="288"/>
      <c r="CB427" s="288"/>
      <c r="CC427" s="288"/>
      <c r="CD427" s="288"/>
      <c r="CE427" s="288"/>
      <c r="CF427" s="288"/>
      <c r="CG427" s="288"/>
      <c r="CH427" s="288"/>
      <c r="CI427" s="288"/>
      <c r="CJ427" s="288"/>
      <c r="CK427" s="288"/>
      <c r="CL427" s="288"/>
      <c r="CM427" s="288"/>
      <c r="CN427" s="288"/>
      <c r="CO427" s="288"/>
      <c r="CP427" s="288"/>
      <c r="CQ427" s="288"/>
      <c r="CR427" s="288"/>
      <c r="CS427" s="288"/>
      <c r="CT427" s="288"/>
      <c r="CU427" s="288"/>
      <c r="CV427" s="288"/>
      <c r="CW427" s="288"/>
      <c r="CX427" s="288"/>
      <c r="CY427" s="288"/>
      <c r="CZ427" s="288"/>
      <c r="DA427" s="288"/>
      <c r="DB427" s="288"/>
      <c r="DC427" s="288"/>
      <c r="DD427" s="288"/>
      <c r="DE427" s="288"/>
      <c r="DF427" s="288"/>
      <c r="DG427" s="288"/>
      <c r="DH427" s="288"/>
      <c r="DI427" s="288"/>
      <c r="DJ427" s="288"/>
      <c r="DK427" s="288"/>
      <c r="DL427" s="288"/>
      <c r="DM427" s="288"/>
      <c r="DN427" s="288"/>
      <c r="DO427" s="289"/>
    </row>
    <row r="428" spans="30:119" ht="22.5" customHeight="1" thickTop="1" x14ac:dyDescent="0.35">
      <c r="AD428"/>
      <c r="BC428"/>
      <c r="BD428"/>
      <c r="BE428"/>
      <c r="BF428"/>
      <c r="BG428"/>
      <c r="BH428"/>
      <c r="BI428"/>
      <c r="BJ428"/>
      <c r="BK428"/>
      <c r="BL428"/>
      <c r="BV428"/>
      <c r="BW428" s="1012">
        <f t="shared" ref="BW428" si="796">BO429</f>
        <v>0.45833333333333359</v>
      </c>
      <c r="BX428" s="1013"/>
      <c r="BY428" s="267"/>
      <c r="BZ428" s="267"/>
      <c r="CA428" s="267"/>
      <c r="CB428" s="267"/>
      <c r="CC428" s="267"/>
      <c r="CD428" s="267"/>
      <c r="CE428" s="267"/>
      <c r="CF428" s="267"/>
      <c r="CG428" s="267"/>
      <c r="CH428" s="267"/>
      <c r="CI428" s="267"/>
      <c r="CJ428" s="267"/>
      <c r="CK428" s="267"/>
      <c r="CL428" s="267"/>
      <c r="CM428" s="267"/>
      <c r="CN428" s="267"/>
      <c r="CO428" s="267"/>
      <c r="CP428" s="267"/>
      <c r="CQ428" s="267"/>
      <c r="CR428" s="267"/>
      <c r="CS428" s="267"/>
      <c r="CT428" s="267"/>
      <c r="CU428" s="267"/>
      <c r="CV428" s="267"/>
      <c r="CW428" s="267"/>
      <c r="CX428" s="267"/>
      <c r="CY428" s="267"/>
      <c r="CZ428" s="267"/>
      <c r="DA428" s="267"/>
      <c r="DB428" s="267"/>
      <c r="DC428" s="267"/>
      <c r="DD428" s="267"/>
      <c r="DE428" s="267"/>
      <c r="DF428" s="267"/>
      <c r="DG428" s="267"/>
      <c r="DH428" s="267"/>
      <c r="DI428" s="267"/>
      <c r="DJ428" s="267"/>
      <c r="DK428" s="268"/>
      <c r="DL428" s="466" t="s">
        <v>78</v>
      </c>
      <c r="DM428" s="467"/>
      <c r="DN428" s="466" t="str">
        <f t="shared" ref="DN428" si="797">BR430</f>
        <v>D</v>
      </c>
      <c r="DO428" s="468"/>
    </row>
    <row r="429" spans="30:119" ht="22.5" customHeight="1" x14ac:dyDescent="0.3">
      <c r="AD429"/>
      <c r="BC429"/>
      <c r="BD429"/>
      <c r="BE429"/>
      <c r="BF429"/>
      <c r="BG429"/>
      <c r="BH429"/>
      <c r="BI429"/>
      <c r="BJ429"/>
      <c r="BK429"/>
      <c r="BL429"/>
      <c r="BN429" t="str">
        <f t="shared" ref="BN429:BU430" si="798">Q22</f>
        <v>11. KOLO</v>
      </c>
      <c r="BO429">
        <f t="shared" si="798"/>
        <v>0.45833333333333359</v>
      </c>
      <c r="BP429">
        <f t="shared" si="798"/>
        <v>62</v>
      </c>
      <c r="BQ429" t="str">
        <f t="shared" si="798"/>
        <v>HŘIŠTĚ</v>
      </c>
      <c r="BR429" t="str">
        <f t="shared" si="798"/>
        <v>skupina</v>
      </c>
      <c r="BS429">
        <f t="shared" si="798"/>
        <v>11</v>
      </c>
      <c r="BT429" t="str">
        <f t="shared" si="798"/>
        <v>:</v>
      </c>
      <c r="BU429">
        <f t="shared" si="798"/>
        <v>21</v>
      </c>
      <c r="BV429"/>
      <c r="BW429" s="270"/>
      <c r="BX429" s="1014" t="str">
        <f t="shared" ref="BX429" si="799">BN429</f>
        <v>11. KOLO</v>
      </c>
      <c r="BY429" s="1014"/>
      <c r="BZ429" s="1014"/>
      <c r="CA429" s="1014"/>
      <c r="CB429" s="271"/>
      <c r="CC429" s="1018"/>
      <c r="CD429" s="1018"/>
      <c r="CE429" s="271"/>
      <c r="CF429" s="271"/>
      <c r="CG429" s="271"/>
      <c r="CH429" s="271"/>
      <c r="CI429" s="271"/>
      <c r="CJ429" s="271"/>
      <c r="CK429" s="271"/>
      <c r="CL429" s="271"/>
      <c r="CM429" s="271"/>
      <c r="CN429" s="1019">
        <f t="shared" ref="CN429" si="800">BP429</f>
        <v>62</v>
      </c>
      <c r="CO429" s="1019"/>
      <c r="CP429" s="1019"/>
      <c r="CQ429" s="1019"/>
      <c r="CR429" s="1019"/>
      <c r="CS429" s="1015" t="s">
        <v>48</v>
      </c>
      <c r="CT429" s="1015"/>
      <c r="CU429" s="1015"/>
      <c r="CV429" s="271"/>
      <c r="CW429" s="271"/>
      <c r="CX429" s="271"/>
      <c r="CY429" s="271"/>
      <c r="CZ429" s="271"/>
      <c r="DA429" s="271"/>
      <c r="DB429" s="271"/>
      <c r="DC429" s="271"/>
      <c r="DD429" s="271"/>
      <c r="DE429" s="271"/>
      <c r="DF429" s="271"/>
      <c r="DG429" s="271"/>
      <c r="DH429" s="271"/>
      <c r="DI429" s="272"/>
      <c r="DJ429" s="1016" t="s">
        <v>49</v>
      </c>
      <c r="DK429" s="1016"/>
      <c r="DL429" s="1016"/>
      <c r="DM429" s="1017">
        <f t="shared" ref="DM429" si="801">BQ430</f>
        <v>2</v>
      </c>
      <c r="DN429" s="1017"/>
      <c r="DO429" s="273"/>
    </row>
    <row r="430" spans="30:119" ht="22.5" customHeight="1" x14ac:dyDescent="0.3">
      <c r="AD430"/>
      <c r="BC430"/>
      <c r="BD430"/>
      <c r="BE430"/>
      <c r="BF430"/>
      <c r="BG430"/>
      <c r="BH430"/>
      <c r="BI430"/>
      <c r="BJ430"/>
      <c r="BK430"/>
      <c r="BL430"/>
      <c r="BN430">
        <f t="shared" si="798"/>
        <v>0</v>
      </c>
      <c r="BO430">
        <f t="shared" si="798"/>
        <v>0</v>
      </c>
      <c r="BP430" t="str">
        <f t="shared" si="798"/>
        <v>zápas</v>
      </c>
      <c r="BQ430">
        <f t="shared" si="798"/>
        <v>2</v>
      </c>
      <c r="BR430" t="str">
        <f t="shared" si="798"/>
        <v>D</v>
      </c>
      <c r="BS430" t="str">
        <f t="shared" si="798"/>
        <v>Býchory</v>
      </c>
      <c r="BT430">
        <f t="shared" si="798"/>
        <v>0</v>
      </c>
      <c r="BU430" t="str">
        <f t="shared" si="798"/>
        <v>Mnichovická "B"</v>
      </c>
      <c r="BV430"/>
      <c r="BW430" s="270"/>
      <c r="BX430" s="1014"/>
      <c r="BY430" s="1014"/>
      <c r="BZ430" s="1014"/>
      <c r="CA430" s="1014"/>
      <c r="CB430" s="271"/>
      <c r="CC430" s="1018"/>
      <c r="CD430" s="1018"/>
      <c r="CE430" s="271"/>
      <c r="CF430" s="271"/>
      <c r="CG430" s="271"/>
      <c r="CH430" s="271"/>
      <c r="CI430" s="271"/>
      <c r="CJ430" s="271"/>
      <c r="CK430" s="271"/>
      <c r="CL430" s="271"/>
      <c r="CM430" s="271"/>
      <c r="CN430" s="1019"/>
      <c r="CO430" s="1019"/>
      <c r="CP430" s="1019"/>
      <c r="CQ430" s="1019"/>
      <c r="CR430" s="1019"/>
      <c r="CS430" s="1015"/>
      <c r="CT430" s="1015"/>
      <c r="CU430" s="1015"/>
      <c r="CV430" s="271"/>
      <c r="CW430" s="271"/>
      <c r="CX430" s="271"/>
      <c r="CY430" s="271"/>
      <c r="CZ430" s="271"/>
      <c r="DA430" s="271"/>
      <c r="DB430" s="271"/>
      <c r="DC430" s="271"/>
      <c r="DD430" s="271"/>
      <c r="DE430" s="271"/>
      <c r="DF430" s="271"/>
      <c r="DG430" s="271"/>
      <c r="DH430" s="271"/>
      <c r="DI430" s="272"/>
      <c r="DJ430" s="1016"/>
      <c r="DK430" s="1016"/>
      <c r="DL430" s="1016"/>
      <c r="DM430" s="1017"/>
      <c r="DN430" s="1017"/>
      <c r="DO430" s="273"/>
    </row>
    <row r="431" spans="30:119" ht="22.5" customHeight="1" x14ac:dyDescent="0.3">
      <c r="AD431"/>
      <c r="BC431"/>
      <c r="BD431"/>
      <c r="BE431"/>
      <c r="BF431"/>
      <c r="BG431"/>
      <c r="BH431"/>
      <c r="BI431"/>
      <c r="BJ431"/>
      <c r="BK431"/>
      <c r="BL431"/>
      <c r="BV431"/>
      <c r="BW431" s="270"/>
      <c r="BX431" s="274"/>
      <c r="BY431" s="274"/>
      <c r="BZ431" s="274"/>
      <c r="CA431" s="274"/>
      <c r="CB431" s="1010" t="s">
        <v>52</v>
      </c>
      <c r="CC431" s="1010"/>
      <c r="CD431" s="275">
        <f t="shared" ref="CD431" si="802">BS429</f>
        <v>11</v>
      </c>
      <c r="CE431" s="276" t="s">
        <v>53</v>
      </c>
      <c r="CF431" s="1011" t="str">
        <f t="shared" ref="CF431" si="803">BS430</f>
        <v>Býchory</v>
      </c>
      <c r="CG431" s="1011"/>
      <c r="CH431" s="1011"/>
      <c r="CI431" s="1011"/>
      <c r="CJ431" s="1011"/>
      <c r="CK431" s="1011"/>
      <c r="CL431" s="1011"/>
      <c r="CM431" s="1011"/>
      <c r="CN431" s="1011"/>
      <c r="CO431" s="1011"/>
      <c r="CP431" s="1011"/>
      <c r="CQ431" s="1011"/>
      <c r="CR431" s="1011"/>
      <c r="CS431" s="274"/>
      <c r="CT431" s="274"/>
      <c r="CU431" s="274"/>
      <c r="CV431" s="274"/>
      <c r="CW431" s="274"/>
      <c r="CX431" s="1010" t="s">
        <v>52</v>
      </c>
      <c r="CY431" s="1010"/>
      <c r="CZ431" s="275">
        <f t="shared" ref="CZ431" si="804">BU429</f>
        <v>21</v>
      </c>
      <c r="DA431" s="276" t="s">
        <v>53</v>
      </c>
      <c r="DB431" s="1011" t="str">
        <f t="shared" ref="DB431" si="805">BU430</f>
        <v>Mnichovická "B"</v>
      </c>
      <c r="DC431" s="1011"/>
      <c r="DD431" s="1011"/>
      <c r="DE431" s="1011"/>
      <c r="DF431" s="1011"/>
      <c r="DG431" s="1011"/>
      <c r="DH431" s="1011"/>
      <c r="DI431" s="1011"/>
      <c r="DJ431" s="1011"/>
      <c r="DK431" s="1011"/>
      <c r="DL431" s="1011"/>
      <c r="DM431" s="1011"/>
      <c r="DN431" s="1011"/>
      <c r="DO431" s="273"/>
    </row>
    <row r="432" spans="30:119" ht="22.5" customHeight="1" x14ac:dyDescent="0.3">
      <c r="AD432"/>
      <c r="BC432"/>
      <c r="BD432"/>
      <c r="BE432"/>
      <c r="BF432"/>
      <c r="BG432"/>
      <c r="BH432"/>
      <c r="BI432"/>
      <c r="BJ432"/>
      <c r="BK432"/>
      <c r="BL432"/>
      <c r="BV432"/>
      <c r="BW432" s="270"/>
      <c r="BX432" s="274"/>
      <c r="BY432" s="274"/>
      <c r="BZ432" s="274"/>
      <c r="CA432" s="274"/>
      <c r="CB432" s="274"/>
      <c r="CC432" s="274"/>
      <c r="CD432" s="274"/>
      <c r="CE432" s="274"/>
      <c r="CF432" s="274"/>
      <c r="CG432" s="274"/>
      <c r="CH432" s="274"/>
      <c r="CI432" s="274"/>
      <c r="CJ432" s="274"/>
      <c r="CK432" s="274"/>
      <c r="CL432" s="274"/>
      <c r="CM432" s="274"/>
      <c r="CN432" s="274"/>
      <c r="CO432" s="274"/>
      <c r="CP432" s="274"/>
      <c r="CQ432" s="274"/>
      <c r="CR432" s="274"/>
      <c r="CS432" s="274"/>
      <c r="CT432" s="274"/>
      <c r="CU432" s="274"/>
      <c r="CV432" s="274"/>
      <c r="CW432" s="274"/>
      <c r="CX432" s="274"/>
      <c r="CY432" s="274"/>
      <c r="CZ432" s="274"/>
      <c r="DA432" s="274"/>
      <c r="DB432" s="274"/>
      <c r="DC432" s="274"/>
      <c r="DD432" s="274"/>
      <c r="DE432" s="274"/>
      <c r="DF432" s="274"/>
      <c r="DG432" s="274"/>
      <c r="DH432" s="274"/>
      <c r="DI432" s="277"/>
      <c r="DJ432" s="277"/>
      <c r="DK432" s="277"/>
      <c r="DL432" s="277"/>
      <c r="DM432" s="277"/>
      <c r="DN432" s="277"/>
      <c r="DO432" s="273"/>
    </row>
    <row r="433" spans="30:119" ht="22.5" customHeight="1" x14ac:dyDescent="0.4">
      <c r="AD433"/>
      <c r="BC433"/>
      <c r="BD433"/>
      <c r="BE433"/>
      <c r="BF433"/>
      <c r="BG433"/>
      <c r="BH433"/>
      <c r="BI433"/>
      <c r="BJ433"/>
      <c r="BK433"/>
      <c r="BL433"/>
      <c r="BV433"/>
      <c r="BW433" s="270"/>
      <c r="BX433" s="278" t="s">
        <v>56</v>
      </c>
      <c r="BY433" s="250">
        <f t="shared" ref="BY433" si="806">CD431</f>
        <v>11</v>
      </c>
      <c r="BZ433" s="279" t="s">
        <v>47</v>
      </c>
      <c r="CA433" s="290">
        <v>1</v>
      </c>
      <c r="CB433" s="290">
        <v>2</v>
      </c>
      <c r="CC433" s="290">
        <v>3</v>
      </c>
      <c r="CD433" s="290">
        <v>4</v>
      </c>
      <c r="CE433" s="290">
        <v>5</v>
      </c>
      <c r="CF433" s="290">
        <v>6</v>
      </c>
      <c r="CG433" s="290">
        <v>7</v>
      </c>
      <c r="CH433" s="290">
        <v>8</v>
      </c>
      <c r="CI433" s="290">
        <v>9</v>
      </c>
      <c r="CJ433" s="290">
        <v>10</v>
      </c>
      <c r="CK433" s="290">
        <v>11</v>
      </c>
      <c r="CL433" s="290">
        <v>12</v>
      </c>
      <c r="CM433" s="290">
        <v>13</v>
      </c>
      <c r="CN433" s="290">
        <v>14</v>
      </c>
      <c r="CO433" s="290">
        <v>15</v>
      </c>
      <c r="CP433" s="290">
        <v>16</v>
      </c>
      <c r="CQ433" s="290">
        <v>17</v>
      </c>
      <c r="CR433" s="290">
        <v>18</v>
      </c>
      <c r="CS433" s="290">
        <v>19</v>
      </c>
      <c r="CT433" s="290">
        <v>20</v>
      </c>
      <c r="CU433" s="290">
        <v>21</v>
      </c>
      <c r="CV433" s="290">
        <v>22</v>
      </c>
      <c r="CW433" s="290">
        <v>23</v>
      </c>
      <c r="CX433" s="290">
        <v>24</v>
      </c>
      <c r="CY433" s="290">
        <v>25</v>
      </c>
      <c r="CZ433" s="290">
        <v>26</v>
      </c>
      <c r="DA433" s="290">
        <v>27</v>
      </c>
      <c r="DB433" s="290">
        <v>28</v>
      </c>
      <c r="DC433" s="290">
        <v>29</v>
      </c>
      <c r="DD433" s="290">
        <v>30</v>
      </c>
      <c r="DE433" s="290">
        <v>31</v>
      </c>
      <c r="DF433" s="290">
        <v>32</v>
      </c>
      <c r="DG433" s="290">
        <v>33</v>
      </c>
      <c r="DH433" s="290">
        <v>34</v>
      </c>
      <c r="DI433" s="291">
        <v>35</v>
      </c>
      <c r="DJ433" s="291">
        <v>36</v>
      </c>
      <c r="DK433" s="291">
        <v>37</v>
      </c>
      <c r="DL433" s="291">
        <v>38</v>
      </c>
      <c r="DM433" s="291">
        <v>39</v>
      </c>
      <c r="DN433" s="291">
        <v>40</v>
      </c>
      <c r="DO433" s="273"/>
    </row>
    <row r="434" spans="30:119" ht="22.5" customHeight="1" x14ac:dyDescent="0.3">
      <c r="AD434"/>
      <c r="BC434"/>
      <c r="BD434"/>
      <c r="BE434"/>
      <c r="BF434"/>
      <c r="BG434"/>
      <c r="BH434"/>
      <c r="BI434"/>
      <c r="BJ434"/>
      <c r="BK434"/>
      <c r="BL434"/>
      <c r="BV434"/>
      <c r="BW434" s="270"/>
      <c r="BX434" s="280"/>
      <c r="BY434" s="281"/>
      <c r="BZ434" s="282"/>
      <c r="CA434" s="283"/>
      <c r="CB434" s="283"/>
      <c r="CC434" s="283"/>
      <c r="CD434" s="283"/>
      <c r="CE434" s="283"/>
      <c r="CF434" s="283"/>
      <c r="CG434" s="283"/>
      <c r="CH434" s="283"/>
      <c r="CI434" s="283"/>
      <c r="CJ434" s="283"/>
      <c r="CK434" s="283"/>
      <c r="CL434" s="283"/>
      <c r="CM434" s="283"/>
      <c r="CN434" s="283"/>
      <c r="CO434" s="283"/>
      <c r="CP434" s="283"/>
      <c r="CQ434" s="283"/>
      <c r="CR434" s="283"/>
      <c r="CS434" s="283"/>
      <c r="CT434" s="283"/>
      <c r="CU434" s="283"/>
      <c r="CV434" s="283"/>
      <c r="CW434" s="283"/>
      <c r="CX434" s="283"/>
      <c r="CY434" s="283"/>
      <c r="CZ434" s="283"/>
      <c r="DA434" s="283"/>
      <c r="DB434" s="283"/>
      <c r="DC434" s="283"/>
      <c r="DD434" s="283"/>
      <c r="DE434" s="283"/>
      <c r="DF434" s="283"/>
      <c r="DG434" s="283"/>
      <c r="DH434" s="283"/>
      <c r="DI434" s="284"/>
      <c r="DJ434" s="284"/>
      <c r="DK434" s="284"/>
      <c r="DL434" s="284"/>
      <c r="DM434" s="284"/>
      <c r="DN434" s="284"/>
      <c r="DO434" s="273"/>
    </row>
    <row r="435" spans="30:119" ht="22.5" customHeight="1" x14ac:dyDescent="0.4">
      <c r="AD435"/>
      <c r="BC435"/>
      <c r="BD435"/>
      <c r="BE435"/>
      <c r="BF435"/>
      <c r="BG435"/>
      <c r="BH435"/>
      <c r="BI435"/>
      <c r="BJ435"/>
      <c r="BK435"/>
      <c r="BL435"/>
      <c r="BV435"/>
      <c r="BW435" s="270"/>
      <c r="BX435" s="285" t="s">
        <v>56</v>
      </c>
      <c r="BY435" s="249">
        <f t="shared" ref="BY435" si="807">CZ431</f>
        <v>21</v>
      </c>
      <c r="BZ435" s="286" t="s">
        <v>47</v>
      </c>
      <c r="CA435" s="290">
        <v>1</v>
      </c>
      <c r="CB435" s="290">
        <v>2</v>
      </c>
      <c r="CC435" s="290">
        <v>3</v>
      </c>
      <c r="CD435" s="290">
        <v>4</v>
      </c>
      <c r="CE435" s="290">
        <v>5</v>
      </c>
      <c r="CF435" s="290">
        <v>6</v>
      </c>
      <c r="CG435" s="290">
        <v>7</v>
      </c>
      <c r="CH435" s="290">
        <v>8</v>
      </c>
      <c r="CI435" s="290">
        <v>9</v>
      </c>
      <c r="CJ435" s="290">
        <v>10</v>
      </c>
      <c r="CK435" s="290">
        <v>11</v>
      </c>
      <c r="CL435" s="290">
        <v>12</v>
      </c>
      <c r="CM435" s="290">
        <v>13</v>
      </c>
      <c r="CN435" s="290">
        <v>14</v>
      </c>
      <c r="CO435" s="290">
        <v>15</v>
      </c>
      <c r="CP435" s="290">
        <v>16</v>
      </c>
      <c r="CQ435" s="290">
        <v>17</v>
      </c>
      <c r="CR435" s="290">
        <v>18</v>
      </c>
      <c r="CS435" s="290">
        <v>19</v>
      </c>
      <c r="CT435" s="290">
        <v>20</v>
      </c>
      <c r="CU435" s="290">
        <v>21</v>
      </c>
      <c r="CV435" s="290">
        <v>22</v>
      </c>
      <c r="CW435" s="290">
        <v>23</v>
      </c>
      <c r="CX435" s="290">
        <v>24</v>
      </c>
      <c r="CY435" s="290">
        <v>25</v>
      </c>
      <c r="CZ435" s="290">
        <v>26</v>
      </c>
      <c r="DA435" s="290">
        <v>27</v>
      </c>
      <c r="DB435" s="290">
        <v>28</v>
      </c>
      <c r="DC435" s="290">
        <v>29</v>
      </c>
      <c r="DD435" s="290">
        <v>30</v>
      </c>
      <c r="DE435" s="290">
        <v>31</v>
      </c>
      <c r="DF435" s="290">
        <v>32</v>
      </c>
      <c r="DG435" s="290">
        <v>33</v>
      </c>
      <c r="DH435" s="290">
        <v>34</v>
      </c>
      <c r="DI435" s="291">
        <v>35</v>
      </c>
      <c r="DJ435" s="291">
        <v>36</v>
      </c>
      <c r="DK435" s="291">
        <v>37</v>
      </c>
      <c r="DL435" s="291">
        <v>38</v>
      </c>
      <c r="DM435" s="291">
        <v>39</v>
      </c>
      <c r="DN435" s="291">
        <v>40</v>
      </c>
      <c r="DO435" s="273"/>
    </row>
    <row r="436" spans="30:119" ht="22.5" customHeight="1" thickBot="1" x14ac:dyDescent="0.35">
      <c r="AD436"/>
      <c r="BC436"/>
      <c r="BD436"/>
      <c r="BE436"/>
      <c r="BF436"/>
      <c r="BG436"/>
      <c r="BH436"/>
      <c r="BI436"/>
      <c r="BJ436"/>
      <c r="BK436"/>
      <c r="BL436"/>
      <c r="BV436"/>
      <c r="BW436" s="287"/>
      <c r="BX436" s="288"/>
      <c r="BY436" s="288"/>
      <c r="BZ436" s="288"/>
      <c r="CA436" s="288"/>
      <c r="CB436" s="288"/>
      <c r="CC436" s="288"/>
      <c r="CD436" s="288"/>
      <c r="CE436" s="288"/>
      <c r="CF436" s="288"/>
      <c r="CG436" s="288"/>
      <c r="CH436" s="288"/>
      <c r="CI436" s="288"/>
      <c r="CJ436" s="288"/>
      <c r="CK436" s="288"/>
      <c r="CL436" s="288"/>
      <c r="CM436" s="288"/>
      <c r="CN436" s="288"/>
      <c r="CO436" s="288"/>
      <c r="CP436" s="288"/>
      <c r="CQ436" s="288"/>
      <c r="CR436" s="288"/>
      <c r="CS436" s="288"/>
      <c r="CT436" s="288"/>
      <c r="CU436" s="288"/>
      <c r="CV436" s="288"/>
      <c r="CW436" s="288"/>
      <c r="CX436" s="288"/>
      <c r="CY436" s="288"/>
      <c r="CZ436" s="288"/>
      <c r="DA436" s="288"/>
      <c r="DB436" s="288"/>
      <c r="DC436" s="288"/>
      <c r="DD436" s="288"/>
      <c r="DE436" s="288"/>
      <c r="DF436" s="288"/>
      <c r="DG436" s="288"/>
      <c r="DH436" s="288"/>
      <c r="DI436" s="288"/>
      <c r="DJ436" s="288"/>
      <c r="DK436" s="288"/>
      <c r="DL436" s="288"/>
      <c r="DM436" s="288"/>
      <c r="DN436" s="288"/>
      <c r="DO436" s="289"/>
    </row>
    <row r="437" spans="30:119" ht="22.5" customHeight="1" thickTop="1" x14ac:dyDescent="0.35">
      <c r="AD437"/>
      <c r="BC437"/>
      <c r="BD437"/>
      <c r="BE437"/>
      <c r="BF437"/>
      <c r="BG437"/>
      <c r="BH437"/>
      <c r="BI437"/>
      <c r="BJ437"/>
      <c r="BK437"/>
      <c r="BL437"/>
      <c r="BV437"/>
      <c r="BW437" s="1012">
        <f t="shared" ref="BW437" si="808">BO438</f>
        <v>0.46666666666666695</v>
      </c>
      <c r="BX437" s="1013"/>
      <c r="BY437" s="267"/>
      <c r="BZ437" s="267"/>
      <c r="CA437" s="267"/>
      <c r="CB437" s="267"/>
      <c r="CC437" s="267"/>
      <c r="CD437" s="267"/>
      <c r="CE437" s="267"/>
      <c r="CF437" s="267"/>
      <c r="CG437" s="267"/>
      <c r="CH437" s="267"/>
      <c r="CI437" s="267"/>
      <c r="CJ437" s="267"/>
      <c r="CK437" s="267"/>
      <c r="CL437" s="267"/>
      <c r="CM437" s="267"/>
      <c r="CN437" s="267"/>
      <c r="CO437" s="267"/>
      <c r="CP437" s="267"/>
      <c r="CQ437" s="267"/>
      <c r="CR437" s="267"/>
      <c r="CS437" s="267"/>
      <c r="CT437" s="267"/>
      <c r="CU437" s="267"/>
      <c r="CV437" s="267"/>
      <c r="CW437" s="267"/>
      <c r="CX437" s="267"/>
      <c r="CY437" s="267"/>
      <c r="CZ437" s="267"/>
      <c r="DA437" s="267"/>
      <c r="DB437" s="267"/>
      <c r="DC437" s="267"/>
      <c r="DD437" s="267"/>
      <c r="DE437" s="267"/>
      <c r="DF437" s="267"/>
      <c r="DG437" s="267"/>
      <c r="DH437" s="267"/>
      <c r="DI437" s="267"/>
      <c r="DJ437" s="267"/>
      <c r="DK437" s="268"/>
      <c r="DL437" s="466" t="s">
        <v>78</v>
      </c>
      <c r="DM437" s="467"/>
      <c r="DN437" s="466" t="str">
        <f t="shared" ref="DN437" si="809">BR439</f>
        <v>B</v>
      </c>
      <c r="DO437" s="468"/>
    </row>
    <row r="438" spans="30:119" ht="22.5" customHeight="1" x14ac:dyDescent="0.3">
      <c r="AD438"/>
      <c r="BC438"/>
      <c r="BD438"/>
      <c r="BE438"/>
      <c r="BF438"/>
      <c r="BG438"/>
      <c r="BH438"/>
      <c r="BI438"/>
      <c r="BJ438"/>
      <c r="BK438"/>
      <c r="BL438"/>
      <c r="BN438" t="str">
        <f t="shared" ref="BN438:BU439" si="810">Q24</f>
        <v>12. KOLO</v>
      </c>
      <c r="BO438">
        <f t="shared" si="810"/>
        <v>0.46666666666666695</v>
      </c>
      <c r="BP438">
        <f t="shared" si="810"/>
        <v>68</v>
      </c>
      <c r="BQ438" t="str">
        <f t="shared" si="810"/>
        <v>HŘIŠTĚ</v>
      </c>
      <c r="BR438" t="str">
        <f t="shared" si="810"/>
        <v>skupina</v>
      </c>
      <c r="BS438">
        <f t="shared" si="810"/>
        <v>8</v>
      </c>
      <c r="BT438" t="str">
        <f t="shared" si="810"/>
        <v>:</v>
      </c>
      <c r="BU438">
        <f t="shared" si="810"/>
        <v>18</v>
      </c>
      <c r="BV438"/>
      <c r="BW438" s="270"/>
      <c r="BX438" s="1014" t="str">
        <f t="shared" ref="BX438" si="811">BN438</f>
        <v>12. KOLO</v>
      </c>
      <c r="BY438" s="1014"/>
      <c r="BZ438" s="1014"/>
      <c r="CA438" s="1014"/>
      <c r="CB438" s="271"/>
      <c r="CC438" s="1018"/>
      <c r="CD438" s="1018"/>
      <c r="CE438" s="271"/>
      <c r="CF438" s="271"/>
      <c r="CG438" s="271"/>
      <c r="CH438" s="271"/>
      <c r="CI438" s="271"/>
      <c r="CJ438" s="271"/>
      <c r="CK438" s="271"/>
      <c r="CL438" s="271"/>
      <c r="CM438" s="271"/>
      <c r="CN438" s="1019">
        <f t="shared" ref="CN438" si="812">BP438</f>
        <v>68</v>
      </c>
      <c r="CO438" s="1019"/>
      <c r="CP438" s="1019"/>
      <c r="CQ438" s="1019"/>
      <c r="CR438" s="1019"/>
      <c r="CS438" s="1015" t="s">
        <v>48</v>
      </c>
      <c r="CT438" s="1015"/>
      <c r="CU438" s="1015"/>
      <c r="CV438" s="271"/>
      <c r="CW438" s="271"/>
      <c r="CX438" s="271"/>
      <c r="CY438" s="271"/>
      <c r="CZ438" s="271"/>
      <c r="DA438" s="271"/>
      <c r="DB438" s="271"/>
      <c r="DC438" s="271"/>
      <c r="DD438" s="271"/>
      <c r="DE438" s="271"/>
      <c r="DF438" s="271"/>
      <c r="DG438" s="271"/>
      <c r="DH438" s="271"/>
      <c r="DI438" s="272"/>
      <c r="DJ438" s="1016" t="s">
        <v>49</v>
      </c>
      <c r="DK438" s="1016"/>
      <c r="DL438" s="1016"/>
      <c r="DM438" s="1017">
        <f t="shared" ref="DM438" si="813">BQ439</f>
        <v>2</v>
      </c>
      <c r="DN438" s="1017"/>
      <c r="DO438" s="273"/>
    </row>
    <row r="439" spans="30:119" ht="22.5" customHeight="1" x14ac:dyDescent="0.3">
      <c r="AD439"/>
      <c r="BC439"/>
      <c r="BD439"/>
      <c r="BE439"/>
      <c r="BF439"/>
      <c r="BG439"/>
      <c r="BH439"/>
      <c r="BI439"/>
      <c r="BJ439"/>
      <c r="BK439"/>
      <c r="BL439"/>
      <c r="BN439">
        <f t="shared" si="810"/>
        <v>0</v>
      </c>
      <c r="BO439">
        <f t="shared" si="810"/>
        <v>0</v>
      </c>
      <c r="BP439" t="str">
        <f t="shared" si="810"/>
        <v>zápas</v>
      </c>
      <c r="BQ439">
        <f t="shared" si="810"/>
        <v>2</v>
      </c>
      <c r="BR439" t="str">
        <f t="shared" si="810"/>
        <v>B</v>
      </c>
      <c r="BS439" t="str">
        <f t="shared" si="810"/>
        <v>Velký Osek "A"</v>
      </c>
      <c r="BT439">
        <f t="shared" si="810"/>
        <v>0</v>
      </c>
      <c r="BU439" t="str">
        <f t="shared" si="810"/>
        <v>Prokopa Vel. "B"</v>
      </c>
      <c r="BV439"/>
      <c r="BW439" s="270"/>
      <c r="BX439" s="1014"/>
      <c r="BY439" s="1014"/>
      <c r="BZ439" s="1014"/>
      <c r="CA439" s="1014"/>
      <c r="CB439" s="271"/>
      <c r="CC439" s="1018"/>
      <c r="CD439" s="1018"/>
      <c r="CE439" s="271"/>
      <c r="CF439" s="271"/>
      <c r="CG439" s="271"/>
      <c r="CH439" s="271"/>
      <c r="CI439" s="271"/>
      <c r="CJ439" s="271"/>
      <c r="CK439" s="271"/>
      <c r="CL439" s="271"/>
      <c r="CM439" s="271"/>
      <c r="CN439" s="1019"/>
      <c r="CO439" s="1019"/>
      <c r="CP439" s="1019"/>
      <c r="CQ439" s="1019"/>
      <c r="CR439" s="1019"/>
      <c r="CS439" s="1015"/>
      <c r="CT439" s="1015"/>
      <c r="CU439" s="1015"/>
      <c r="CV439" s="271"/>
      <c r="CW439" s="271"/>
      <c r="CX439" s="271"/>
      <c r="CY439" s="271"/>
      <c r="CZ439" s="271"/>
      <c r="DA439" s="271"/>
      <c r="DB439" s="271"/>
      <c r="DC439" s="271"/>
      <c r="DD439" s="271"/>
      <c r="DE439" s="271"/>
      <c r="DF439" s="271"/>
      <c r="DG439" s="271"/>
      <c r="DH439" s="271"/>
      <c r="DI439" s="272"/>
      <c r="DJ439" s="1016"/>
      <c r="DK439" s="1016"/>
      <c r="DL439" s="1016"/>
      <c r="DM439" s="1017"/>
      <c r="DN439" s="1017"/>
      <c r="DO439" s="273"/>
    </row>
    <row r="440" spans="30:119" ht="22.5" customHeight="1" x14ac:dyDescent="0.3">
      <c r="AD440"/>
      <c r="BC440"/>
      <c r="BD440"/>
      <c r="BE440"/>
      <c r="BF440"/>
      <c r="BG440"/>
      <c r="BH440"/>
      <c r="BI440"/>
      <c r="BJ440"/>
      <c r="BK440"/>
      <c r="BL440"/>
      <c r="BV440"/>
      <c r="BW440" s="270"/>
      <c r="BX440" s="274"/>
      <c r="BY440" s="274"/>
      <c r="BZ440" s="274"/>
      <c r="CA440" s="274"/>
      <c r="CB440" s="1010" t="s">
        <v>52</v>
      </c>
      <c r="CC440" s="1010"/>
      <c r="CD440" s="275">
        <f t="shared" ref="CD440" si="814">BS438</f>
        <v>8</v>
      </c>
      <c r="CE440" s="276" t="s">
        <v>53</v>
      </c>
      <c r="CF440" s="1011" t="str">
        <f t="shared" ref="CF440" si="815">BS439</f>
        <v>Velký Osek "A"</v>
      </c>
      <c r="CG440" s="1011"/>
      <c r="CH440" s="1011"/>
      <c r="CI440" s="1011"/>
      <c r="CJ440" s="1011"/>
      <c r="CK440" s="1011"/>
      <c r="CL440" s="1011"/>
      <c r="CM440" s="1011"/>
      <c r="CN440" s="1011"/>
      <c r="CO440" s="1011"/>
      <c r="CP440" s="1011"/>
      <c r="CQ440" s="1011"/>
      <c r="CR440" s="1011"/>
      <c r="CS440" s="274"/>
      <c r="CT440" s="274"/>
      <c r="CU440" s="274"/>
      <c r="CV440" s="274"/>
      <c r="CW440" s="274"/>
      <c r="CX440" s="1010" t="s">
        <v>52</v>
      </c>
      <c r="CY440" s="1010"/>
      <c r="CZ440" s="275">
        <f t="shared" ref="CZ440" si="816">BU438</f>
        <v>18</v>
      </c>
      <c r="DA440" s="276" t="s">
        <v>53</v>
      </c>
      <c r="DB440" s="1011" t="str">
        <f t="shared" ref="DB440" si="817">BU439</f>
        <v>Prokopa Vel. "B"</v>
      </c>
      <c r="DC440" s="1011"/>
      <c r="DD440" s="1011"/>
      <c r="DE440" s="1011"/>
      <c r="DF440" s="1011"/>
      <c r="DG440" s="1011"/>
      <c r="DH440" s="1011"/>
      <c r="DI440" s="1011"/>
      <c r="DJ440" s="1011"/>
      <c r="DK440" s="1011"/>
      <c r="DL440" s="1011"/>
      <c r="DM440" s="1011"/>
      <c r="DN440" s="1011"/>
      <c r="DO440" s="273"/>
    </row>
    <row r="441" spans="30:119" ht="22.5" customHeight="1" x14ac:dyDescent="0.3">
      <c r="AD441"/>
      <c r="BC441"/>
      <c r="BD441"/>
      <c r="BE441"/>
      <c r="BF441"/>
      <c r="BG441"/>
      <c r="BH441"/>
      <c r="BI441"/>
      <c r="BJ441"/>
      <c r="BK441"/>
      <c r="BL441"/>
      <c r="BV441"/>
      <c r="BW441" s="270"/>
      <c r="BX441" s="274"/>
      <c r="BY441" s="274"/>
      <c r="BZ441" s="274"/>
      <c r="CA441" s="274"/>
      <c r="CB441" s="274"/>
      <c r="CC441" s="274"/>
      <c r="CD441" s="274"/>
      <c r="CE441" s="274"/>
      <c r="CF441" s="274"/>
      <c r="CG441" s="274"/>
      <c r="CH441" s="274"/>
      <c r="CI441" s="274"/>
      <c r="CJ441" s="274"/>
      <c r="CK441" s="274"/>
      <c r="CL441" s="274"/>
      <c r="CM441" s="274"/>
      <c r="CN441" s="274"/>
      <c r="CO441" s="274"/>
      <c r="CP441" s="274"/>
      <c r="CQ441" s="274"/>
      <c r="CR441" s="274"/>
      <c r="CS441" s="274"/>
      <c r="CT441" s="274"/>
      <c r="CU441" s="274"/>
      <c r="CV441" s="274"/>
      <c r="CW441" s="274"/>
      <c r="CX441" s="274"/>
      <c r="CY441" s="274"/>
      <c r="CZ441" s="274"/>
      <c r="DA441" s="274"/>
      <c r="DB441" s="274"/>
      <c r="DC441" s="274"/>
      <c r="DD441" s="274"/>
      <c r="DE441" s="274"/>
      <c r="DF441" s="274"/>
      <c r="DG441" s="274"/>
      <c r="DH441" s="274"/>
      <c r="DI441" s="277"/>
      <c r="DJ441" s="277"/>
      <c r="DK441" s="277"/>
      <c r="DL441" s="277"/>
      <c r="DM441" s="277"/>
      <c r="DN441" s="277"/>
      <c r="DO441" s="273"/>
    </row>
    <row r="442" spans="30:119" ht="22.5" customHeight="1" x14ac:dyDescent="0.4">
      <c r="AD442"/>
      <c r="BC442"/>
      <c r="BD442"/>
      <c r="BE442"/>
      <c r="BF442"/>
      <c r="BG442"/>
      <c r="BH442"/>
      <c r="BI442"/>
      <c r="BJ442"/>
      <c r="BK442"/>
      <c r="BL442"/>
      <c r="BV442"/>
      <c r="BW442" s="270"/>
      <c r="BX442" s="278" t="s">
        <v>56</v>
      </c>
      <c r="BY442" s="250">
        <f t="shared" ref="BY442" si="818">CD440</f>
        <v>8</v>
      </c>
      <c r="BZ442" s="279" t="s">
        <v>47</v>
      </c>
      <c r="CA442" s="290">
        <v>1</v>
      </c>
      <c r="CB442" s="290">
        <v>2</v>
      </c>
      <c r="CC442" s="290">
        <v>3</v>
      </c>
      <c r="CD442" s="290">
        <v>4</v>
      </c>
      <c r="CE442" s="290">
        <v>5</v>
      </c>
      <c r="CF442" s="290">
        <v>6</v>
      </c>
      <c r="CG442" s="290">
        <v>7</v>
      </c>
      <c r="CH442" s="290">
        <v>8</v>
      </c>
      <c r="CI442" s="290">
        <v>9</v>
      </c>
      <c r="CJ442" s="290">
        <v>10</v>
      </c>
      <c r="CK442" s="290">
        <v>11</v>
      </c>
      <c r="CL442" s="290">
        <v>12</v>
      </c>
      <c r="CM442" s="290">
        <v>13</v>
      </c>
      <c r="CN442" s="290">
        <v>14</v>
      </c>
      <c r="CO442" s="290">
        <v>15</v>
      </c>
      <c r="CP442" s="290">
        <v>16</v>
      </c>
      <c r="CQ442" s="290">
        <v>17</v>
      </c>
      <c r="CR442" s="290">
        <v>18</v>
      </c>
      <c r="CS442" s="290">
        <v>19</v>
      </c>
      <c r="CT442" s="290">
        <v>20</v>
      </c>
      <c r="CU442" s="290">
        <v>21</v>
      </c>
      <c r="CV442" s="290">
        <v>22</v>
      </c>
      <c r="CW442" s="290">
        <v>23</v>
      </c>
      <c r="CX442" s="290">
        <v>24</v>
      </c>
      <c r="CY442" s="290">
        <v>25</v>
      </c>
      <c r="CZ442" s="290">
        <v>26</v>
      </c>
      <c r="DA442" s="290">
        <v>27</v>
      </c>
      <c r="DB442" s="290">
        <v>28</v>
      </c>
      <c r="DC442" s="290">
        <v>29</v>
      </c>
      <c r="DD442" s="290">
        <v>30</v>
      </c>
      <c r="DE442" s="290">
        <v>31</v>
      </c>
      <c r="DF442" s="290">
        <v>32</v>
      </c>
      <c r="DG442" s="290">
        <v>33</v>
      </c>
      <c r="DH442" s="290">
        <v>34</v>
      </c>
      <c r="DI442" s="291">
        <v>35</v>
      </c>
      <c r="DJ442" s="291">
        <v>36</v>
      </c>
      <c r="DK442" s="291">
        <v>37</v>
      </c>
      <c r="DL442" s="291">
        <v>38</v>
      </c>
      <c r="DM442" s="291">
        <v>39</v>
      </c>
      <c r="DN442" s="291">
        <v>40</v>
      </c>
      <c r="DO442" s="273"/>
    </row>
    <row r="443" spans="30:119" ht="22.5" customHeight="1" x14ac:dyDescent="0.3">
      <c r="AD443"/>
      <c r="BC443"/>
      <c r="BD443"/>
      <c r="BE443"/>
      <c r="BF443"/>
      <c r="BG443"/>
      <c r="BH443"/>
      <c r="BI443"/>
      <c r="BJ443"/>
      <c r="BK443"/>
      <c r="BL443"/>
      <c r="BV443"/>
      <c r="BW443" s="270"/>
      <c r="BX443" s="280"/>
      <c r="BY443" s="281"/>
      <c r="BZ443" s="282"/>
      <c r="CA443" s="283"/>
      <c r="CB443" s="283"/>
      <c r="CC443" s="283"/>
      <c r="CD443" s="283"/>
      <c r="CE443" s="283"/>
      <c r="CF443" s="283"/>
      <c r="CG443" s="283"/>
      <c r="CH443" s="283"/>
      <c r="CI443" s="283"/>
      <c r="CJ443" s="283"/>
      <c r="CK443" s="283"/>
      <c r="CL443" s="283"/>
      <c r="CM443" s="283"/>
      <c r="CN443" s="283"/>
      <c r="CO443" s="283"/>
      <c r="CP443" s="283"/>
      <c r="CQ443" s="283"/>
      <c r="CR443" s="283"/>
      <c r="CS443" s="283"/>
      <c r="CT443" s="283"/>
      <c r="CU443" s="283"/>
      <c r="CV443" s="283"/>
      <c r="CW443" s="283"/>
      <c r="CX443" s="283"/>
      <c r="CY443" s="283"/>
      <c r="CZ443" s="283"/>
      <c r="DA443" s="283"/>
      <c r="DB443" s="283"/>
      <c r="DC443" s="283"/>
      <c r="DD443" s="283"/>
      <c r="DE443" s="283"/>
      <c r="DF443" s="283"/>
      <c r="DG443" s="283"/>
      <c r="DH443" s="283"/>
      <c r="DI443" s="284"/>
      <c r="DJ443" s="284"/>
      <c r="DK443" s="284"/>
      <c r="DL443" s="284"/>
      <c r="DM443" s="284"/>
      <c r="DN443" s="284"/>
      <c r="DO443" s="273"/>
    </row>
    <row r="444" spans="30:119" ht="22.5" customHeight="1" x14ac:dyDescent="0.4">
      <c r="AD444"/>
      <c r="BC444"/>
      <c r="BD444"/>
      <c r="BE444"/>
      <c r="BF444"/>
      <c r="BG444"/>
      <c r="BH444"/>
      <c r="BI444"/>
      <c r="BJ444"/>
      <c r="BK444"/>
      <c r="BL444"/>
      <c r="BV444"/>
      <c r="BW444" s="270"/>
      <c r="BX444" s="285" t="s">
        <v>56</v>
      </c>
      <c r="BY444" s="249">
        <f t="shared" ref="BY444" si="819">CZ440</f>
        <v>18</v>
      </c>
      <c r="BZ444" s="286" t="s">
        <v>47</v>
      </c>
      <c r="CA444" s="290">
        <v>1</v>
      </c>
      <c r="CB444" s="290">
        <v>2</v>
      </c>
      <c r="CC444" s="290">
        <v>3</v>
      </c>
      <c r="CD444" s="290">
        <v>4</v>
      </c>
      <c r="CE444" s="290">
        <v>5</v>
      </c>
      <c r="CF444" s="290">
        <v>6</v>
      </c>
      <c r="CG444" s="290">
        <v>7</v>
      </c>
      <c r="CH444" s="290">
        <v>8</v>
      </c>
      <c r="CI444" s="290">
        <v>9</v>
      </c>
      <c r="CJ444" s="290">
        <v>10</v>
      </c>
      <c r="CK444" s="290">
        <v>11</v>
      </c>
      <c r="CL444" s="290">
        <v>12</v>
      </c>
      <c r="CM444" s="290">
        <v>13</v>
      </c>
      <c r="CN444" s="290">
        <v>14</v>
      </c>
      <c r="CO444" s="290">
        <v>15</v>
      </c>
      <c r="CP444" s="290">
        <v>16</v>
      </c>
      <c r="CQ444" s="290">
        <v>17</v>
      </c>
      <c r="CR444" s="290">
        <v>18</v>
      </c>
      <c r="CS444" s="290">
        <v>19</v>
      </c>
      <c r="CT444" s="290">
        <v>20</v>
      </c>
      <c r="CU444" s="290">
        <v>21</v>
      </c>
      <c r="CV444" s="290">
        <v>22</v>
      </c>
      <c r="CW444" s="290">
        <v>23</v>
      </c>
      <c r="CX444" s="290">
        <v>24</v>
      </c>
      <c r="CY444" s="290">
        <v>25</v>
      </c>
      <c r="CZ444" s="290">
        <v>26</v>
      </c>
      <c r="DA444" s="290">
        <v>27</v>
      </c>
      <c r="DB444" s="290">
        <v>28</v>
      </c>
      <c r="DC444" s="290">
        <v>29</v>
      </c>
      <c r="DD444" s="290">
        <v>30</v>
      </c>
      <c r="DE444" s="290">
        <v>31</v>
      </c>
      <c r="DF444" s="290">
        <v>32</v>
      </c>
      <c r="DG444" s="290">
        <v>33</v>
      </c>
      <c r="DH444" s="290">
        <v>34</v>
      </c>
      <c r="DI444" s="291">
        <v>35</v>
      </c>
      <c r="DJ444" s="291">
        <v>36</v>
      </c>
      <c r="DK444" s="291">
        <v>37</v>
      </c>
      <c r="DL444" s="291">
        <v>38</v>
      </c>
      <c r="DM444" s="291">
        <v>39</v>
      </c>
      <c r="DN444" s="291">
        <v>40</v>
      </c>
      <c r="DO444" s="273"/>
    </row>
    <row r="445" spans="30:119" ht="22.5" customHeight="1" thickBot="1" x14ac:dyDescent="0.35">
      <c r="AD445"/>
      <c r="BC445"/>
      <c r="BD445"/>
      <c r="BE445"/>
      <c r="BF445"/>
      <c r="BG445"/>
      <c r="BH445"/>
      <c r="BI445"/>
      <c r="BJ445"/>
      <c r="BK445"/>
      <c r="BL445"/>
      <c r="BV445"/>
      <c r="BW445" s="287"/>
      <c r="BX445" s="288"/>
      <c r="BY445" s="288"/>
      <c r="BZ445" s="288"/>
      <c r="CA445" s="288"/>
      <c r="CB445" s="288"/>
      <c r="CC445" s="288"/>
      <c r="CD445" s="288"/>
      <c r="CE445" s="288"/>
      <c r="CF445" s="288"/>
      <c r="CG445" s="288"/>
      <c r="CH445" s="288"/>
      <c r="CI445" s="288"/>
      <c r="CJ445" s="288"/>
      <c r="CK445" s="288"/>
      <c r="CL445" s="288"/>
      <c r="CM445" s="288"/>
      <c r="CN445" s="288"/>
      <c r="CO445" s="288"/>
      <c r="CP445" s="288"/>
      <c r="CQ445" s="288"/>
      <c r="CR445" s="288"/>
      <c r="CS445" s="288"/>
      <c r="CT445" s="288"/>
      <c r="CU445" s="288"/>
      <c r="CV445" s="288"/>
      <c r="CW445" s="288"/>
      <c r="CX445" s="288"/>
      <c r="CY445" s="288"/>
      <c r="CZ445" s="288"/>
      <c r="DA445" s="288"/>
      <c r="DB445" s="288"/>
      <c r="DC445" s="288"/>
      <c r="DD445" s="288"/>
      <c r="DE445" s="288"/>
      <c r="DF445" s="288"/>
      <c r="DG445" s="288"/>
      <c r="DH445" s="288"/>
      <c r="DI445" s="288"/>
      <c r="DJ445" s="288"/>
      <c r="DK445" s="288"/>
      <c r="DL445" s="288"/>
      <c r="DM445" s="288"/>
      <c r="DN445" s="288"/>
      <c r="DO445" s="289"/>
    </row>
    <row r="446" spans="30:119" ht="22.5" customHeight="1" thickTop="1" x14ac:dyDescent="0.35">
      <c r="AD446"/>
      <c r="BC446"/>
      <c r="BD446"/>
      <c r="BE446"/>
      <c r="BF446"/>
      <c r="BG446"/>
      <c r="BH446"/>
      <c r="BI446"/>
      <c r="BJ446"/>
      <c r="BK446"/>
      <c r="BL446"/>
      <c r="BV446"/>
      <c r="BW446" s="1012">
        <f t="shared" ref="BW446" si="820">BO447</f>
        <v>0.47500000000000031</v>
      </c>
      <c r="BX446" s="1013"/>
      <c r="BY446" s="267"/>
      <c r="BZ446" s="267"/>
      <c r="CA446" s="267"/>
      <c r="CB446" s="267"/>
      <c r="CC446" s="267"/>
      <c r="CD446" s="267"/>
      <c r="CE446" s="267"/>
      <c r="CF446" s="267"/>
      <c r="CG446" s="267"/>
      <c r="CH446" s="267"/>
      <c r="CI446" s="267"/>
      <c r="CJ446" s="267"/>
      <c r="CK446" s="267"/>
      <c r="CL446" s="267"/>
      <c r="CM446" s="267"/>
      <c r="CN446" s="267"/>
      <c r="CO446" s="267"/>
      <c r="CP446" s="267"/>
      <c r="CQ446" s="267"/>
      <c r="CR446" s="267"/>
      <c r="CS446" s="267"/>
      <c r="CT446" s="267"/>
      <c r="CU446" s="267"/>
      <c r="CV446" s="267"/>
      <c r="CW446" s="267"/>
      <c r="CX446" s="267"/>
      <c r="CY446" s="267"/>
      <c r="CZ446" s="267"/>
      <c r="DA446" s="267"/>
      <c r="DB446" s="267"/>
      <c r="DC446" s="267"/>
      <c r="DD446" s="267"/>
      <c r="DE446" s="267"/>
      <c r="DF446" s="267"/>
      <c r="DG446" s="267"/>
      <c r="DH446" s="267"/>
      <c r="DI446" s="267"/>
      <c r="DJ446" s="267"/>
      <c r="DK446" s="268"/>
      <c r="DL446" s="466" t="s">
        <v>78</v>
      </c>
      <c r="DM446" s="467"/>
      <c r="DN446" s="466" t="str">
        <f t="shared" ref="DN446" si="821">BR448</f>
        <v>C</v>
      </c>
      <c r="DO446" s="468"/>
    </row>
    <row r="447" spans="30:119" ht="22.5" customHeight="1" x14ac:dyDescent="0.3">
      <c r="AD447"/>
      <c r="BC447"/>
      <c r="BD447"/>
      <c r="BE447"/>
      <c r="BF447"/>
      <c r="BG447"/>
      <c r="BH447"/>
      <c r="BI447"/>
      <c r="BJ447"/>
      <c r="BK447"/>
      <c r="BL447"/>
      <c r="BN447" t="str">
        <f t="shared" ref="BN447:BU448" si="822">Q26</f>
        <v>13. KOLO</v>
      </c>
      <c r="BO447">
        <f t="shared" si="822"/>
        <v>0.47500000000000031</v>
      </c>
      <c r="BP447">
        <f t="shared" si="822"/>
        <v>74</v>
      </c>
      <c r="BQ447" t="str">
        <f t="shared" si="822"/>
        <v>HŘIŠTĚ</v>
      </c>
      <c r="BR447" t="str">
        <f t="shared" si="822"/>
        <v>skupina</v>
      </c>
      <c r="BS447">
        <f t="shared" si="822"/>
        <v>14</v>
      </c>
      <c r="BT447" t="str">
        <f t="shared" si="822"/>
        <v>:</v>
      </c>
      <c r="BU447">
        <f t="shared" si="822"/>
        <v>19</v>
      </c>
      <c r="BV447"/>
      <c r="BW447" s="270"/>
      <c r="BX447" s="1014" t="str">
        <f t="shared" ref="BX447" si="823">BN447</f>
        <v>13. KOLO</v>
      </c>
      <c r="BY447" s="1014"/>
      <c r="BZ447" s="1014"/>
      <c r="CA447" s="1014"/>
      <c r="CB447" s="271"/>
      <c r="CC447" s="1018"/>
      <c r="CD447" s="1018"/>
      <c r="CE447" s="271"/>
      <c r="CF447" s="271"/>
      <c r="CG447" s="271"/>
      <c r="CH447" s="271"/>
      <c r="CI447" s="271"/>
      <c r="CJ447" s="271"/>
      <c r="CK447" s="271"/>
      <c r="CL447" s="271"/>
      <c r="CM447" s="271"/>
      <c r="CN447" s="1019">
        <f t="shared" ref="CN447" si="824">BP447</f>
        <v>74</v>
      </c>
      <c r="CO447" s="1019"/>
      <c r="CP447" s="1019"/>
      <c r="CQ447" s="1019"/>
      <c r="CR447" s="1019"/>
      <c r="CS447" s="1015" t="s">
        <v>48</v>
      </c>
      <c r="CT447" s="1015"/>
      <c r="CU447" s="1015"/>
      <c r="CV447" s="271"/>
      <c r="CW447" s="271"/>
      <c r="CX447" s="271"/>
      <c r="CY447" s="271"/>
      <c r="CZ447" s="271"/>
      <c r="DA447" s="271"/>
      <c r="DB447" s="271"/>
      <c r="DC447" s="271"/>
      <c r="DD447" s="271"/>
      <c r="DE447" s="271"/>
      <c r="DF447" s="271"/>
      <c r="DG447" s="271"/>
      <c r="DH447" s="271"/>
      <c r="DI447" s="272"/>
      <c r="DJ447" s="1016" t="s">
        <v>49</v>
      </c>
      <c r="DK447" s="1016"/>
      <c r="DL447" s="1016"/>
      <c r="DM447" s="1017">
        <f t="shared" ref="DM447" si="825">BQ448</f>
        <v>2</v>
      </c>
      <c r="DN447" s="1017"/>
      <c r="DO447" s="273"/>
    </row>
    <row r="448" spans="30:119" ht="22.5" customHeight="1" x14ac:dyDescent="0.3">
      <c r="AD448"/>
      <c r="BC448"/>
      <c r="BD448"/>
      <c r="BE448"/>
      <c r="BF448"/>
      <c r="BG448"/>
      <c r="BH448"/>
      <c r="BI448"/>
      <c r="BJ448"/>
      <c r="BK448"/>
      <c r="BL448"/>
      <c r="BN448">
        <f t="shared" si="822"/>
        <v>0</v>
      </c>
      <c r="BO448">
        <f t="shared" si="822"/>
        <v>0</v>
      </c>
      <c r="BP448" t="str">
        <f t="shared" si="822"/>
        <v>zápas</v>
      </c>
      <c r="BQ448">
        <f t="shared" si="822"/>
        <v>2</v>
      </c>
      <c r="BR448" t="str">
        <f t="shared" si="822"/>
        <v>C</v>
      </c>
      <c r="BS448" t="str">
        <f t="shared" si="822"/>
        <v>Gymnázium "A"</v>
      </c>
      <c r="BT448">
        <f t="shared" si="822"/>
        <v>0</v>
      </c>
      <c r="BU448" t="str">
        <f t="shared" si="822"/>
        <v>Kouřim "B"</v>
      </c>
      <c r="BV448"/>
      <c r="BW448" s="270"/>
      <c r="BX448" s="1014"/>
      <c r="BY448" s="1014"/>
      <c r="BZ448" s="1014"/>
      <c r="CA448" s="1014"/>
      <c r="CB448" s="271"/>
      <c r="CC448" s="1018"/>
      <c r="CD448" s="1018"/>
      <c r="CE448" s="271"/>
      <c r="CF448" s="271"/>
      <c r="CG448" s="271"/>
      <c r="CH448" s="271"/>
      <c r="CI448" s="271"/>
      <c r="CJ448" s="271"/>
      <c r="CK448" s="271"/>
      <c r="CL448" s="271"/>
      <c r="CM448" s="271"/>
      <c r="CN448" s="1019"/>
      <c r="CO448" s="1019"/>
      <c r="CP448" s="1019"/>
      <c r="CQ448" s="1019"/>
      <c r="CR448" s="1019"/>
      <c r="CS448" s="1015"/>
      <c r="CT448" s="1015"/>
      <c r="CU448" s="1015"/>
      <c r="CV448" s="271"/>
      <c r="CW448" s="271"/>
      <c r="CX448" s="271"/>
      <c r="CY448" s="271"/>
      <c r="CZ448" s="271"/>
      <c r="DA448" s="271"/>
      <c r="DB448" s="271"/>
      <c r="DC448" s="271"/>
      <c r="DD448" s="271"/>
      <c r="DE448" s="271"/>
      <c r="DF448" s="271"/>
      <c r="DG448" s="271"/>
      <c r="DH448" s="271"/>
      <c r="DI448" s="272"/>
      <c r="DJ448" s="1016"/>
      <c r="DK448" s="1016"/>
      <c r="DL448" s="1016"/>
      <c r="DM448" s="1017"/>
      <c r="DN448" s="1017"/>
      <c r="DO448" s="273"/>
    </row>
    <row r="449" spans="30:119" ht="22.5" customHeight="1" x14ac:dyDescent="0.3">
      <c r="AD449"/>
      <c r="BC449"/>
      <c r="BD449"/>
      <c r="BE449"/>
      <c r="BF449"/>
      <c r="BG449"/>
      <c r="BH449"/>
      <c r="BI449"/>
      <c r="BJ449"/>
      <c r="BK449"/>
      <c r="BL449"/>
      <c r="BV449"/>
      <c r="BW449" s="270"/>
      <c r="BX449" s="274"/>
      <c r="BY449" s="274"/>
      <c r="BZ449" s="274"/>
      <c r="CA449" s="274"/>
      <c r="CB449" s="1010" t="s">
        <v>52</v>
      </c>
      <c r="CC449" s="1010"/>
      <c r="CD449" s="275">
        <f t="shared" ref="CD449" si="826">BS447</f>
        <v>14</v>
      </c>
      <c r="CE449" s="276" t="s">
        <v>53</v>
      </c>
      <c r="CF449" s="1011" t="str">
        <f t="shared" ref="CF449" si="827">BS448</f>
        <v>Gymnázium "A"</v>
      </c>
      <c r="CG449" s="1011"/>
      <c r="CH449" s="1011"/>
      <c r="CI449" s="1011"/>
      <c r="CJ449" s="1011"/>
      <c r="CK449" s="1011"/>
      <c r="CL449" s="1011"/>
      <c r="CM449" s="1011"/>
      <c r="CN449" s="1011"/>
      <c r="CO449" s="1011"/>
      <c r="CP449" s="1011"/>
      <c r="CQ449" s="1011"/>
      <c r="CR449" s="1011"/>
      <c r="CS449" s="274"/>
      <c r="CT449" s="274"/>
      <c r="CU449" s="274"/>
      <c r="CV449" s="274"/>
      <c r="CW449" s="274"/>
      <c r="CX449" s="1010" t="s">
        <v>52</v>
      </c>
      <c r="CY449" s="1010"/>
      <c r="CZ449" s="275">
        <f t="shared" ref="CZ449" si="828">BU447</f>
        <v>19</v>
      </c>
      <c r="DA449" s="276" t="s">
        <v>53</v>
      </c>
      <c r="DB449" s="1011" t="str">
        <f t="shared" ref="DB449" si="829">BU448</f>
        <v>Kouřim "B"</v>
      </c>
      <c r="DC449" s="1011"/>
      <c r="DD449" s="1011"/>
      <c r="DE449" s="1011"/>
      <c r="DF449" s="1011"/>
      <c r="DG449" s="1011"/>
      <c r="DH449" s="1011"/>
      <c r="DI449" s="1011"/>
      <c r="DJ449" s="1011"/>
      <c r="DK449" s="1011"/>
      <c r="DL449" s="1011"/>
      <c r="DM449" s="1011"/>
      <c r="DN449" s="1011"/>
      <c r="DO449" s="273"/>
    </row>
    <row r="450" spans="30:119" ht="22.5" customHeight="1" x14ac:dyDescent="0.3">
      <c r="AD450"/>
      <c r="BC450"/>
      <c r="BD450"/>
      <c r="BE450"/>
      <c r="BF450"/>
      <c r="BG450"/>
      <c r="BH450"/>
      <c r="BI450"/>
      <c r="BJ450"/>
      <c r="BK450"/>
      <c r="BL450"/>
      <c r="BV450"/>
      <c r="BW450" s="270"/>
      <c r="BX450" s="274"/>
      <c r="BY450" s="274"/>
      <c r="BZ450" s="274"/>
      <c r="CA450" s="274"/>
      <c r="CB450" s="274"/>
      <c r="CC450" s="274"/>
      <c r="CD450" s="274"/>
      <c r="CE450" s="274"/>
      <c r="CF450" s="274"/>
      <c r="CG450" s="274"/>
      <c r="CH450" s="274"/>
      <c r="CI450" s="274"/>
      <c r="CJ450" s="274"/>
      <c r="CK450" s="274"/>
      <c r="CL450" s="274"/>
      <c r="CM450" s="274"/>
      <c r="CN450" s="274"/>
      <c r="CO450" s="274"/>
      <c r="CP450" s="274"/>
      <c r="CQ450" s="274"/>
      <c r="CR450" s="274"/>
      <c r="CS450" s="274"/>
      <c r="CT450" s="274"/>
      <c r="CU450" s="274"/>
      <c r="CV450" s="274"/>
      <c r="CW450" s="274"/>
      <c r="CX450" s="274"/>
      <c r="CY450" s="274"/>
      <c r="CZ450" s="274"/>
      <c r="DA450" s="274"/>
      <c r="DB450" s="274"/>
      <c r="DC450" s="274"/>
      <c r="DD450" s="274"/>
      <c r="DE450" s="274"/>
      <c r="DF450" s="274"/>
      <c r="DG450" s="274"/>
      <c r="DH450" s="274"/>
      <c r="DI450" s="277"/>
      <c r="DJ450" s="277"/>
      <c r="DK450" s="277"/>
      <c r="DL450" s="277"/>
      <c r="DM450" s="277"/>
      <c r="DN450" s="277"/>
      <c r="DO450" s="273"/>
    </row>
    <row r="451" spans="30:119" ht="22.5" customHeight="1" x14ac:dyDescent="0.4">
      <c r="AD451"/>
      <c r="BC451"/>
      <c r="BD451"/>
      <c r="BE451"/>
      <c r="BF451"/>
      <c r="BG451"/>
      <c r="BH451"/>
      <c r="BI451"/>
      <c r="BJ451"/>
      <c r="BK451"/>
      <c r="BL451"/>
      <c r="BV451"/>
      <c r="BW451" s="270"/>
      <c r="BX451" s="278" t="s">
        <v>56</v>
      </c>
      <c r="BY451" s="250">
        <f t="shared" ref="BY451" si="830">CD449</f>
        <v>14</v>
      </c>
      <c r="BZ451" s="279" t="s">
        <v>47</v>
      </c>
      <c r="CA451" s="290">
        <v>1</v>
      </c>
      <c r="CB451" s="290">
        <v>2</v>
      </c>
      <c r="CC451" s="290">
        <v>3</v>
      </c>
      <c r="CD451" s="290">
        <v>4</v>
      </c>
      <c r="CE451" s="290">
        <v>5</v>
      </c>
      <c r="CF451" s="290">
        <v>6</v>
      </c>
      <c r="CG451" s="290">
        <v>7</v>
      </c>
      <c r="CH451" s="290">
        <v>8</v>
      </c>
      <c r="CI451" s="290">
        <v>9</v>
      </c>
      <c r="CJ451" s="290">
        <v>10</v>
      </c>
      <c r="CK451" s="290">
        <v>11</v>
      </c>
      <c r="CL451" s="290">
        <v>12</v>
      </c>
      <c r="CM451" s="290">
        <v>13</v>
      </c>
      <c r="CN451" s="290">
        <v>14</v>
      </c>
      <c r="CO451" s="290">
        <v>15</v>
      </c>
      <c r="CP451" s="290">
        <v>16</v>
      </c>
      <c r="CQ451" s="290">
        <v>17</v>
      </c>
      <c r="CR451" s="290">
        <v>18</v>
      </c>
      <c r="CS451" s="290">
        <v>19</v>
      </c>
      <c r="CT451" s="290">
        <v>20</v>
      </c>
      <c r="CU451" s="290">
        <v>21</v>
      </c>
      <c r="CV451" s="290">
        <v>22</v>
      </c>
      <c r="CW451" s="290">
        <v>23</v>
      </c>
      <c r="CX451" s="290">
        <v>24</v>
      </c>
      <c r="CY451" s="290">
        <v>25</v>
      </c>
      <c r="CZ451" s="290">
        <v>26</v>
      </c>
      <c r="DA451" s="290">
        <v>27</v>
      </c>
      <c r="DB451" s="290">
        <v>28</v>
      </c>
      <c r="DC451" s="290">
        <v>29</v>
      </c>
      <c r="DD451" s="290">
        <v>30</v>
      </c>
      <c r="DE451" s="290">
        <v>31</v>
      </c>
      <c r="DF451" s="290">
        <v>32</v>
      </c>
      <c r="DG451" s="290">
        <v>33</v>
      </c>
      <c r="DH451" s="290">
        <v>34</v>
      </c>
      <c r="DI451" s="291">
        <v>35</v>
      </c>
      <c r="DJ451" s="291">
        <v>36</v>
      </c>
      <c r="DK451" s="291">
        <v>37</v>
      </c>
      <c r="DL451" s="291">
        <v>38</v>
      </c>
      <c r="DM451" s="291">
        <v>39</v>
      </c>
      <c r="DN451" s="291">
        <v>40</v>
      </c>
      <c r="DO451" s="273"/>
    </row>
    <row r="452" spans="30:119" ht="22.5" customHeight="1" x14ac:dyDescent="0.3">
      <c r="AD452"/>
      <c r="BC452"/>
      <c r="BD452"/>
      <c r="BE452"/>
      <c r="BF452"/>
      <c r="BG452"/>
      <c r="BH452"/>
      <c r="BI452"/>
      <c r="BJ452"/>
      <c r="BK452"/>
      <c r="BL452"/>
      <c r="BV452"/>
      <c r="BW452" s="270"/>
      <c r="BX452" s="280"/>
      <c r="BY452" s="281"/>
      <c r="BZ452" s="282"/>
      <c r="CA452" s="283"/>
      <c r="CB452" s="283"/>
      <c r="CC452" s="283"/>
      <c r="CD452" s="283"/>
      <c r="CE452" s="283"/>
      <c r="CF452" s="283"/>
      <c r="CG452" s="283"/>
      <c r="CH452" s="283"/>
      <c r="CI452" s="283"/>
      <c r="CJ452" s="283"/>
      <c r="CK452" s="283"/>
      <c r="CL452" s="283"/>
      <c r="CM452" s="283"/>
      <c r="CN452" s="283"/>
      <c r="CO452" s="283"/>
      <c r="CP452" s="283"/>
      <c r="CQ452" s="283"/>
      <c r="CR452" s="283"/>
      <c r="CS452" s="283"/>
      <c r="CT452" s="283"/>
      <c r="CU452" s="283"/>
      <c r="CV452" s="283"/>
      <c r="CW452" s="283"/>
      <c r="CX452" s="283"/>
      <c r="CY452" s="283"/>
      <c r="CZ452" s="283"/>
      <c r="DA452" s="283"/>
      <c r="DB452" s="283"/>
      <c r="DC452" s="283"/>
      <c r="DD452" s="283"/>
      <c r="DE452" s="283"/>
      <c r="DF452" s="283"/>
      <c r="DG452" s="283"/>
      <c r="DH452" s="283"/>
      <c r="DI452" s="284"/>
      <c r="DJ452" s="284"/>
      <c r="DK452" s="284"/>
      <c r="DL452" s="284"/>
      <c r="DM452" s="284"/>
      <c r="DN452" s="284"/>
      <c r="DO452" s="273"/>
    </row>
    <row r="453" spans="30:119" ht="22.5" customHeight="1" x14ac:dyDescent="0.4">
      <c r="AD453"/>
      <c r="BC453"/>
      <c r="BD453"/>
      <c r="BE453"/>
      <c r="BF453"/>
      <c r="BG453"/>
      <c r="BH453"/>
      <c r="BI453"/>
      <c r="BJ453"/>
      <c r="BK453"/>
      <c r="BL453"/>
      <c r="BV453"/>
      <c r="BW453" s="270"/>
      <c r="BX453" s="285" t="s">
        <v>56</v>
      </c>
      <c r="BY453" s="249">
        <f t="shared" ref="BY453" si="831">CZ449</f>
        <v>19</v>
      </c>
      <c r="BZ453" s="286" t="s">
        <v>47</v>
      </c>
      <c r="CA453" s="290">
        <v>1</v>
      </c>
      <c r="CB453" s="290">
        <v>2</v>
      </c>
      <c r="CC453" s="290">
        <v>3</v>
      </c>
      <c r="CD453" s="290">
        <v>4</v>
      </c>
      <c r="CE453" s="290">
        <v>5</v>
      </c>
      <c r="CF453" s="290">
        <v>6</v>
      </c>
      <c r="CG453" s="290">
        <v>7</v>
      </c>
      <c r="CH453" s="290">
        <v>8</v>
      </c>
      <c r="CI453" s="290">
        <v>9</v>
      </c>
      <c r="CJ453" s="290">
        <v>10</v>
      </c>
      <c r="CK453" s="290">
        <v>11</v>
      </c>
      <c r="CL453" s="290">
        <v>12</v>
      </c>
      <c r="CM453" s="290">
        <v>13</v>
      </c>
      <c r="CN453" s="290">
        <v>14</v>
      </c>
      <c r="CO453" s="290">
        <v>15</v>
      </c>
      <c r="CP453" s="290">
        <v>16</v>
      </c>
      <c r="CQ453" s="290">
        <v>17</v>
      </c>
      <c r="CR453" s="290">
        <v>18</v>
      </c>
      <c r="CS453" s="290">
        <v>19</v>
      </c>
      <c r="CT453" s="290">
        <v>20</v>
      </c>
      <c r="CU453" s="290">
        <v>21</v>
      </c>
      <c r="CV453" s="290">
        <v>22</v>
      </c>
      <c r="CW453" s="290">
        <v>23</v>
      </c>
      <c r="CX453" s="290">
        <v>24</v>
      </c>
      <c r="CY453" s="290">
        <v>25</v>
      </c>
      <c r="CZ453" s="290">
        <v>26</v>
      </c>
      <c r="DA453" s="290">
        <v>27</v>
      </c>
      <c r="DB453" s="290">
        <v>28</v>
      </c>
      <c r="DC453" s="290">
        <v>29</v>
      </c>
      <c r="DD453" s="290">
        <v>30</v>
      </c>
      <c r="DE453" s="290">
        <v>31</v>
      </c>
      <c r="DF453" s="290">
        <v>32</v>
      </c>
      <c r="DG453" s="290">
        <v>33</v>
      </c>
      <c r="DH453" s="290">
        <v>34</v>
      </c>
      <c r="DI453" s="291">
        <v>35</v>
      </c>
      <c r="DJ453" s="291">
        <v>36</v>
      </c>
      <c r="DK453" s="291">
        <v>37</v>
      </c>
      <c r="DL453" s="291">
        <v>38</v>
      </c>
      <c r="DM453" s="291">
        <v>39</v>
      </c>
      <c r="DN453" s="291">
        <v>40</v>
      </c>
      <c r="DO453" s="273"/>
    </row>
    <row r="454" spans="30:119" ht="22.5" customHeight="1" thickBot="1" x14ac:dyDescent="0.35">
      <c r="AD454"/>
      <c r="BC454"/>
      <c r="BD454"/>
      <c r="BE454"/>
      <c r="BF454"/>
      <c r="BG454"/>
      <c r="BH454"/>
      <c r="BI454"/>
      <c r="BJ454"/>
      <c r="BK454"/>
      <c r="BL454"/>
      <c r="BV454"/>
      <c r="BW454" s="287"/>
      <c r="BX454" s="288"/>
      <c r="BY454" s="288"/>
      <c r="BZ454" s="288"/>
      <c r="CA454" s="288"/>
      <c r="CB454" s="288"/>
      <c r="CC454" s="288"/>
      <c r="CD454" s="288"/>
      <c r="CE454" s="288"/>
      <c r="CF454" s="288"/>
      <c r="CG454" s="288"/>
      <c r="CH454" s="288"/>
      <c r="CI454" s="288"/>
      <c r="CJ454" s="288"/>
      <c r="CK454" s="288"/>
      <c r="CL454" s="288"/>
      <c r="CM454" s="288"/>
      <c r="CN454" s="288"/>
      <c r="CO454" s="288"/>
      <c r="CP454" s="288"/>
      <c r="CQ454" s="288"/>
      <c r="CR454" s="288"/>
      <c r="CS454" s="288"/>
      <c r="CT454" s="288"/>
      <c r="CU454" s="288"/>
      <c r="CV454" s="288"/>
      <c r="CW454" s="288"/>
      <c r="CX454" s="288"/>
      <c r="CY454" s="288"/>
      <c r="CZ454" s="288"/>
      <c r="DA454" s="288"/>
      <c r="DB454" s="288"/>
      <c r="DC454" s="288"/>
      <c r="DD454" s="288"/>
      <c r="DE454" s="288"/>
      <c r="DF454" s="288"/>
      <c r="DG454" s="288"/>
      <c r="DH454" s="288"/>
      <c r="DI454" s="288"/>
      <c r="DJ454" s="288"/>
      <c r="DK454" s="288"/>
      <c r="DL454" s="288"/>
      <c r="DM454" s="288"/>
      <c r="DN454" s="288"/>
      <c r="DO454" s="289"/>
    </row>
    <row r="455" spans="30:119" ht="22.5" customHeight="1" thickTop="1" thickBot="1" x14ac:dyDescent="0.35">
      <c r="AD455"/>
      <c r="BC455"/>
      <c r="BD455"/>
      <c r="BE455"/>
      <c r="BF455"/>
      <c r="BG455"/>
      <c r="BH455"/>
      <c r="BI455"/>
      <c r="BJ455"/>
      <c r="BK455"/>
      <c r="BL455"/>
      <c r="BV455"/>
    </row>
    <row r="456" spans="30:119" ht="22.5" customHeight="1" thickTop="1" x14ac:dyDescent="0.35">
      <c r="AD456"/>
      <c r="BC456"/>
      <c r="BD456"/>
      <c r="BE456"/>
      <c r="BF456"/>
      <c r="BG456"/>
      <c r="BH456"/>
      <c r="BI456"/>
      <c r="BJ456"/>
      <c r="BK456"/>
      <c r="BL456"/>
      <c r="BV456"/>
      <c r="BW456" s="1012">
        <f t="shared" ref="BW456" si="832">BO457</f>
        <v>0.375</v>
      </c>
      <c r="BX456" s="1013"/>
      <c r="BY456" s="267"/>
      <c r="BZ456" s="267"/>
      <c r="CA456" s="267"/>
      <c r="CB456" s="267"/>
      <c r="CC456" s="267"/>
      <c r="CD456" s="267"/>
      <c r="CE456" s="267"/>
      <c r="CF456" s="267"/>
      <c r="CG456" s="267"/>
      <c r="CH456" s="267"/>
      <c r="CI456" s="267"/>
      <c r="CJ456" s="267"/>
      <c r="CK456" s="267"/>
      <c r="CL456" s="267"/>
      <c r="CM456" s="267"/>
      <c r="CN456" s="267"/>
      <c r="CO456" s="267"/>
      <c r="CP456" s="267"/>
      <c r="CQ456" s="267"/>
      <c r="CR456" s="267"/>
      <c r="CS456" s="267"/>
      <c r="CT456" s="267"/>
      <c r="CU456" s="267"/>
      <c r="CV456" s="267"/>
      <c r="CW456" s="267"/>
      <c r="CX456" s="267"/>
      <c r="CY456" s="267"/>
      <c r="CZ456" s="267"/>
      <c r="DA456" s="267"/>
      <c r="DB456" s="267"/>
      <c r="DC456" s="267"/>
      <c r="DD456" s="267"/>
      <c r="DE456" s="267"/>
      <c r="DF456" s="267"/>
      <c r="DG456" s="267"/>
      <c r="DH456" s="267"/>
      <c r="DI456" s="267"/>
      <c r="DJ456" s="267"/>
      <c r="DK456" s="268"/>
      <c r="DL456" s="466" t="s">
        <v>78</v>
      </c>
      <c r="DM456" s="467"/>
      <c r="DN456" s="466" t="str">
        <f t="shared" ref="DN456" si="833">BR458</f>
        <v>A</v>
      </c>
      <c r="DO456" s="468"/>
    </row>
    <row r="457" spans="30:119" ht="22.5" customHeight="1" x14ac:dyDescent="0.3">
      <c r="AD457"/>
      <c r="BC457"/>
      <c r="BD457"/>
      <c r="BE457"/>
      <c r="BF457"/>
      <c r="BG457"/>
      <c r="BH457"/>
      <c r="BI457"/>
      <c r="BJ457"/>
      <c r="BK457"/>
      <c r="BL457"/>
      <c r="BN457" t="str">
        <f t="shared" ref="BN457:BN458" si="834">Q31</f>
        <v>1. KOLO</v>
      </c>
      <c r="BO457">
        <f t="shared" ref="BO457:BO458" si="835">R31</f>
        <v>0.375</v>
      </c>
      <c r="BP457">
        <f t="shared" ref="BP457:BP458" si="836">S31</f>
        <v>4</v>
      </c>
      <c r="BQ457" t="str">
        <f t="shared" ref="BQ457:BQ458" si="837">T31</f>
        <v>HŘIŠTĚ</v>
      </c>
      <c r="BR457" t="str">
        <f t="shared" ref="BR457:BR458" si="838">U31</f>
        <v>skupina</v>
      </c>
      <c r="BS457">
        <f t="shared" ref="BS457:BS458" si="839">V31</f>
        <v>1</v>
      </c>
      <c r="BT457" t="str">
        <f t="shared" ref="BT457:BT458" si="840">W31</f>
        <v>:</v>
      </c>
      <c r="BU457">
        <f t="shared" ref="BU457:BU458" si="841">X31</f>
        <v>16</v>
      </c>
      <c r="BV457"/>
      <c r="BW457" s="270"/>
      <c r="BX457" s="1014" t="str">
        <f t="shared" ref="BX457" si="842">BN457</f>
        <v>1. KOLO</v>
      </c>
      <c r="BY457" s="1014"/>
      <c r="BZ457" s="1014"/>
      <c r="CA457" s="1014"/>
      <c r="CB457" s="271"/>
      <c r="CC457" s="1018"/>
      <c r="CD457" s="1018"/>
      <c r="CE457" s="271"/>
      <c r="CF457" s="271"/>
      <c r="CG457" s="271"/>
      <c r="CH457" s="271"/>
      <c r="CI457" s="271"/>
      <c r="CJ457" s="271"/>
      <c r="CK457" s="271"/>
      <c r="CL457" s="271"/>
      <c r="CM457" s="271"/>
      <c r="CN457" s="1019">
        <f t="shared" ref="CN457" si="843">BP457</f>
        <v>4</v>
      </c>
      <c r="CO457" s="1019"/>
      <c r="CP457" s="1019"/>
      <c r="CQ457" s="1019"/>
      <c r="CR457" s="1019"/>
      <c r="CS457" s="1015" t="s">
        <v>48</v>
      </c>
      <c r="CT457" s="1015"/>
      <c r="CU457" s="1015"/>
      <c r="CV457" s="271"/>
      <c r="CW457" s="271"/>
      <c r="CX457" s="271"/>
      <c r="CY457" s="271"/>
      <c r="CZ457" s="271"/>
      <c r="DA457" s="271"/>
      <c r="DB457" s="271"/>
      <c r="DC457" s="271"/>
      <c r="DD457" s="271"/>
      <c r="DE457" s="271"/>
      <c r="DF457" s="271"/>
      <c r="DG457" s="271"/>
      <c r="DH457" s="271"/>
      <c r="DI457" s="272"/>
      <c r="DJ457" s="1016" t="s">
        <v>49</v>
      </c>
      <c r="DK457" s="1016"/>
      <c r="DL457" s="1016"/>
      <c r="DM457" s="1017">
        <f t="shared" ref="DM457" si="844">BQ458</f>
        <v>4</v>
      </c>
      <c r="DN457" s="1017"/>
      <c r="DO457" s="273"/>
    </row>
    <row r="458" spans="30:119" ht="22.5" customHeight="1" x14ac:dyDescent="0.3">
      <c r="AD458"/>
      <c r="BC458"/>
      <c r="BD458"/>
      <c r="BE458"/>
      <c r="BF458"/>
      <c r="BG458"/>
      <c r="BH458"/>
      <c r="BI458"/>
      <c r="BJ458"/>
      <c r="BK458"/>
      <c r="BL458"/>
      <c r="BN458">
        <f t="shared" si="834"/>
        <v>0</v>
      </c>
      <c r="BO458">
        <f t="shared" si="835"/>
        <v>0</v>
      </c>
      <c r="BP458" t="str">
        <f t="shared" si="836"/>
        <v>zápas</v>
      </c>
      <c r="BQ458">
        <f t="shared" si="837"/>
        <v>4</v>
      </c>
      <c r="BR458" t="str">
        <f t="shared" si="838"/>
        <v>A</v>
      </c>
      <c r="BS458" t="str">
        <f t="shared" si="839"/>
        <v>Pečky</v>
      </c>
      <c r="BT458">
        <f t="shared" si="840"/>
        <v>0</v>
      </c>
      <c r="BU458" t="str">
        <f t="shared" si="841"/>
        <v>Kouřim "A"</v>
      </c>
      <c r="BV458"/>
      <c r="BW458" s="270"/>
      <c r="BX458" s="1014"/>
      <c r="BY458" s="1014"/>
      <c r="BZ458" s="1014"/>
      <c r="CA458" s="1014"/>
      <c r="CB458" s="271"/>
      <c r="CC458" s="1018"/>
      <c r="CD458" s="1018"/>
      <c r="CE458" s="271"/>
      <c r="CF458" s="271"/>
      <c r="CG458" s="271"/>
      <c r="CH458" s="271"/>
      <c r="CI458" s="271"/>
      <c r="CJ458" s="271"/>
      <c r="CK458" s="271"/>
      <c r="CL458" s="271"/>
      <c r="CM458" s="271"/>
      <c r="CN458" s="1019"/>
      <c r="CO458" s="1019"/>
      <c r="CP458" s="1019"/>
      <c r="CQ458" s="1019"/>
      <c r="CR458" s="1019"/>
      <c r="CS458" s="1015"/>
      <c r="CT458" s="1015"/>
      <c r="CU458" s="1015"/>
      <c r="CV458" s="271"/>
      <c r="CW458" s="271"/>
      <c r="CX458" s="271"/>
      <c r="CY458" s="271"/>
      <c r="CZ458" s="271"/>
      <c r="DA458" s="271"/>
      <c r="DB458" s="271"/>
      <c r="DC458" s="271"/>
      <c r="DD458" s="271"/>
      <c r="DE458" s="271"/>
      <c r="DF458" s="271"/>
      <c r="DG458" s="271"/>
      <c r="DH458" s="271"/>
      <c r="DI458" s="272"/>
      <c r="DJ458" s="1016"/>
      <c r="DK458" s="1016"/>
      <c r="DL458" s="1016"/>
      <c r="DM458" s="1017"/>
      <c r="DN458" s="1017"/>
      <c r="DO458" s="273"/>
    </row>
    <row r="459" spans="30:119" ht="22.5" customHeight="1" x14ac:dyDescent="0.3">
      <c r="AD459"/>
      <c r="BC459"/>
      <c r="BD459"/>
      <c r="BE459"/>
      <c r="BF459"/>
      <c r="BG459"/>
      <c r="BH459"/>
      <c r="BI459"/>
      <c r="BJ459"/>
      <c r="BK459"/>
      <c r="BL459"/>
      <c r="BV459"/>
      <c r="BW459" s="270"/>
      <c r="BX459" s="274"/>
      <c r="BY459" s="274"/>
      <c r="BZ459" s="274"/>
      <c r="CA459" s="274"/>
      <c r="CB459" s="1010" t="s">
        <v>52</v>
      </c>
      <c r="CC459" s="1010"/>
      <c r="CD459" s="275">
        <f t="shared" ref="CD459" si="845">BS457</f>
        <v>1</v>
      </c>
      <c r="CE459" s="276" t="s">
        <v>53</v>
      </c>
      <c r="CF459" s="1011" t="str">
        <f t="shared" ref="CF459" si="846">BS458</f>
        <v>Pečky</v>
      </c>
      <c r="CG459" s="1011"/>
      <c r="CH459" s="1011"/>
      <c r="CI459" s="1011"/>
      <c r="CJ459" s="1011"/>
      <c r="CK459" s="1011"/>
      <c r="CL459" s="1011"/>
      <c r="CM459" s="1011"/>
      <c r="CN459" s="1011"/>
      <c r="CO459" s="1011"/>
      <c r="CP459" s="1011"/>
      <c r="CQ459" s="1011"/>
      <c r="CR459" s="1011"/>
      <c r="CS459" s="274"/>
      <c r="CT459" s="274"/>
      <c r="CU459" s="274"/>
      <c r="CV459" s="274"/>
      <c r="CW459" s="274"/>
      <c r="CX459" s="1010" t="s">
        <v>52</v>
      </c>
      <c r="CY459" s="1010"/>
      <c r="CZ459" s="275">
        <f t="shared" ref="CZ459" si="847">BU457</f>
        <v>16</v>
      </c>
      <c r="DA459" s="276" t="s">
        <v>53</v>
      </c>
      <c r="DB459" s="1011" t="str">
        <f t="shared" ref="DB459" si="848">BU458</f>
        <v>Kouřim "A"</v>
      </c>
      <c r="DC459" s="1011"/>
      <c r="DD459" s="1011"/>
      <c r="DE459" s="1011"/>
      <c r="DF459" s="1011"/>
      <c r="DG459" s="1011"/>
      <c r="DH459" s="1011"/>
      <c r="DI459" s="1011"/>
      <c r="DJ459" s="1011"/>
      <c r="DK459" s="1011"/>
      <c r="DL459" s="1011"/>
      <c r="DM459" s="1011"/>
      <c r="DN459" s="1011"/>
      <c r="DO459" s="273"/>
    </row>
    <row r="460" spans="30:119" ht="22.5" customHeight="1" x14ac:dyDescent="0.3">
      <c r="AD460"/>
      <c r="BC460"/>
      <c r="BD460"/>
      <c r="BE460"/>
      <c r="BF460"/>
      <c r="BG460"/>
      <c r="BH460"/>
      <c r="BI460"/>
      <c r="BJ460"/>
      <c r="BK460"/>
      <c r="BL460"/>
      <c r="BW460" s="270"/>
      <c r="BX460" s="274"/>
      <c r="BY460" s="274"/>
      <c r="BZ460" s="274"/>
      <c r="CA460" s="274"/>
      <c r="CB460" s="274"/>
      <c r="CC460" s="274"/>
      <c r="CD460" s="274"/>
      <c r="CE460" s="274"/>
      <c r="CF460" s="274"/>
      <c r="CG460" s="274"/>
      <c r="CH460" s="274"/>
      <c r="CI460" s="274"/>
      <c r="CJ460" s="274"/>
      <c r="CK460" s="274"/>
      <c r="CL460" s="274"/>
      <c r="CM460" s="274"/>
      <c r="CN460" s="274"/>
      <c r="CO460" s="274"/>
      <c r="CP460" s="274"/>
      <c r="CQ460" s="274"/>
      <c r="CR460" s="274"/>
      <c r="CS460" s="274"/>
      <c r="CT460" s="274"/>
      <c r="CU460" s="274"/>
      <c r="CV460" s="274"/>
      <c r="CW460" s="274"/>
      <c r="CX460" s="274"/>
      <c r="CY460" s="274"/>
      <c r="CZ460" s="274"/>
      <c r="DA460" s="274"/>
      <c r="DB460" s="274"/>
      <c r="DC460" s="274"/>
      <c r="DD460" s="274"/>
      <c r="DE460" s="274"/>
      <c r="DF460" s="274"/>
      <c r="DG460" s="274"/>
      <c r="DH460" s="274"/>
      <c r="DI460" s="277"/>
      <c r="DJ460" s="277"/>
      <c r="DK460" s="277"/>
      <c r="DL460" s="277"/>
      <c r="DM460" s="277"/>
      <c r="DN460" s="277"/>
      <c r="DO460" s="273"/>
    </row>
    <row r="461" spans="30:119" ht="22.5" customHeight="1" x14ac:dyDescent="0.4">
      <c r="AD461"/>
      <c r="BC461"/>
      <c r="BD461"/>
      <c r="BE461"/>
      <c r="BF461"/>
      <c r="BG461"/>
      <c r="BH461"/>
      <c r="BI461"/>
      <c r="BJ461"/>
      <c r="BK461"/>
      <c r="BL461"/>
      <c r="BW461" s="270"/>
      <c r="BX461" s="278" t="s">
        <v>56</v>
      </c>
      <c r="BY461" s="250">
        <f t="shared" ref="BY461" si="849">CD459</f>
        <v>1</v>
      </c>
      <c r="BZ461" s="279" t="s">
        <v>47</v>
      </c>
      <c r="CA461" s="290">
        <v>1</v>
      </c>
      <c r="CB461" s="290">
        <v>2</v>
      </c>
      <c r="CC461" s="290">
        <v>3</v>
      </c>
      <c r="CD461" s="290">
        <v>4</v>
      </c>
      <c r="CE461" s="290">
        <v>5</v>
      </c>
      <c r="CF461" s="290">
        <v>6</v>
      </c>
      <c r="CG461" s="290">
        <v>7</v>
      </c>
      <c r="CH461" s="290">
        <v>8</v>
      </c>
      <c r="CI461" s="290">
        <v>9</v>
      </c>
      <c r="CJ461" s="290">
        <v>10</v>
      </c>
      <c r="CK461" s="290">
        <v>11</v>
      </c>
      <c r="CL461" s="290">
        <v>12</v>
      </c>
      <c r="CM461" s="290">
        <v>13</v>
      </c>
      <c r="CN461" s="290">
        <v>14</v>
      </c>
      <c r="CO461" s="290">
        <v>15</v>
      </c>
      <c r="CP461" s="290">
        <v>16</v>
      </c>
      <c r="CQ461" s="290">
        <v>17</v>
      </c>
      <c r="CR461" s="290">
        <v>18</v>
      </c>
      <c r="CS461" s="290">
        <v>19</v>
      </c>
      <c r="CT461" s="290">
        <v>20</v>
      </c>
      <c r="CU461" s="290">
        <v>21</v>
      </c>
      <c r="CV461" s="290">
        <v>22</v>
      </c>
      <c r="CW461" s="290">
        <v>23</v>
      </c>
      <c r="CX461" s="290">
        <v>24</v>
      </c>
      <c r="CY461" s="290">
        <v>25</v>
      </c>
      <c r="CZ461" s="290">
        <v>26</v>
      </c>
      <c r="DA461" s="290">
        <v>27</v>
      </c>
      <c r="DB461" s="290">
        <v>28</v>
      </c>
      <c r="DC461" s="290">
        <v>29</v>
      </c>
      <c r="DD461" s="290">
        <v>30</v>
      </c>
      <c r="DE461" s="290">
        <v>31</v>
      </c>
      <c r="DF461" s="290">
        <v>32</v>
      </c>
      <c r="DG461" s="290">
        <v>33</v>
      </c>
      <c r="DH461" s="290">
        <v>34</v>
      </c>
      <c r="DI461" s="291">
        <v>35</v>
      </c>
      <c r="DJ461" s="291">
        <v>36</v>
      </c>
      <c r="DK461" s="291">
        <v>37</v>
      </c>
      <c r="DL461" s="291">
        <v>38</v>
      </c>
      <c r="DM461" s="291">
        <v>39</v>
      </c>
      <c r="DN461" s="291">
        <v>40</v>
      </c>
      <c r="DO461" s="273"/>
    </row>
    <row r="462" spans="30:119" ht="22.5" customHeight="1" x14ac:dyDescent="0.3">
      <c r="AD462"/>
      <c r="BC462"/>
      <c r="BD462"/>
      <c r="BE462"/>
      <c r="BF462"/>
      <c r="BG462"/>
      <c r="BH462"/>
      <c r="BI462"/>
      <c r="BJ462"/>
      <c r="BK462"/>
      <c r="BL462"/>
      <c r="BW462" s="270"/>
      <c r="BX462" s="280"/>
      <c r="BY462" s="281"/>
      <c r="BZ462" s="282"/>
      <c r="CA462" s="283"/>
      <c r="CB462" s="283"/>
      <c r="CC462" s="283"/>
      <c r="CD462" s="283"/>
      <c r="CE462" s="283"/>
      <c r="CF462" s="283"/>
      <c r="CG462" s="283"/>
      <c r="CH462" s="283"/>
      <c r="CI462" s="283"/>
      <c r="CJ462" s="283"/>
      <c r="CK462" s="283"/>
      <c r="CL462" s="283"/>
      <c r="CM462" s="283"/>
      <c r="CN462" s="283"/>
      <c r="CO462" s="283"/>
      <c r="CP462" s="283"/>
      <c r="CQ462" s="283"/>
      <c r="CR462" s="283"/>
      <c r="CS462" s="283"/>
      <c r="CT462" s="283"/>
      <c r="CU462" s="283"/>
      <c r="CV462" s="283"/>
      <c r="CW462" s="283"/>
      <c r="CX462" s="283"/>
      <c r="CY462" s="283"/>
      <c r="CZ462" s="283"/>
      <c r="DA462" s="283"/>
      <c r="DB462" s="283"/>
      <c r="DC462" s="283"/>
      <c r="DD462" s="283"/>
      <c r="DE462" s="283"/>
      <c r="DF462" s="283"/>
      <c r="DG462" s="283"/>
      <c r="DH462" s="283"/>
      <c r="DI462" s="284"/>
      <c r="DJ462" s="284"/>
      <c r="DK462" s="284"/>
      <c r="DL462" s="284"/>
      <c r="DM462" s="284"/>
      <c r="DN462" s="284"/>
      <c r="DO462" s="273"/>
    </row>
    <row r="463" spans="30:119" ht="22.5" customHeight="1" x14ac:dyDescent="0.4">
      <c r="AD463"/>
      <c r="BC463"/>
      <c r="BD463"/>
      <c r="BE463"/>
      <c r="BF463"/>
      <c r="BG463"/>
      <c r="BH463"/>
      <c r="BI463"/>
      <c r="BJ463"/>
      <c r="BK463"/>
      <c r="BL463"/>
      <c r="BW463" s="270"/>
      <c r="BX463" s="285" t="s">
        <v>56</v>
      </c>
      <c r="BY463" s="249">
        <f t="shared" ref="BY463" si="850">CZ459</f>
        <v>16</v>
      </c>
      <c r="BZ463" s="286" t="s">
        <v>47</v>
      </c>
      <c r="CA463" s="290">
        <v>1</v>
      </c>
      <c r="CB463" s="290">
        <v>2</v>
      </c>
      <c r="CC463" s="290">
        <v>3</v>
      </c>
      <c r="CD463" s="290">
        <v>4</v>
      </c>
      <c r="CE463" s="290">
        <v>5</v>
      </c>
      <c r="CF463" s="290">
        <v>6</v>
      </c>
      <c r="CG463" s="290">
        <v>7</v>
      </c>
      <c r="CH463" s="290">
        <v>8</v>
      </c>
      <c r="CI463" s="290">
        <v>9</v>
      </c>
      <c r="CJ463" s="290">
        <v>10</v>
      </c>
      <c r="CK463" s="290">
        <v>11</v>
      </c>
      <c r="CL463" s="290">
        <v>12</v>
      </c>
      <c r="CM463" s="290">
        <v>13</v>
      </c>
      <c r="CN463" s="290">
        <v>14</v>
      </c>
      <c r="CO463" s="290">
        <v>15</v>
      </c>
      <c r="CP463" s="290">
        <v>16</v>
      </c>
      <c r="CQ463" s="290">
        <v>17</v>
      </c>
      <c r="CR463" s="290">
        <v>18</v>
      </c>
      <c r="CS463" s="290">
        <v>19</v>
      </c>
      <c r="CT463" s="290">
        <v>20</v>
      </c>
      <c r="CU463" s="290">
        <v>21</v>
      </c>
      <c r="CV463" s="290">
        <v>22</v>
      </c>
      <c r="CW463" s="290">
        <v>23</v>
      </c>
      <c r="CX463" s="290">
        <v>24</v>
      </c>
      <c r="CY463" s="290">
        <v>25</v>
      </c>
      <c r="CZ463" s="290">
        <v>26</v>
      </c>
      <c r="DA463" s="290">
        <v>27</v>
      </c>
      <c r="DB463" s="290">
        <v>28</v>
      </c>
      <c r="DC463" s="290">
        <v>29</v>
      </c>
      <c r="DD463" s="290">
        <v>30</v>
      </c>
      <c r="DE463" s="290">
        <v>31</v>
      </c>
      <c r="DF463" s="290">
        <v>32</v>
      </c>
      <c r="DG463" s="290">
        <v>33</v>
      </c>
      <c r="DH463" s="290">
        <v>34</v>
      </c>
      <c r="DI463" s="291">
        <v>35</v>
      </c>
      <c r="DJ463" s="291">
        <v>36</v>
      </c>
      <c r="DK463" s="291">
        <v>37</v>
      </c>
      <c r="DL463" s="291">
        <v>38</v>
      </c>
      <c r="DM463" s="291">
        <v>39</v>
      </c>
      <c r="DN463" s="291">
        <v>40</v>
      </c>
      <c r="DO463" s="273"/>
    </row>
    <row r="464" spans="30:119" ht="22.5" customHeight="1" thickBot="1" x14ac:dyDescent="0.35">
      <c r="AD464"/>
      <c r="BC464"/>
      <c r="BD464"/>
      <c r="BE464"/>
      <c r="BF464"/>
      <c r="BG464"/>
      <c r="BH464"/>
      <c r="BI464"/>
      <c r="BJ464"/>
      <c r="BK464"/>
      <c r="BL464"/>
      <c r="BW464" s="287"/>
      <c r="BX464" s="288"/>
      <c r="BY464" s="288"/>
      <c r="BZ464" s="288"/>
      <c r="CA464" s="288"/>
      <c r="CB464" s="288"/>
      <c r="CC464" s="288"/>
      <c r="CD464" s="288"/>
      <c r="CE464" s="288"/>
      <c r="CF464" s="288"/>
      <c r="CG464" s="288"/>
      <c r="CH464" s="288"/>
      <c r="CI464" s="288"/>
      <c r="CJ464" s="288"/>
      <c r="CK464" s="288"/>
      <c r="CL464" s="288"/>
      <c r="CM464" s="288"/>
      <c r="CN464" s="288"/>
      <c r="CO464" s="288"/>
      <c r="CP464" s="288"/>
      <c r="CQ464" s="288"/>
      <c r="CR464" s="288"/>
      <c r="CS464" s="288"/>
      <c r="CT464" s="288"/>
      <c r="CU464" s="288"/>
      <c r="CV464" s="288"/>
      <c r="CW464" s="288"/>
      <c r="CX464" s="288"/>
      <c r="CY464" s="288"/>
      <c r="CZ464" s="288"/>
      <c r="DA464" s="288"/>
      <c r="DB464" s="288"/>
      <c r="DC464" s="288"/>
      <c r="DD464" s="288"/>
      <c r="DE464" s="288"/>
      <c r="DF464" s="288"/>
      <c r="DG464" s="288"/>
      <c r="DH464" s="288"/>
      <c r="DI464" s="288"/>
      <c r="DJ464" s="288"/>
      <c r="DK464" s="288"/>
      <c r="DL464" s="288"/>
      <c r="DM464" s="288"/>
      <c r="DN464" s="288"/>
      <c r="DO464" s="289"/>
    </row>
    <row r="465" spans="30:119" ht="22.5" customHeight="1" thickTop="1" x14ac:dyDescent="0.35">
      <c r="AD465"/>
      <c r="BC465"/>
      <c r="BD465"/>
      <c r="BE465"/>
      <c r="BF465"/>
      <c r="BG465"/>
      <c r="BH465"/>
      <c r="BI465"/>
      <c r="BJ465"/>
      <c r="BK465"/>
      <c r="BL465"/>
      <c r="BW465" s="1012">
        <f t="shared" ref="BW465" si="851">BO466</f>
        <v>0.38333333333333336</v>
      </c>
      <c r="BX465" s="1013"/>
      <c r="BY465" s="267"/>
      <c r="BZ465" s="267"/>
      <c r="CA465" s="267"/>
      <c r="CB465" s="267"/>
      <c r="CC465" s="267"/>
      <c r="CD465" s="267"/>
      <c r="CE465" s="267"/>
      <c r="CF465" s="267"/>
      <c r="CG465" s="267"/>
      <c r="CH465" s="267"/>
      <c r="CI465" s="267"/>
      <c r="CJ465" s="267"/>
      <c r="CK465" s="267"/>
      <c r="CL465" s="267"/>
      <c r="CM465" s="267"/>
      <c r="CN465" s="267"/>
      <c r="CO465" s="267"/>
      <c r="CP465" s="267"/>
      <c r="CQ465" s="267"/>
      <c r="CR465" s="267"/>
      <c r="CS465" s="267"/>
      <c r="CT465" s="267"/>
      <c r="CU465" s="267"/>
      <c r="CV465" s="267"/>
      <c r="CW465" s="267"/>
      <c r="CX465" s="267"/>
      <c r="CY465" s="267"/>
      <c r="CZ465" s="267"/>
      <c r="DA465" s="267"/>
      <c r="DB465" s="267"/>
      <c r="DC465" s="267"/>
      <c r="DD465" s="267"/>
      <c r="DE465" s="267"/>
      <c r="DF465" s="267"/>
      <c r="DG465" s="267"/>
      <c r="DH465" s="267"/>
      <c r="DI465" s="267"/>
      <c r="DJ465" s="267"/>
      <c r="DK465" s="268"/>
      <c r="DL465" s="466" t="s">
        <v>78</v>
      </c>
      <c r="DM465" s="467"/>
      <c r="DN465" s="466" t="str">
        <f t="shared" ref="DN465" si="852">BR467</f>
        <v>C</v>
      </c>
      <c r="DO465" s="468"/>
    </row>
    <row r="466" spans="30:119" ht="22.5" customHeight="1" x14ac:dyDescent="0.3">
      <c r="AD466"/>
      <c r="BC466"/>
      <c r="BD466"/>
      <c r="BE466"/>
      <c r="BF466"/>
      <c r="BG466"/>
      <c r="BH466"/>
      <c r="BI466"/>
      <c r="BJ466"/>
      <c r="BK466"/>
      <c r="BL466"/>
      <c r="BN466" t="str">
        <f t="shared" ref="BN466:BU467" si="853">Q33</f>
        <v>2. KOLO</v>
      </c>
      <c r="BO466">
        <f t="shared" si="853"/>
        <v>0.38333333333333336</v>
      </c>
      <c r="BP466">
        <f t="shared" si="853"/>
        <v>10</v>
      </c>
      <c r="BQ466" t="str">
        <f t="shared" si="853"/>
        <v>HŘIŠTĚ</v>
      </c>
      <c r="BR466" t="str">
        <f t="shared" si="853"/>
        <v>skupina</v>
      </c>
      <c r="BS466">
        <f t="shared" si="853"/>
        <v>3</v>
      </c>
      <c r="BT466" t="str">
        <f t="shared" si="853"/>
        <v>:</v>
      </c>
      <c r="BU466">
        <f t="shared" si="853"/>
        <v>22</v>
      </c>
      <c r="BW466" s="270"/>
      <c r="BX466" s="1014" t="str">
        <f t="shared" ref="BX466" si="854">BN466</f>
        <v>2. KOLO</v>
      </c>
      <c r="BY466" s="1014"/>
      <c r="BZ466" s="1014"/>
      <c r="CA466" s="1014"/>
      <c r="CB466" s="271"/>
      <c r="CC466" s="1018"/>
      <c r="CD466" s="1018"/>
      <c r="CE466" s="271"/>
      <c r="CF466" s="271"/>
      <c r="CG466" s="271"/>
      <c r="CH466" s="271"/>
      <c r="CI466" s="271"/>
      <c r="CJ466" s="271"/>
      <c r="CK466" s="271"/>
      <c r="CL466" s="271"/>
      <c r="CM466" s="271"/>
      <c r="CN466" s="1019">
        <f t="shared" ref="CN466" si="855">BP466</f>
        <v>10</v>
      </c>
      <c r="CO466" s="1019"/>
      <c r="CP466" s="1019"/>
      <c r="CQ466" s="1019"/>
      <c r="CR466" s="1019"/>
      <c r="CS466" s="1015" t="s">
        <v>48</v>
      </c>
      <c r="CT466" s="1015"/>
      <c r="CU466" s="1015"/>
      <c r="CV466" s="271"/>
      <c r="CW466" s="271"/>
      <c r="CX466" s="271"/>
      <c r="CY466" s="271"/>
      <c r="CZ466" s="271"/>
      <c r="DA466" s="271"/>
      <c r="DB466" s="271"/>
      <c r="DC466" s="271"/>
      <c r="DD466" s="271"/>
      <c r="DE466" s="271"/>
      <c r="DF466" s="271"/>
      <c r="DG466" s="271"/>
      <c r="DH466" s="271"/>
      <c r="DI466" s="272"/>
      <c r="DJ466" s="1016" t="s">
        <v>49</v>
      </c>
      <c r="DK466" s="1016"/>
      <c r="DL466" s="1016"/>
      <c r="DM466" s="1017">
        <f t="shared" ref="DM466" si="856">BQ467</f>
        <v>4</v>
      </c>
      <c r="DN466" s="1017"/>
      <c r="DO466" s="273"/>
    </row>
    <row r="467" spans="30:119" ht="22.5" customHeight="1" x14ac:dyDescent="0.3">
      <c r="AD467"/>
      <c r="BC467"/>
      <c r="BD467"/>
      <c r="BE467"/>
      <c r="BF467"/>
      <c r="BG467"/>
      <c r="BH467"/>
      <c r="BI467"/>
      <c r="BJ467"/>
      <c r="BK467"/>
      <c r="BL467"/>
      <c r="BN467">
        <f t="shared" si="853"/>
        <v>0</v>
      </c>
      <c r="BO467">
        <f t="shared" si="853"/>
        <v>0</v>
      </c>
      <c r="BP467" t="str">
        <f t="shared" si="853"/>
        <v>zápas</v>
      </c>
      <c r="BQ467">
        <f t="shared" si="853"/>
        <v>4</v>
      </c>
      <c r="BR467" t="str">
        <f t="shared" si="853"/>
        <v>C</v>
      </c>
      <c r="BS467" t="str">
        <f t="shared" si="853"/>
        <v>Kmochova "A"</v>
      </c>
      <c r="BT467">
        <f t="shared" si="853"/>
        <v>0</v>
      </c>
      <c r="BU467" t="str">
        <f t="shared" si="853"/>
        <v>Ovčárecká "B"</v>
      </c>
      <c r="BW467" s="270"/>
      <c r="BX467" s="1014"/>
      <c r="BY467" s="1014"/>
      <c r="BZ467" s="1014"/>
      <c r="CA467" s="1014"/>
      <c r="CB467" s="271"/>
      <c r="CC467" s="1018"/>
      <c r="CD467" s="1018"/>
      <c r="CE467" s="271"/>
      <c r="CF467" s="271"/>
      <c r="CG467" s="271"/>
      <c r="CH467" s="271"/>
      <c r="CI467" s="271"/>
      <c r="CJ467" s="271"/>
      <c r="CK467" s="271"/>
      <c r="CL467" s="271"/>
      <c r="CM467" s="271"/>
      <c r="CN467" s="1019"/>
      <c r="CO467" s="1019"/>
      <c r="CP467" s="1019"/>
      <c r="CQ467" s="1019"/>
      <c r="CR467" s="1019"/>
      <c r="CS467" s="1015"/>
      <c r="CT467" s="1015"/>
      <c r="CU467" s="1015"/>
      <c r="CV467" s="271"/>
      <c r="CW467" s="271"/>
      <c r="CX467" s="271"/>
      <c r="CY467" s="271"/>
      <c r="CZ467" s="271"/>
      <c r="DA467" s="271"/>
      <c r="DB467" s="271"/>
      <c r="DC467" s="271"/>
      <c r="DD467" s="271"/>
      <c r="DE467" s="271"/>
      <c r="DF467" s="271"/>
      <c r="DG467" s="271"/>
      <c r="DH467" s="271"/>
      <c r="DI467" s="272"/>
      <c r="DJ467" s="1016"/>
      <c r="DK467" s="1016"/>
      <c r="DL467" s="1016"/>
      <c r="DM467" s="1017"/>
      <c r="DN467" s="1017"/>
      <c r="DO467" s="273"/>
    </row>
    <row r="468" spans="30:119" ht="22.5" customHeight="1" x14ac:dyDescent="0.3">
      <c r="AD468"/>
      <c r="BC468"/>
      <c r="BD468"/>
      <c r="BE468"/>
      <c r="BF468"/>
      <c r="BG468"/>
      <c r="BH468"/>
      <c r="BI468"/>
      <c r="BJ468"/>
      <c r="BK468"/>
      <c r="BL468"/>
      <c r="BW468" s="270"/>
      <c r="BX468" s="274"/>
      <c r="BY468" s="274"/>
      <c r="BZ468" s="274"/>
      <c r="CA468" s="274"/>
      <c r="CB468" s="1010" t="s">
        <v>52</v>
      </c>
      <c r="CC468" s="1010"/>
      <c r="CD468" s="275">
        <f t="shared" ref="CD468" si="857">BS466</f>
        <v>3</v>
      </c>
      <c r="CE468" s="276" t="s">
        <v>53</v>
      </c>
      <c r="CF468" s="1011" t="str">
        <f t="shared" ref="CF468" si="858">BS467</f>
        <v>Kmochova "A"</v>
      </c>
      <c r="CG468" s="1011"/>
      <c r="CH468" s="1011"/>
      <c r="CI468" s="1011"/>
      <c r="CJ468" s="1011"/>
      <c r="CK468" s="1011"/>
      <c r="CL468" s="1011"/>
      <c r="CM468" s="1011"/>
      <c r="CN468" s="1011"/>
      <c r="CO468" s="1011"/>
      <c r="CP468" s="1011"/>
      <c r="CQ468" s="1011"/>
      <c r="CR468" s="1011"/>
      <c r="CS468" s="274"/>
      <c r="CT468" s="274"/>
      <c r="CU468" s="274"/>
      <c r="CV468" s="274"/>
      <c r="CW468" s="274"/>
      <c r="CX468" s="1010" t="s">
        <v>52</v>
      </c>
      <c r="CY468" s="1010"/>
      <c r="CZ468" s="275">
        <f t="shared" ref="CZ468" si="859">BU466</f>
        <v>22</v>
      </c>
      <c r="DA468" s="276" t="s">
        <v>53</v>
      </c>
      <c r="DB468" s="1011" t="str">
        <f t="shared" ref="DB468" si="860">BU467</f>
        <v>Ovčárecká "B"</v>
      </c>
      <c r="DC468" s="1011"/>
      <c r="DD468" s="1011"/>
      <c r="DE468" s="1011"/>
      <c r="DF468" s="1011"/>
      <c r="DG468" s="1011"/>
      <c r="DH468" s="1011"/>
      <c r="DI468" s="1011"/>
      <c r="DJ468" s="1011"/>
      <c r="DK468" s="1011"/>
      <c r="DL468" s="1011"/>
      <c r="DM468" s="1011"/>
      <c r="DN468" s="1011"/>
      <c r="DO468" s="273"/>
    </row>
    <row r="469" spans="30:119" ht="22.5" customHeight="1" x14ac:dyDescent="0.3">
      <c r="AD469"/>
      <c r="BC469"/>
      <c r="BD469"/>
      <c r="BE469"/>
      <c r="BF469"/>
      <c r="BG469"/>
      <c r="BH469"/>
      <c r="BI469"/>
      <c r="BW469" s="270"/>
      <c r="BX469" s="274"/>
      <c r="BY469" s="274"/>
      <c r="BZ469" s="274"/>
      <c r="CA469" s="274"/>
      <c r="CB469" s="274"/>
      <c r="CC469" s="274"/>
      <c r="CD469" s="274"/>
      <c r="CE469" s="274"/>
      <c r="CF469" s="274"/>
      <c r="CG469" s="274"/>
      <c r="CH469" s="274"/>
      <c r="CI469" s="274"/>
      <c r="CJ469" s="274"/>
      <c r="CK469" s="274"/>
      <c r="CL469" s="274"/>
      <c r="CM469" s="274"/>
      <c r="CN469" s="274"/>
      <c r="CO469" s="274"/>
      <c r="CP469" s="274"/>
      <c r="CQ469" s="274"/>
      <c r="CR469" s="274"/>
      <c r="CS469" s="274"/>
      <c r="CT469" s="274"/>
      <c r="CU469" s="274"/>
      <c r="CV469" s="274"/>
      <c r="CW469" s="274"/>
      <c r="CX469" s="274"/>
      <c r="CY469" s="274"/>
      <c r="CZ469" s="274"/>
      <c r="DA469" s="274"/>
      <c r="DB469" s="274"/>
      <c r="DC469" s="274"/>
      <c r="DD469" s="274"/>
      <c r="DE469" s="274"/>
      <c r="DF469" s="274"/>
      <c r="DG469" s="274"/>
      <c r="DH469" s="274"/>
      <c r="DI469" s="277"/>
      <c r="DJ469" s="277"/>
      <c r="DK469" s="277"/>
      <c r="DL469" s="277"/>
      <c r="DM469" s="277"/>
      <c r="DN469" s="277"/>
      <c r="DO469" s="273"/>
    </row>
    <row r="470" spans="30:119" ht="22.5" customHeight="1" x14ac:dyDescent="0.4">
      <c r="AD470"/>
      <c r="BC470"/>
      <c r="BD470"/>
      <c r="BE470"/>
      <c r="BF470"/>
      <c r="BG470"/>
      <c r="BH470"/>
      <c r="BI470"/>
      <c r="BW470" s="270"/>
      <c r="BX470" s="278" t="s">
        <v>56</v>
      </c>
      <c r="BY470" s="250">
        <f t="shared" ref="BY470" si="861">CD468</f>
        <v>3</v>
      </c>
      <c r="BZ470" s="279" t="s">
        <v>47</v>
      </c>
      <c r="CA470" s="290">
        <v>1</v>
      </c>
      <c r="CB470" s="290">
        <v>2</v>
      </c>
      <c r="CC470" s="290">
        <v>3</v>
      </c>
      <c r="CD470" s="290">
        <v>4</v>
      </c>
      <c r="CE470" s="290">
        <v>5</v>
      </c>
      <c r="CF470" s="290">
        <v>6</v>
      </c>
      <c r="CG470" s="290">
        <v>7</v>
      </c>
      <c r="CH470" s="290">
        <v>8</v>
      </c>
      <c r="CI470" s="290">
        <v>9</v>
      </c>
      <c r="CJ470" s="290">
        <v>10</v>
      </c>
      <c r="CK470" s="290">
        <v>11</v>
      </c>
      <c r="CL470" s="290">
        <v>12</v>
      </c>
      <c r="CM470" s="290">
        <v>13</v>
      </c>
      <c r="CN470" s="290">
        <v>14</v>
      </c>
      <c r="CO470" s="290">
        <v>15</v>
      </c>
      <c r="CP470" s="290">
        <v>16</v>
      </c>
      <c r="CQ470" s="290">
        <v>17</v>
      </c>
      <c r="CR470" s="290">
        <v>18</v>
      </c>
      <c r="CS470" s="290">
        <v>19</v>
      </c>
      <c r="CT470" s="290">
        <v>20</v>
      </c>
      <c r="CU470" s="290">
        <v>21</v>
      </c>
      <c r="CV470" s="290">
        <v>22</v>
      </c>
      <c r="CW470" s="290">
        <v>23</v>
      </c>
      <c r="CX470" s="290">
        <v>24</v>
      </c>
      <c r="CY470" s="290">
        <v>25</v>
      </c>
      <c r="CZ470" s="290">
        <v>26</v>
      </c>
      <c r="DA470" s="290">
        <v>27</v>
      </c>
      <c r="DB470" s="290">
        <v>28</v>
      </c>
      <c r="DC470" s="290">
        <v>29</v>
      </c>
      <c r="DD470" s="290">
        <v>30</v>
      </c>
      <c r="DE470" s="290">
        <v>31</v>
      </c>
      <c r="DF470" s="290">
        <v>32</v>
      </c>
      <c r="DG470" s="290">
        <v>33</v>
      </c>
      <c r="DH470" s="290">
        <v>34</v>
      </c>
      <c r="DI470" s="291">
        <v>35</v>
      </c>
      <c r="DJ470" s="291">
        <v>36</v>
      </c>
      <c r="DK470" s="291">
        <v>37</v>
      </c>
      <c r="DL470" s="291">
        <v>38</v>
      </c>
      <c r="DM470" s="291">
        <v>39</v>
      </c>
      <c r="DN470" s="291">
        <v>40</v>
      </c>
      <c r="DO470" s="273"/>
    </row>
    <row r="471" spans="30:119" ht="22.5" customHeight="1" x14ac:dyDescent="0.3">
      <c r="AD471"/>
      <c r="BC471"/>
      <c r="BD471"/>
      <c r="BE471"/>
      <c r="BF471"/>
      <c r="BG471"/>
      <c r="BH471"/>
      <c r="BI471"/>
      <c r="BW471" s="270"/>
      <c r="BX471" s="280"/>
      <c r="BY471" s="281"/>
      <c r="BZ471" s="282"/>
      <c r="CA471" s="283"/>
      <c r="CB471" s="283"/>
      <c r="CC471" s="283"/>
      <c r="CD471" s="283"/>
      <c r="CE471" s="283"/>
      <c r="CF471" s="283"/>
      <c r="CG471" s="283"/>
      <c r="CH471" s="283"/>
      <c r="CI471" s="283"/>
      <c r="CJ471" s="283"/>
      <c r="CK471" s="283"/>
      <c r="CL471" s="283"/>
      <c r="CM471" s="283"/>
      <c r="CN471" s="283"/>
      <c r="CO471" s="283"/>
      <c r="CP471" s="283"/>
      <c r="CQ471" s="283"/>
      <c r="CR471" s="283"/>
      <c r="CS471" s="283"/>
      <c r="CT471" s="283"/>
      <c r="CU471" s="283"/>
      <c r="CV471" s="283"/>
      <c r="CW471" s="283"/>
      <c r="CX471" s="283"/>
      <c r="CY471" s="283"/>
      <c r="CZ471" s="283"/>
      <c r="DA471" s="283"/>
      <c r="DB471" s="283"/>
      <c r="DC471" s="283"/>
      <c r="DD471" s="283"/>
      <c r="DE471" s="283"/>
      <c r="DF471" s="283"/>
      <c r="DG471" s="283"/>
      <c r="DH471" s="283"/>
      <c r="DI471" s="284"/>
      <c r="DJ471" s="284"/>
      <c r="DK471" s="284"/>
      <c r="DL471" s="284"/>
      <c r="DM471" s="284"/>
      <c r="DN471" s="284"/>
      <c r="DO471" s="273"/>
    </row>
    <row r="472" spans="30:119" ht="22.5" customHeight="1" x14ac:dyDescent="0.4">
      <c r="AD472"/>
      <c r="BC472"/>
      <c r="BD472"/>
      <c r="BE472"/>
      <c r="BF472"/>
      <c r="BG472"/>
      <c r="BH472"/>
      <c r="BI472"/>
      <c r="BW472" s="270"/>
      <c r="BX472" s="285" t="s">
        <v>56</v>
      </c>
      <c r="BY472" s="249">
        <f t="shared" ref="BY472" si="862">CZ468</f>
        <v>22</v>
      </c>
      <c r="BZ472" s="286" t="s">
        <v>47</v>
      </c>
      <c r="CA472" s="290">
        <v>1</v>
      </c>
      <c r="CB472" s="290">
        <v>2</v>
      </c>
      <c r="CC472" s="290">
        <v>3</v>
      </c>
      <c r="CD472" s="290">
        <v>4</v>
      </c>
      <c r="CE472" s="290">
        <v>5</v>
      </c>
      <c r="CF472" s="290">
        <v>6</v>
      </c>
      <c r="CG472" s="290">
        <v>7</v>
      </c>
      <c r="CH472" s="290">
        <v>8</v>
      </c>
      <c r="CI472" s="290">
        <v>9</v>
      </c>
      <c r="CJ472" s="290">
        <v>10</v>
      </c>
      <c r="CK472" s="290">
        <v>11</v>
      </c>
      <c r="CL472" s="290">
        <v>12</v>
      </c>
      <c r="CM472" s="290">
        <v>13</v>
      </c>
      <c r="CN472" s="290">
        <v>14</v>
      </c>
      <c r="CO472" s="290">
        <v>15</v>
      </c>
      <c r="CP472" s="290">
        <v>16</v>
      </c>
      <c r="CQ472" s="290">
        <v>17</v>
      </c>
      <c r="CR472" s="290">
        <v>18</v>
      </c>
      <c r="CS472" s="290">
        <v>19</v>
      </c>
      <c r="CT472" s="290">
        <v>20</v>
      </c>
      <c r="CU472" s="290">
        <v>21</v>
      </c>
      <c r="CV472" s="290">
        <v>22</v>
      </c>
      <c r="CW472" s="290">
        <v>23</v>
      </c>
      <c r="CX472" s="290">
        <v>24</v>
      </c>
      <c r="CY472" s="290">
        <v>25</v>
      </c>
      <c r="CZ472" s="290">
        <v>26</v>
      </c>
      <c r="DA472" s="290">
        <v>27</v>
      </c>
      <c r="DB472" s="290">
        <v>28</v>
      </c>
      <c r="DC472" s="290">
        <v>29</v>
      </c>
      <c r="DD472" s="290">
        <v>30</v>
      </c>
      <c r="DE472" s="290">
        <v>31</v>
      </c>
      <c r="DF472" s="290">
        <v>32</v>
      </c>
      <c r="DG472" s="290">
        <v>33</v>
      </c>
      <c r="DH472" s="290">
        <v>34</v>
      </c>
      <c r="DI472" s="291">
        <v>35</v>
      </c>
      <c r="DJ472" s="291">
        <v>36</v>
      </c>
      <c r="DK472" s="291">
        <v>37</v>
      </c>
      <c r="DL472" s="291">
        <v>38</v>
      </c>
      <c r="DM472" s="291">
        <v>39</v>
      </c>
      <c r="DN472" s="291">
        <v>40</v>
      </c>
      <c r="DO472" s="273"/>
    </row>
    <row r="473" spans="30:119" ht="22.5" customHeight="1" thickBot="1" x14ac:dyDescent="0.35">
      <c r="AD473"/>
      <c r="BC473"/>
      <c r="BD473"/>
      <c r="BE473"/>
      <c r="BF473"/>
      <c r="BG473"/>
      <c r="BH473"/>
      <c r="BI473"/>
      <c r="BW473" s="287"/>
      <c r="BX473" s="288"/>
      <c r="BY473" s="288"/>
      <c r="BZ473" s="288"/>
      <c r="CA473" s="288"/>
      <c r="CB473" s="288"/>
      <c r="CC473" s="288"/>
      <c r="CD473" s="288"/>
      <c r="CE473" s="288"/>
      <c r="CF473" s="288"/>
      <c r="CG473" s="288"/>
      <c r="CH473" s="288"/>
      <c r="CI473" s="288"/>
      <c r="CJ473" s="288"/>
      <c r="CK473" s="288"/>
      <c r="CL473" s="288"/>
      <c r="CM473" s="288"/>
      <c r="CN473" s="288"/>
      <c r="CO473" s="288"/>
      <c r="CP473" s="288"/>
      <c r="CQ473" s="288"/>
      <c r="CR473" s="288"/>
      <c r="CS473" s="288"/>
      <c r="CT473" s="288"/>
      <c r="CU473" s="288"/>
      <c r="CV473" s="288"/>
      <c r="CW473" s="288"/>
      <c r="CX473" s="288"/>
      <c r="CY473" s="288"/>
      <c r="CZ473" s="288"/>
      <c r="DA473" s="288"/>
      <c r="DB473" s="288"/>
      <c r="DC473" s="288"/>
      <c r="DD473" s="288"/>
      <c r="DE473" s="288"/>
      <c r="DF473" s="288"/>
      <c r="DG473" s="288"/>
      <c r="DH473" s="288"/>
      <c r="DI473" s="288"/>
      <c r="DJ473" s="288"/>
      <c r="DK473" s="288"/>
      <c r="DL473" s="288"/>
      <c r="DM473" s="288"/>
      <c r="DN473" s="288"/>
      <c r="DO473" s="289"/>
    </row>
    <row r="474" spans="30:119" ht="22.5" customHeight="1" thickTop="1" x14ac:dyDescent="0.35">
      <c r="AD474"/>
      <c r="BC474"/>
      <c r="BD474"/>
      <c r="BE474"/>
      <c r="BF474"/>
      <c r="BG474"/>
      <c r="BH474"/>
      <c r="BI474"/>
      <c r="BW474" s="1012">
        <f t="shared" ref="BW474" si="863">BO475</f>
        <v>0.39166666666666672</v>
      </c>
      <c r="BX474" s="1013"/>
      <c r="BY474" s="267"/>
      <c r="BZ474" s="267"/>
      <c r="CA474" s="267"/>
      <c r="CB474" s="267"/>
      <c r="CC474" s="267"/>
      <c r="CD474" s="267"/>
      <c r="CE474" s="267"/>
      <c r="CF474" s="267"/>
      <c r="CG474" s="267"/>
      <c r="CH474" s="267"/>
      <c r="CI474" s="267"/>
      <c r="CJ474" s="267"/>
      <c r="CK474" s="267"/>
      <c r="CL474" s="267"/>
      <c r="CM474" s="267"/>
      <c r="CN474" s="267"/>
      <c r="CO474" s="267"/>
      <c r="CP474" s="267"/>
      <c r="CQ474" s="267"/>
      <c r="CR474" s="267"/>
      <c r="CS474" s="267"/>
      <c r="CT474" s="267"/>
      <c r="CU474" s="267"/>
      <c r="CV474" s="267"/>
      <c r="CW474" s="267"/>
      <c r="CX474" s="267"/>
      <c r="CY474" s="267"/>
      <c r="CZ474" s="267"/>
      <c r="DA474" s="267"/>
      <c r="DB474" s="267"/>
      <c r="DC474" s="267"/>
      <c r="DD474" s="267"/>
      <c r="DE474" s="267"/>
      <c r="DF474" s="267"/>
      <c r="DG474" s="267"/>
      <c r="DH474" s="267"/>
      <c r="DI474" s="267"/>
      <c r="DJ474" s="267"/>
      <c r="DK474" s="268"/>
      <c r="DL474" s="466" t="s">
        <v>78</v>
      </c>
      <c r="DM474" s="467"/>
      <c r="DN474" s="466" t="str">
        <f t="shared" ref="DN474" si="864">BR476</f>
        <v>D</v>
      </c>
      <c r="DO474" s="468"/>
    </row>
    <row r="475" spans="30:119" ht="22.5" customHeight="1" x14ac:dyDescent="0.3">
      <c r="AD475"/>
      <c r="BC475"/>
      <c r="BD475"/>
      <c r="BE475"/>
      <c r="BF475"/>
      <c r="BG475"/>
      <c r="BH475"/>
      <c r="BI475"/>
      <c r="BN475" t="str">
        <f t="shared" ref="BN475:BU476" si="865">Q35</f>
        <v>3. KOLO</v>
      </c>
      <c r="BO475">
        <f t="shared" si="865"/>
        <v>0.39166666666666672</v>
      </c>
      <c r="BP475">
        <f t="shared" si="865"/>
        <v>16</v>
      </c>
      <c r="BQ475" t="str">
        <f t="shared" si="865"/>
        <v>HŘIŠTĚ</v>
      </c>
      <c r="BR475" t="str">
        <f t="shared" si="865"/>
        <v>skupina</v>
      </c>
      <c r="BS475">
        <f t="shared" si="865"/>
        <v>13</v>
      </c>
      <c r="BT475" t="str">
        <f t="shared" si="865"/>
        <v>:</v>
      </c>
      <c r="BU475">
        <f t="shared" si="865"/>
        <v>21</v>
      </c>
      <c r="BW475" s="270"/>
      <c r="BX475" s="1014" t="str">
        <f t="shared" ref="BX475" si="866">BN475</f>
        <v>3. KOLO</v>
      </c>
      <c r="BY475" s="1014"/>
      <c r="BZ475" s="1014"/>
      <c r="CA475" s="1014"/>
      <c r="CB475" s="271"/>
      <c r="CC475" s="1018"/>
      <c r="CD475" s="1018"/>
      <c r="CE475" s="271"/>
      <c r="CF475" s="271"/>
      <c r="CG475" s="271"/>
      <c r="CH475" s="271"/>
      <c r="CI475" s="271"/>
      <c r="CJ475" s="271"/>
      <c r="CK475" s="271"/>
      <c r="CL475" s="271"/>
      <c r="CM475" s="271"/>
      <c r="CN475" s="1019">
        <f t="shared" ref="CN475" si="867">BP475</f>
        <v>16</v>
      </c>
      <c r="CO475" s="1019"/>
      <c r="CP475" s="1019"/>
      <c r="CQ475" s="1019"/>
      <c r="CR475" s="1019"/>
      <c r="CS475" s="1015" t="s">
        <v>48</v>
      </c>
      <c r="CT475" s="1015"/>
      <c r="CU475" s="1015"/>
      <c r="CV475" s="271"/>
      <c r="CW475" s="271"/>
      <c r="CX475" s="271"/>
      <c r="CY475" s="271"/>
      <c r="CZ475" s="271"/>
      <c r="DA475" s="271"/>
      <c r="DB475" s="271"/>
      <c r="DC475" s="271"/>
      <c r="DD475" s="271"/>
      <c r="DE475" s="271"/>
      <c r="DF475" s="271"/>
      <c r="DG475" s="271"/>
      <c r="DH475" s="271"/>
      <c r="DI475" s="272"/>
      <c r="DJ475" s="1016" t="s">
        <v>49</v>
      </c>
      <c r="DK475" s="1016"/>
      <c r="DL475" s="1016"/>
      <c r="DM475" s="1017">
        <f t="shared" ref="DM475" si="868">BQ476</f>
        <v>4</v>
      </c>
      <c r="DN475" s="1017"/>
      <c r="DO475" s="273"/>
    </row>
    <row r="476" spans="30:119" ht="22.5" customHeight="1" x14ac:dyDescent="0.3">
      <c r="AD476"/>
      <c r="BC476"/>
      <c r="BD476"/>
      <c r="BE476"/>
      <c r="BF476"/>
      <c r="BG476"/>
      <c r="BH476"/>
      <c r="BI476"/>
      <c r="BN476">
        <f t="shared" si="865"/>
        <v>0</v>
      </c>
      <c r="BO476">
        <f t="shared" si="865"/>
        <v>0</v>
      </c>
      <c r="BP476" t="str">
        <f t="shared" si="865"/>
        <v>zápas</v>
      </c>
      <c r="BQ476">
        <f t="shared" si="865"/>
        <v>4</v>
      </c>
      <c r="BR476" t="str">
        <f t="shared" si="865"/>
        <v>D</v>
      </c>
      <c r="BS476" t="str">
        <f t="shared" si="865"/>
        <v>Kmochova "B"</v>
      </c>
      <c r="BT476">
        <f t="shared" si="865"/>
        <v>0</v>
      </c>
      <c r="BU476" t="str">
        <f t="shared" si="865"/>
        <v>Mnichovická "B"</v>
      </c>
      <c r="BW476" s="270"/>
      <c r="BX476" s="1014"/>
      <c r="BY476" s="1014"/>
      <c r="BZ476" s="1014"/>
      <c r="CA476" s="1014"/>
      <c r="CB476" s="271"/>
      <c r="CC476" s="1018"/>
      <c r="CD476" s="1018"/>
      <c r="CE476" s="271"/>
      <c r="CF476" s="271"/>
      <c r="CG476" s="271"/>
      <c r="CH476" s="271"/>
      <c r="CI476" s="271"/>
      <c r="CJ476" s="271"/>
      <c r="CK476" s="271"/>
      <c r="CL476" s="271"/>
      <c r="CM476" s="271"/>
      <c r="CN476" s="1019"/>
      <c r="CO476" s="1019"/>
      <c r="CP476" s="1019"/>
      <c r="CQ476" s="1019"/>
      <c r="CR476" s="1019"/>
      <c r="CS476" s="1015"/>
      <c r="CT476" s="1015"/>
      <c r="CU476" s="1015"/>
      <c r="CV476" s="271"/>
      <c r="CW476" s="271"/>
      <c r="CX476" s="271"/>
      <c r="CY476" s="271"/>
      <c r="CZ476" s="271"/>
      <c r="DA476" s="271"/>
      <c r="DB476" s="271"/>
      <c r="DC476" s="271"/>
      <c r="DD476" s="271"/>
      <c r="DE476" s="271"/>
      <c r="DF476" s="271"/>
      <c r="DG476" s="271"/>
      <c r="DH476" s="271"/>
      <c r="DI476" s="272"/>
      <c r="DJ476" s="1016"/>
      <c r="DK476" s="1016"/>
      <c r="DL476" s="1016"/>
      <c r="DM476" s="1017"/>
      <c r="DN476" s="1017"/>
      <c r="DO476" s="273"/>
    </row>
    <row r="477" spans="30:119" ht="22.5" customHeight="1" x14ac:dyDescent="0.3">
      <c r="AD477"/>
      <c r="BW477" s="270"/>
      <c r="BX477" s="274"/>
      <c r="BY477" s="274"/>
      <c r="BZ477" s="274"/>
      <c r="CA477" s="274"/>
      <c r="CB477" s="1010" t="s">
        <v>52</v>
      </c>
      <c r="CC477" s="1010"/>
      <c r="CD477" s="275">
        <f t="shared" ref="CD477" si="869">BS475</f>
        <v>13</v>
      </c>
      <c r="CE477" s="276" t="s">
        <v>53</v>
      </c>
      <c r="CF477" s="1011" t="str">
        <f t="shared" ref="CF477" si="870">BS476</f>
        <v>Kmochova "B"</v>
      </c>
      <c r="CG477" s="1011"/>
      <c r="CH477" s="1011"/>
      <c r="CI477" s="1011"/>
      <c r="CJ477" s="1011"/>
      <c r="CK477" s="1011"/>
      <c r="CL477" s="1011"/>
      <c r="CM477" s="1011"/>
      <c r="CN477" s="1011"/>
      <c r="CO477" s="1011"/>
      <c r="CP477" s="1011"/>
      <c r="CQ477" s="1011"/>
      <c r="CR477" s="1011"/>
      <c r="CS477" s="274"/>
      <c r="CT477" s="274"/>
      <c r="CU477" s="274"/>
      <c r="CV477" s="274"/>
      <c r="CW477" s="274"/>
      <c r="CX477" s="1010" t="s">
        <v>52</v>
      </c>
      <c r="CY477" s="1010"/>
      <c r="CZ477" s="275">
        <f t="shared" ref="CZ477" si="871">BU475</f>
        <v>21</v>
      </c>
      <c r="DA477" s="276" t="s">
        <v>53</v>
      </c>
      <c r="DB477" s="1011" t="str">
        <f t="shared" ref="DB477" si="872">BU476</f>
        <v>Mnichovická "B"</v>
      </c>
      <c r="DC477" s="1011"/>
      <c r="DD477" s="1011"/>
      <c r="DE477" s="1011"/>
      <c r="DF477" s="1011"/>
      <c r="DG477" s="1011"/>
      <c r="DH477" s="1011"/>
      <c r="DI477" s="1011"/>
      <c r="DJ477" s="1011"/>
      <c r="DK477" s="1011"/>
      <c r="DL477" s="1011"/>
      <c r="DM477" s="1011"/>
      <c r="DN477" s="1011"/>
      <c r="DO477" s="273"/>
    </row>
    <row r="478" spans="30:119" ht="22.5" customHeight="1" x14ac:dyDescent="0.3">
      <c r="AD478"/>
      <c r="BW478" s="270"/>
      <c r="BX478" s="274"/>
      <c r="BY478" s="274"/>
      <c r="BZ478" s="274"/>
      <c r="CA478" s="274"/>
      <c r="CB478" s="274"/>
      <c r="CC478" s="274"/>
      <c r="CD478" s="274"/>
      <c r="CE478" s="274"/>
      <c r="CF478" s="274"/>
      <c r="CG478" s="274"/>
      <c r="CH478" s="274"/>
      <c r="CI478" s="274"/>
      <c r="CJ478" s="274"/>
      <c r="CK478" s="274"/>
      <c r="CL478" s="274"/>
      <c r="CM478" s="274"/>
      <c r="CN478" s="274"/>
      <c r="CO478" s="274"/>
      <c r="CP478" s="274"/>
      <c r="CQ478" s="274"/>
      <c r="CR478" s="274"/>
      <c r="CS478" s="274"/>
      <c r="CT478" s="274"/>
      <c r="CU478" s="274"/>
      <c r="CV478" s="274"/>
      <c r="CW478" s="274"/>
      <c r="CX478" s="274"/>
      <c r="CY478" s="274"/>
      <c r="CZ478" s="274"/>
      <c r="DA478" s="274"/>
      <c r="DB478" s="274"/>
      <c r="DC478" s="274"/>
      <c r="DD478" s="274"/>
      <c r="DE478" s="274"/>
      <c r="DF478" s="274"/>
      <c r="DG478" s="274"/>
      <c r="DH478" s="274"/>
      <c r="DI478" s="277"/>
      <c r="DJ478" s="277"/>
      <c r="DK478" s="277"/>
      <c r="DL478" s="277"/>
      <c r="DM478" s="277"/>
      <c r="DN478" s="277"/>
      <c r="DO478" s="273"/>
    </row>
    <row r="479" spans="30:119" ht="22.5" customHeight="1" x14ac:dyDescent="0.4">
      <c r="AD479"/>
      <c r="BW479" s="270"/>
      <c r="BX479" s="278" t="s">
        <v>56</v>
      </c>
      <c r="BY479" s="250">
        <f t="shared" ref="BY479" si="873">CD477</f>
        <v>13</v>
      </c>
      <c r="BZ479" s="279" t="s">
        <v>47</v>
      </c>
      <c r="CA479" s="290">
        <v>1</v>
      </c>
      <c r="CB479" s="290">
        <v>2</v>
      </c>
      <c r="CC479" s="290">
        <v>3</v>
      </c>
      <c r="CD479" s="290">
        <v>4</v>
      </c>
      <c r="CE479" s="290">
        <v>5</v>
      </c>
      <c r="CF479" s="290">
        <v>6</v>
      </c>
      <c r="CG479" s="290">
        <v>7</v>
      </c>
      <c r="CH479" s="290">
        <v>8</v>
      </c>
      <c r="CI479" s="290">
        <v>9</v>
      </c>
      <c r="CJ479" s="290">
        <v>10</v>
      </c>
      <c r="CK479" s="290">
        <v>11</v>
      </c>
      <c r="CL479" s="290">
        <v>12</v>
      </c>
      <c r="CM479" s="290">
        <v>13</v>
      </c>
      <c r="CN479" s="290">
        <v>14</v>
      </c>
      <c r="CO479" s="290">
        <v>15</v>
      </c>
      <c r="CP479" s="290">
        <v>16</v>
      </c>
      <c r="CQ479" s="290">
        <v>17</v>
      </c>
      <c r="CR479" s="290">
        <v>18</v>
      </c>
      <c r="CS479" s="290">
        <v>19</v>
      </c>
      <c r="CT479" s="290">
        <v>20</v>
      </c>
      <c r="CU479" s="290">
        <v>21</v>
      </c>
      <c r="CV479" s="290">
        <v>22</v>
      </c>
      <c r="CW479" s="290">
        <v>23</v>
      </c>
      <c r="CX479" s="290">
        <v>24</v>
      </c>
      <c r="CY479" s="290">
        <v>25</v>
      </c>
      <c r="CZ479" s="290">
        <v>26</v>
      </c>
      <c r="DA479" s="290">
        <v>27</v>
      </c>
      <c r="DB479" s="290">
        <v>28</v>
      </c>
      <c r="DC479" s="290">
        <v>29</v>
      </c>
      <c r="DD479" s="290">
        <v>30</v>
      </c>
      <c r="DE479" s="290">
        <v>31</v>
      </c>
      <c r="DF479" s="290">
        <v>32</v>
      </c>
      <c r="DG479" s="290">
        <v>33</v>
      </c>
      <c r="DH479" s="290">
        <v>34</v>
      </c>
      <c r="DI479" s="291">
        <v>35</v>
      </c>
      <c r="DJ479" s="291">
        <v>36</v>
      </c>
      <c r="DK479" s="291">
        <v>37</v>
      </c>
      <c r="DL479" s="291">
        <v>38</v>
      </c>
      <c r="DM479" s="291">
        <v>39</v>
      </c>
      <c r="DN479" s="291">
        <v>40</v>
      </c>
      <c r="DO479" s="273"/>
    </row>
    <row r="480" spans="30:119" ht="22.5" customHeight="1" x14ac:dyDescent="0.3">
      <c r="AD480"/>
      <c r="BW480" s="270"/>
      <c r="BX480" s="280"/>
      <c r="BY480" s="281"/>
      <c r="BZ480" s="282"/>
      <c r="CA480" s="283"/>
      <c r="CB480" s="283"/>
      <c r="CC480" s="283"/>
      <c r="CD480" s="283"/>
      <c r="CE480" s="283"/>
      <c r="CF480" s="283"/>
      <c r="CG480" s="283"/>
      <c r="CH480" s="283"/>
      <c r="CI480" s="283"/>
      <c r="CJ480" s="283"/>
      <c r="CK480" s="283"/>
      <c r="CL480" s="283"/>
      <c r="CM480" s="283"/>
      <c r="CN480" s="283"/>
      <c r="CO480" s="283"/>
      <c r="CP480" s="283"/>
      <c r="CQ480" s="283"/>
      <c r="CR480" s="283"/>
      <c r="CS480" s="283"/>
      <c r="CT480" s="283"/>
      <c r="CU480" s="283"/>
      <c r="CV480" s="283"/>
      <c r="CW480" s="283"/>
      <c r="CX480" s="283"/>
      <c r="CY480" s="283"/>
      <c r="CZ480" s="283"/>
      <c r="DA480" s="283"/>
      <c r="DB480" s="283"/>
      <c r="DC480" s="283"/>
      <c r="DD480" s="283"/>
      <c r="DE480" s="283"/>
      <c r="DF480" s="283"/>
      <c r="DG480" s="283"/>
      <c r="DH480" s="283"/>
      <c r="DI480" s="284"/>
      <c r="DJ480" s="284"/>
      <c r="DK480" s="284"/>
      <c r="DL480" s="284"/>
      <c r="DM480" s="284"/>
      <c r="DN480" s="284"/>
      <c r="DO480" s="273"/>
    </row>
    <row r="481" spans="30:119" ht="22.5" customHeight="1" x14ac:dyDescent="0.4">
      <c r="AD481"/>
      <c r="BW481" s="270"/>
      <c r="BX481" s="285" t="s">
        <v>56</v>
      </c>
      <c r="BY481" s="249">
        <f t="shared" ref="BY481" si="874">CZ477</f>
        <v>21</v>
      </c>
      <c r="BZ481" s="286" t="s">
        <v>47</v>
      </c>
      <c r="CA481" s="290">
        <v>1</v>
      </c>
      <c r="CB481" s="290">
        <v>2</v>
      </c>
      <c r="CC481" s="290">
        <v>3</v>
      </c>
      <c r="CD481" s="290">
        <v>4</v>
      </c>
      <c r="CE481" s="290">
        <v>5</v>
      </c>
      <c r="CF481" s="290">
        <v>6</v>
      </c>
      <c r="CG481" s="290">
        <v>7</v>
      </c>
      <c r="CH481" s="290">
        <v>8</v>
      </c>
      <c r="CI481" s="290">
        <v>9</v>
      </c>
      <c r="CJ481" s="290">
        <v>10</v>
      </c>
      <c r="CK481" s="290">
        <v>11</v>
      </c>
      <c r="CL481" s="290">
        <v>12</v>
      </c>
      <c r="CM481" s="290">
        <v>13</v>
      </c>
      <c r="CN481" s="290">
        <v>14</v>
      </c>
      <c r="CO481" s="290">
        <v>15</v>
      </c>
      <c r="CP481" s="290">
        <v>16</v>
      </c>
      <c r="CQ481" s="290">
        <v>17</v>
      </c>
      <c r="CR481" s="290">
        <v>18</v>
      </c>
      <c r="CS481" s="290">
        <v>19</v>
      </c>
      <c r="CT481" s="290">
        <v>20</v>
      </c>
      <c r="CU481" s="290">
        <v>21</v>
      </c>
      <c r="CV481" s="290">
        <v>22</v>
      </c>
      <c r="CW481" s="290">
        <v>23</v>
      </c>
      <c r="CX481" s="290">
        <v>24</v>
      </c>
      <c r="CY481" s="290">
        <v>25</v>
      </c>
      <c r="CZ481" s="290">
        <v>26</v>
      </c>
      <c r="DA481" s="290">
        <v>27</v>
      </c>
      <c r="DB481" s="290">
        <v>28</v>
      </c>
      <c r="DC481" s="290">
        <v>29</v>
      </c>
      <c r="DD481" s="290">
        <v>30</v>
      </c>
      <c r="DE481" s="290">
        <v>31</v>
      </c>
      <c r="DF481" s="290">
        <v>32</v>
      </c>
      <c r="DG481" s="290">
        <v>33</v>
      </c>
      <c r="DH481" s="290">
        <v>34</v>
      </c>
      <c r="DI481" s="291">
        <v>35</v>
      </c>
      <c r="DJ481" s="291">
        <v>36</v>
      </c>
      <c r="DK481" s="291">
        <v>37</v>
      </c>
      <c r="DL481" s="291">
        <v>38</v>
      </c>
      <c r="DM481" s="291">
        <v>39</v>
      </c>
      <c r="DN481" s="291">
        <v>40</v>
      </c>
      <c r="DO481" s="273"/>
    </row>
    <row r="482" spans="30:119" ht="22.5" customHeight="1" thickBot="1" x14ac:dyDescent="0.35">
      <c r="AD482"/>
      <c r="BW482" s="287"/>
      <c r="BX482" s="288"/>
      <c r="BY482" s="288"/>
      <c r="BZ482" s="288"/>
      <c r="CA482" s="288"/>
      <c r="CB482" s="288"/>
      <c r="CC482" s="288"/>
      <c r="CD482" s="288"/>
      <c r="CE482" s="288"/>
      <c r="CF482" s="288"/>
      <c r="CG482" s="288"/>
      <c r="CH482" s="288"/>
      <c r="CI482" s="288"/>
      <c r="CJ482" s="288"/>
      <c r="CK482" s="288"/>
      <c r="CL482" s="288"/>
      <c r="CM482" s="288"/>
      <c r="CN482" s="288"/>
      <c r="CO482" s="288"/>
      <c r="CP482" s="288"/>
      <c r="CQ482" s="288"/>
      <c r="CR482" s="288"/>
      <c r="CS482" s="288"/>
      <c r="CT482" s="288"/>
      <c r="CU482" s="288"/>
      <c r="CV482" s="288"/>
      <c r="CW482" s="288"/>
      <c r="CX482" s="288"/>
      <c r="CY482" s="288"/>
      <c r="CZ482" s="288"/>
      <c r="DA482" s="288"/>
      <c r="DB482" s="288"/>
      <c r="DC482" s="288"/>
      <c r="DD482" s="288"/>
      <c r="DE482" s="288"/>
      <c r="DF482" s="288"/>
      <c r="DG482" s="288"/>
      <c r="DH482" s="288"/>
      <c r="DI482" s="288"/>
      <c r="DJ482" s="288"/>
      <c r="DK482" s="288"/>
      <c r="DL482" s="288"/>
      <c r="DM482" s="288"/>
      <c r="DN482" s="288"/>
      <c r="DO482" s="289"/>
    </row>
    <row r="483" spans="30:119" ht="22.5" customHeight="1" thickTop="1" x14ac:dyDescent="0.35">
      <c r="AD483"/>
      <c r="BW483" s="1012">
        <f t="shared" ref="BW483" si="875">BO484</f>
        <v>0.40000000000000008</v>
      </c>
      <c r="BX483" s="1013"/>
      <c r="BY483" s="267"/>
      <c r="BZ483" s="267"/>
      <c r="CA483" s="267"/>
      <c r="CB483" s="267"/>
      <c r="CC483" s="267"/>
      <c r="CD483" s="267"/>
      <c r="CE483" s="267"/>
      <c r="CF483" s="267"/>
      <c r="CG483" s="267"/>
      <c r="CH483" s="267"/>
      <c r="CI483" s="267"/>
      <c r="CJ483" s="267"/>
      <c r="CK483" s="267"/>
      <c r="CL483" s="267"/>
      <c r="CM483" s="267"/>
      <c r="CN483" s="267"/>
      <c r="CO483" s="267"/>
      <c r="CP483" s="267"/>
      <c r="CQ483" s="267"/>
      <c r="CR483" s="267"/>
      <c r="CS483" s="267"/>
      <c r="CT483" s="267"/>
      <c r="CU483" s="267"/>
      <c r="CV483" s="267"/>
      <c r="CW483" s="267"/>
      <c r="CX483" s="267"/>
      <c r="CY483" s="267"/>
      <c r="CZ483" s="267"/>
      <c r="DA483" s="267"/>
      <c r="DB483" s="267"/>
      <c r="DC483" s="267"/>
      <c r="DD483" s="267"/>
      <c r="DE483" s="267"/>
      <c r="DF483" s="267"/>
      <c r="DG483" s="267"/>
      <c r="DH483" s="267"/>
      <c r="DI483" s="267"/>
      <c r="DJ483" s="267"/>
      <c r="DK483" s="268"/>
      <c r="DL483" s="466" t="s">
        <v>78</v>
      </c>
      <c r="DM483" s="467"/>
      <c r="DN483" s="466" t="str">
        <f t="shared" ref="DN483" si="876">BR485</f>
        <v>B</v>
      </c>
      <c r="DO483" s="468"/>
    </row>
    <row r="484" spans="30:119" ht="22.5" customHeight="1" x14ac:dyDescent="0.3">
      <c r="BN484" t="str">
        <f t="shared" ref="BN484:BU485" si="877">Q37</f>
        <v>4. KOLO</v>
      </c>
      <c r="BO484">
        <f t="shared" si="877"/>
        <v>0.40000000000000008</v>
      </c>
      <c r="BP484">
        <f t="shared" si="877"/>
        <v>22</v>
      </c>
      <c r="BQ484" t="str">
        <f t="shared" si="877"/>
        <v>HŘIŠTĚ</v>
      </c>
      <c r="BR484" t="str">
        <f t="shared" si="877"/>
        <v>skupina</v>
      </c>
      <c r="BS484">
        <f t="shared" si="877"/>
        <v>10</v>
      </c>
      <c r="BT484" t="str">
        <f t="shared" si="877"/>
        <v>:</v>
      </c>
      <c r="BU484">
        <f t="shared" si="877"/>
        <v>18</v>
      </c>
      <c r="BW484" s="270"/>
      <c r="BX484" s="1014" t="str">
        <f t="shared" ref="BX484" si="878">BN484</f>
        <v>4. KOLO</v>
      </c>
      <c r="BY484" s="1014"/>
      <c r="BZ484" s="1014"/>
      <c r="CA484" s="1014"/>
      <c r="CB484" s="271"/>
      <c r="CC484" s="1018"/>
      <c r="CD484" s="1018"/>
      <c r="CE484" s="271"/>
      <c r="CF484" s="271"/>
      <c r="CG484" s="271"/>
      <c r="CH484" s="271"/>
      <c r="CI484" s="271"/>
      <c r="CJ484" s="271"/>
      <c r="CK484" s="271"/>
      <c r="CL484" s="271"/>
      <c r="CM484" s="271"/>
      <c r="CN484" s="1019">
        <f t="shared" ref="CN484" si="879">BP484</f>
        <v>22</v>
      </c>
      <c r="CO484" s="1019"/>
      <c r="CP484" s="1019"/>
      <c r="CQ484" s="1019"/>
      <c r="CR484" s="1019"/>
      <c r="CS484" s="1015" t="s">
        <v>48</v>
      </c>
      <c r="CT484" s="1015"/>
      <c r="CU484" s="1015"/>
      <c r="CV484" s="271"/>
      <c r="CW484" s="271"/>
      <c r="CX484" s="271"/>
      <c r="CY484" s="271"/>
      <c r="CZ484" s="271"/>
      <c r="DA484" s="271"/>
      <c r="DB484" s="271"/>
      <c r="DC484" s="271"/>
      <c r="DD484" s="271"/>
      <c r="DE484" s="271"/>
      <c r="DF484" s="271"/>
      <c r="DG484" s="271"/>
      <c r="DH484" s="271"/>
      <c r="DI484" s="272"/>
      <c r="DJ484" s="1016" t="s">
        <v>49</v>
      </c>
      <c r="DK484" s="1016"/>
      <c r="DL484" s="1016"/>
      <c r="DM484" s="1017">
        <f t="shared" ref="DM484" si="880">BQ485</f>
        <v>4</v>
      </c>
      <c r="DN484" s="1017"/>
      <c r="DO484" s="273"/>
    </row>
    <row r="485" spans="30:119" ht="22.5" customHeight="1" x14ac:dyDescent="0.3">
      <c r="BN485">
        <f t="shared" si="877"/>
        <v>0</v>
      </c>
      <c r="BO485">
        <f t="shared" si="877"/>
        <v>0</v>
      </c>
      <c r="BP485" t="str">
        <f t="shared" si="877"/>
        <v>zápas</v>
      </c>
      <c r="BQ485">
        <f t="shared" si="877"/>
        <v>4</v>
      </c>
      <c r="BR485" t="str">
        <f t="shared" si="877"/>
        <v>B</v>
      </c>
      <c r="BS485" t="str">
        <f t="shared" si="877"/>
        <v>Mnichovická "A"</v>
      </c>
      <c r="BT485">
        <f t="shared" si="877"/>
        <v>0</v>
      </c>
      <c r="BU485" t="str">
        <f t="shared" si="877"/>
        <v>Prokopa Vel. "B"</v>
      </c>
      <c r="BW485" s="270"/>
      <c r="BX485" s="1014"/>
      <c r="BY485" s="1014"/>
      <c r="BZ485" s="1014"/>
      <c r="CA485" s="1014"/>
      <c r="CB485" s="271"/>
      <c r="CC485" s="1018"/>
      <c r="CD485" s="1018"/>
      <c r="CE485" s="271"/>
      <c r="CF485" s="271"/>
      <c r="CG485" s="271"/>
      <c r="CH485" s="271"/>
      <c r="CI485" s="271"/>
      <c r="CJ485" s="271"/>
      <c r="CK485" s="271"/>
      <c r="CL485" s="271"/>
      <c r="CM485" s="271"/>
      <c r="CN485" s="1019"/>
      <c r="CO485" s="1019"/>
      <c r="CP485" s="1019"/>
      <c r="CQ485" s="1019"/>
      <c r="CR485" s="1019"/>
      <c r="CS485" s="1015"/>
      <c r="CT485" s="1015"/>
      <c r="CU485" s="1015"/>
      <c r="CV485" s="271"/>
      <c r="CW485" s="271"/>
      <c r="CX485" s="271"/>
      <c r="CY485" s="271"/>
      <c r="CZ485" s="271"/>
      <c r="DA485" s="271"/>
      <c r="DB485" s="271"/>
      <c r="DC485" s="271"/>
      <c r="DD485" s="271"/>
      <c r="DE485" s="271"/>
      <c r="DF485" s="271"/>
      <c r="DG485" s="271"/>
      <c r="DH485" s="271"/>
      <c r="DI485" s="272"/>
      <c r="DJ485" s="1016"/>
      <c r="DK485" s="1016"/>
      <c r="DL485" s="1016"/>
      <c r="DM485" s="1017"/>
      <c r="DN485" s="1017"/>
      <c r="DO485" s="273"/>
    </row>
    <row r="486" spans="30:119" ht="22.5" customHeight="1" x14ac:dyDescent="0.3">
      <c r="BW486" s="270"/>
      <c r="BX486" s="274"/>
      <c r="BY486" s="274"/>
      <c r="BZ486" s="274"/>
      <c r="CA486" s="274"/>
      <c r="CB486" s="1010" t="s">
        <v>52</v>
      </c>
      <c r="CC486" s="1010"/>
      <c r="CD486" s="275">
        <f t="shared" ref="CD486" si="881">BS484</f>
        <v>10</v>
      </c>
      <c r="CE486" s="276" t="s">
        <v>53</v>
      </c>
      <c r="CF486" s="1011" t="str">
        <f t="shared" ref="CF486" si="882">BS485</f>
        <v>Mnichovická "A"</v>
      </c>
      <c r="CG486" s="1011"/>
      <c r="CH486" s="1011"/>
      <c r="CI486" s="1011"/>
      <c r="CJ486" s="1011"/>
      <c r="CK486" s="1011"/>
      <c r="CL486" s="1011"/>
      <c r="CM486" s="1011"/>
      <c r="CN486" s="1011"/>
      <c r="CO486" s="1011"/>
      <c r="CP486" s="1011"/>
      <c r="CQ486" s="1011"/>
      <c r="CR486" s="1011"/>
      <c r="CS486" s="274"/>
      <c r="CT486" s="274"/>
      <c r="CU486" s="274"/>
      <c r="CV486" s="274"/>
      <c r="CW486" s="274"/>
      <c r="CX486" s="1010" t="s">
        <v>52</v>
      </c>
      <c r="CY486" s="1010"/>
      <c r="CZ486" s="275">
        <f t="shared" ref="CZ486" si="883">BU484</f>
        <v>18</v>
      </c>
      <c r="DA486" s="276" t="s">
        <v>53</v>
      </c>
      <c r="DB486" s="1011" t="str">
        <f t="shared" ref="DB486" si="884">BU485</f>
        <v>Prokopa Vel. "B"</v>
      </c>
      <c r="DC486" s="1011"/>
      <c r="DD486" s="1011"/>
      <c r="DE486" s="1011"/>
      <c r="DF486" s="1011"/>
      <c r="DG486" s="1011"/>
      <c r="DH486" s="1011"/>
      <c r="DI486" s="1011"/>
      <c r="DJ486" s="1011"/>
      <c r="DK486" s="1011"/>
      <c r="DL486" s="1011"/>
      <c r="DM486" s="1011"/>
      <c r="DN486" s="1011"/>
      <c r="DO486" s="273"/>
    </row>
    <row r="487" spans="30:119" ht="22.5" customHeight="1" x14ac:dyDescent="0.3">
      <c r="BW487" s="270"/>
      <c r="BX487" s="274"/>
      <c r="BY487" s="274"/>
      <c r="BZ487" s="274"/>
      <c r="CA487" s="274"/>
      <c r="CB487" s="274"/>
      <c r="CC487" s="274"/>
      <c r="CD487" s="274"/>
      <c r="CE487" s="274"/>
      <c r="CF487" s="274"/>
      <c r="CG487" s="274"/>
      <c r="CH487" s="274"/>
      <c r="CI487" s="274"/>
      <c r="CJ487" s="274"/>
      <c r="CK487" s="274"/>
      <c r="CL487" s="274"/>
      <c r="CM487" s="274"/>
      <c r="CN487" s="274"/>
      <c r="CO487" s="274"/>
      <c r="CP487" s="274"/>
      <c r="CQ487" s="274"/>
      <c r="CR487" s="274"/>
      <c r="CS487" s="274"/>
      <c r="CT487" s="274"/>
      <c r="CU487" s="274"/>
      <c r="CV487" s="274"/>
      <c r="CW487" s="274"/>
      <c r="CX487" s="274"/>
      <c r="CY487" s="274"/>
      <c r="CZ487" s="274"/>
      <c r="DA487" s="274"/>
      <c r="DB487" s="274"/>
      <c r="DC487" s="274"/>
      <c r="DD487" s="274"/>
      <c r="DE487" s="274"/>
      <c r="DF487" s="274"/>
      <c r="DG487" s="274"/>
      <c r="DH487" s="274"/>
      <c r="DI487" s="277"/>
      <c r="DJ487" s="277"/>
      <c r="DK487" s="277"/>
      <c r="DL487" s="277"/>
      <c r="DM487" s="277"/>
      <c r="DN487" s="277"/>
      <c r="DO487" s="273"/>
    </row>
    <row r="488" spans="30:119" ht="22.5" customHeight="1" x14ac:dyDescent="0.4">
      <c r="BW488" s="270"/>
      <c r="BX488" s="278" t="s">
        <v>56</v>
      </c>
      <c r="BY488" s="250">
        <f t="shared" ref="BY488" si="885">CD486</f>
        <v>10</v>
      </c>
      <c r="BZ488" s="279" t="s">
        <v>47</v>
      </c>
      <c r="CA488" s="290">
        <v>1</v>
      </c>
      <c r="CB488" s="290">
        <v>2</v>
      </c>
      <c r="CC488" s="290">
        <v>3</v>
      </c>
      <c r="CD488" s="290">
        <v>4</v>
      </c>
      <c r="CE488" s="290">
        <v>5</v>
      </c>
      <c r="CF488" s="290">
        <v>6</v>
      </c>
      <c r="CG488" s="290">
        <v>7</v>
      </c>
      <c r="CH488" s="290">
        <v>8</v>
      </c>
      <c r="CI488" s="290">
        <v>9</v>
      </c>
      <c r="CJ488" s="290">
        <v>10</v>
      </c>
      <c r="CK488" s="290">
        <v>11</v>
      </c>
      <c r="CL488" s="290">
        <v>12</v>
      </c>
      <c r="CM488" s="290">
        <v>13</v>
      </c>
      <c r="CN488" s="290">
        <v>14</v>
      </c>
      <c r="CO488" s="290">
        <v>15</v>
      </c>
      <c r="CP488" s="290">
        <v>16</v>
      </c>
      <c r="CQ488" s="290">
        <v>17</v>
      </c>
      <c r="CR488" s="290">
        <v>18</v>
      </c>
      <c r="CS488" s="290">
        <v>19</v>
      </c>
      <c r="CT488" s="290">
        <v>20</v>
      </c>
      <c r="CU488" s="290">
        <v>21</v>
      </c>
      <c r="CV488" s="290">
        <v>22</v>
      </c>
      <c r="CW488" s="290">
        <v>23</v>
      </c>
      <c r="CX488" s="290">
        <v>24</v>
      </c>
      <c r="CY488" s="290">
        <v>25</v>
      </c>
      <c r="CZ488" s="290">
        <v>26</v>
      </c>
      <c r="DA488" s="290">
        <v>27</v>
      </c>
      <c r="DB488" s="290">
        <v>28</v>
      </c>
      <c r="DC488" s="290">
        <v>29</v>
      </c>
      <c r="DD488" s="290">
        <v>30</v>
      </c>
      <c r="DE488" s="290">
        <v>31</v>
      </c>
      <c r="DF488" s="290">
        <v>32</v>
      </c>
      <c r="DG488" s="290">
        <v>33</v>
      </c>
      <c r="DH488" s="290">
        <v>34</v>
      </c>
      <c r="DI488" s="291">
        <v>35</v>
      </c>
      <c r="DJ488" s="291">
        <v>36</v>
      </c>
      <c r="DK488" s="291">
        <v>37</v>
      </c>
      <c r="DL488" s="291">
        <v>38</v>
      </c>
      <c r="DM488" s="291">
        <v>39</v>
      </c>
      <c r="DN488" s="291">
        <v>40</v>
      </c>
      <c r="DO488" s="273"/>
    </row>
    <row r="489" spans="30:119" ht="22.5" customHeight="1" x14ac:dyDescent="0.3">
      <c r="BW489" s="270"/>
      <c r="BX489" s="280"/>
      <c r="BY489" s="281"/>
      <c r="BZ489" s="282"/>
      <c r="CA489" s="283"/>
      <c r="CB489" s="283"/>
      <c r="CC489" s="283"/>
      <c r="CD489" s="283"/>
      <c r="CE489" s="283"/>
      <c r="CF489" s="283"/>
      <c r="CG489" s="283"/>
      <c r="CH489" s="283"/>
      <c r="CI489" s="283"/>
      <c r="CJ489" s="283"/>
      <c r="CK489" s="283"/>
      <c r="CL489" s="283"/>
      <c r="CM489" s="283"/>
      <c r="CN489" s="283"/>
      <c r="CO489" s="283"/>
      <c r="CP489" s="283"/>
      <c r="CQ489" s="283"/>
      <c r="CR489" s="283"/>
      <c r="CS489" s="283"/>
      <c r="CT489" s="283"/>
      <c r="CU489" s="283"/>
      <c r="CV489" s="283"/>
      <c r="CW489" s="283"/>
      <c r="CX489" s="283"/>
      <c r="CY489" s="283"/>
      <c r="CZ489" s="283"/>
      <c r="DA489" s="283"/>
      <c r="DB489" s="283"/>
      <c r="DC489" s="283"/>
      <c r="DD489" s="283"/>
      <c r="DE489" s="283"/>
      <c r="DF489" s="283"/>
      <c r="DG489" s="283"/>
      <c r="DH489" s="283"/>
      <c r="DI489" s="284"/>
      <c r="DJ489" s="284"/>
      <c r="DK489" s="284"/>
      <c r="DL489" s="284"/>
      <c r="DM489" s="284"/>
      <c r="DN489" s="284"/>
      <c r="DO489" s="273"/>
    </row>
    <row r="490" spans="30:119" ht="22.5" customHeight="1" x14ac:dyDescent="0.4">
      <c r="BW490" s="270"/>
      <c r="BX490" s="285" t="s">
        <v>56</v>
      </c>
      <c r="BY490" s="249">
        <f t="shared" ref="BY490" si="886">CZ486</f>
        <v>18</v>
      </c>
      <c r="BZ490" s="286" t="s">
        <v>47</v>
      </c>
      <c r="CA490" s="290">
        <v>1</v>
      </c>
      <c r="CB490" s="290">
        <v>2</v>
      </c>
      <c r="CC490" s="290">
        <v>3</v>
      </c>
      <c r="CD490" s="290">
        <v>4</v>
      </c>
      <c r="CE490" s="290">
        <v>5</v>
      </c>
      <c r="CF490" s="290">
        <v>6</v>
      </c>
      <c r="CG490" s="290">
        <v>7</v>
      </c>
      <c r="CH490" s="290">
        <v>8</v>
      </c>
      <c r="CI490" s="290">
        <v>9</v>
      </c>
      <c r="CJ490" s="290">
        <v>10</v>
      </c>
      <c r="CK490" s="290">
        <v>11</v>
      </c>
      <c r="CL490" s="290">
        <v>12</v>
      </c>
      <c r="CM490" s="290">
        <v>13</v>
      </c>
      <c r="CN490" s="290">
        <v>14</v>
      </c>
      <c r="CO490" s="290">
        <v>15</v>
      </c>
      <c r="CP490" s="290">
        <v>16</v>
      </c>
      <c r="CQ490" s="290">
        <v>17</v>
      </c>
      <c r="CR490" s="290">
        <v>18</v>
      </c>
      <c r="CS490" s="290">
        <v>19</v>
      </c>
      <c r="CT490" s="290">
        <v>20</v>
      </c>
      <c r="CU490" s="290">
        <v>21</v>
      </c>
      <c r="CV490" s="290">
        <v>22</v>
      </c>
      <c r="CW490" s="290">
        <v>23</v>
      </c>
      <c r="CX490" s="290">
        <v>24</v>
      </c>
      <c r="CY490" s="290">
        <v>25</v>
      </c>
      <c r="CZ490" s="290">
        <v>26</v>
      </c>
      <c r="DA490" s="290">
        <v>27</v>
      </c>
      <c r="DB490" s="290">
        <v>28</v>
      </c>
      <c r="DC490" s="290">
        <v>29</v>
      </c>
      <c r="DD490" s="290">
        <v>30</v>
      </c>
      <c r="DE490" s="290">
        <v>31</v>
      </c>
      <c r="DF490" s="290">
        <v>32</v>
      </c>
      <c r="DG490" s="290">
        <v>33</v>
      </c>
      <c r="DH490" s="290">
        <v>34</v>
      </c>
      <c r="DI490" s="291">
        <v>35</v>
      </c>
      <c r="DJ490" s="291">
        <v>36</v>
      </c>
      <c r="DK490" s="291">
        <v>37</v>
      </c>
      <c r="DL490" s="291">
        <v>38</v>
      </c>
      <c r="DM490" s="291">
        <v>39</v>
      </c>
      <c r="DN490" s="291">
        <v>40</v>
      </c>
      <c r="DO490" s="273"/>
    </row>
    <row r="491" spans="30:119" ht="22.5" customHeight="1" thickBot="1" x14ac:dyDescent="0.35">
      <c r="BW491" s="287"/>
      <c r="BX491" s="288"/>
      <c r="BY491" s="288"/>
      <c r="BZ491" s="288"/>
      <c r="CA491" s="288"/>
      <c r="CB491" s="288"/>
      <c r="CC491" s="288"/>
      <c r="CD491" s="288"/>
      <c r="CE491" s="288"/>
      <c r="CF491" s="288"/>
      <c r="CG491" s="288"/>
      <c r="CH491" s="288"/>
      <c r="CI491" s="288"/>
      <c r="CJ491" s="288"/>
      <c r="CK491" s="288"/>
      <c r="CL491" s="288"/>
      <c r="CM491" s="288"/>
      <c r="CN491" s="288"/>
      <c r="CO491" s="288"/>
      <c r="CP491" s="288"/>
      <c r="CQ491" s="288"/>
      <c r="CR491" s="288"/>
      <c r="CS491" s="288"/>
      <c r="CT491" s="288"/>
      <c r="CU491" s="288"/>
      <c r="CV491" s="288"/>
      <c r="CW491" s="288"/>
      <c r="CX491" s="288"/>
      <c r="CY491" s="288"/>
      <c r="CZ491" s="288"/>
      <c r="DA491" s="288"/>
      <c r="DB491" s="288"/>
      <c r="DC491" s="288"/>
      <c r="DD491" s="288"/>
      <c r="DE491" s="288"/>
      <c r="DF491" s="288"/>
      <c r="DG491" s="288"/>
      <c r="DH491" s="288"/>
      <c r="DI491" s="288"/>
      <c r="DJ491" s="288"/>
      <c r="DK491" s="288"/>
      <c r="DL491" s="288"/>
      <c r="DM491" s="288"/>
      <c r="DN491" s="288"/>
      <c r="DO491" s="289"/>
    </row>
    <row r="492" spans="30:119" ht="22.5" customHeight="1" thickTop="1" x14ac:dyDescent="0.35">
      <c r="BW492" s="1012">
        <f t="shared" ref="BW492" si="887">BO493</f>
        <v>0.40833333333333344</v>
      </c>
      <c r="BX492" s="1013"/>
      <c r="BY492" s="267"/>
      <c r="BZ492" s="267"/>
      <c r="CA492" s="267"/>
      <c r="CB492" s="267"/>
      <c r="CC492" s="267"/>
      <c r="CD492" s="267"/>
      <c r="CE492" s="267"/>
      <c r="CF492" s="267"/>
      <c r="CG492" s="267"/>
      <c r="CH492" s="267"/>
      <c r="CI492" s="267"/>
      <c r="CJ492" s="267"/>
      <c r="CK492" s="267"/>
      <c r="CL492" s="267"/>
      <c r="CM492" s="267"/>
      <c r="CN492" s="267"/>
      <c r="CO492" s="267"/>
      <c r="CP492" s="267"/>
      <c r="CQ492" s="267"/>
      <c r="CR492" s="267"/>
      <c r="CS492" s="267"/>
      <c r="CT492" s="267"/>
      <c r="CU492" s="267"/>
      <c r="CV492" s="267"/>
      <c r="CW492" s="267"/>
      <c r="CX492" s="267"/>
      <c r="CY492" s="267"/>
      <c r="CZ492" s="267"/>
      <c r="DA492" s="267"/>
      <c r="DB492" s="267"/>
      <c r="DC492" s="267"/>
      <c r="DD492" s="267"/>
      <c r="DE492" s="267"/>
      <c r="DF492" s="267"/>
      <c r="DG492" s="267"/>
      <c r="DH492" s="267"/>
      <c r="DI492" s="267"/>
      <c r="DJ492" s="267"/>
      <c r="DK492" s="268"/>
      <c r="DL492" s="466" t="s">
        <v>78</v>
      </c>
      <c r="DM492" s="467"/>
      <c r="DN492" s="466" t="str">
        <f t="shared" ref="DN492" si="888">BR494</f>
        <v>C</v>
      </c>
      <c r="DO492" s="468"/>
    </row>
    <row r="493" spans="30:119" ht="22.5" customHeight="1" x14ac:dyDescent="0.3">
      <c r="BN493" t="str">
        <f t="shared" ref="BN493:BU494" si="889">Q39</f>
        <v>5. KOLO</v>
      </c>
      <c r="BO493">
        <f t="shared" si="889"/>
        <v>0.40833333333333344</v>
      </c>
      <c r="BP493">
        <f t="shared" si="889"/>
        <v>28</v>
      </c>
      <c r="BQ493" t="str">
        <f t="shared" si="889"/>
        <v>HŘIŠTĚ</v>
      </c>
      <c r="BR493" t="str">
        <f t="shared" si="889"/>
        <v>skupina</v>
      </c>
      <c r="BS493">
        <f t="shared" si="889"/>
        <v>6</v>
      </c>
      <c r="BT493" t="str">
        <f t="shared" si="889"/>
        <v>:</v>
      </c>
      <c r="BU493">
        <f t="shared" si="889"/>
        <v>12</v>
      </c>
      <c r="BW493" s="270"/>
      <c r="BX493" s="1014" t="str">
        <f t="shared" ref="BX493" si="890">BN493</f>
        <v>5. KOLO</v>
      </c>
      <c r="BY493" s="1014"/>
      <c r="BZ493" s="1014"/>
      <c r="CA493" s="1014"/>
      <c r="CB493" s="271"/>
      <c r="CC493" s="1018"/>
      <c r="CD493" s="1018"/>
      <c r="CE493" s="271"/>
      <c r="CF493" s="271"/>
      <c r="CG493" s="271"/>
      <c r="CH493" s="271"/>
      <c r="CI493" s="271"/>
      <c r="CJ493" s="271"/>
      <c r="CK493" s="271"/>
      <c r="CL493" s="271"/>
      <c r="CM493" s="271"/>
      <c r="CN493" s="1019">
        <f t="shared" ref="CN493" si="891">BP493</f>
        <v>28</v>
      </c>
      <c r="CO493" s="1019"/>
      <c r="CP493" s="1019"/>
      <c r="CQ493" s="1019"/>
      <c r="CR493" s="1019"/>
      <c r="CS493" s="1015" t="s">
        <v>48</v>
      </c>
      <c r="CT493" s="1015"/>
      <c r="CU493" s="1015"/>
      <c r="CV493" s="271"/>
      <c r="CW493" s="271"/>
      <c r="CX493" s="271"/>
      <c r="CY493" s="271"/>
      <c r="CZ493" s="271"/>
      <c r="DA493" s="271"/>
      <c r="DB493" s="271"/>
      <c r="DC493" s="271"/>
      <c r="DD493" s="271"/>
      <c r="DE493" s="271"/>
      <c r="DF493" s="271"/>
      <c r="DG493" s="271"/>
      <c r="DH493" s="271"/>
      <c r="DI493" s="272"/>
      <c r="DJ493" s="1016" t="s">
        <v>49</v>
      </c>
      <c r="DK493" s="1016"/>
      <c r="DL493" s="1016"/>
      <c r="DM493" s="1017">
        <f t="shared" ref="DM493" si="892">BQ494</f>
        <v>4</v>
      </c>
      <c r="DN493" s="1017"/>
      <c r="DO493" s="273"/>
    </row>
    <row r="494" spans="30:119" ht="22.5" customHeight="1" x14ac:dyDescent="0.3">
      <c r="BN494">
        <f t="shared" si="889"/>
        <v>0</v>
      </c>
      <c r="BO494">
        <f t="shared" si="889"/>
        <v>0</v>
      </c>
      <c r="BP494" t="str">
        <f t="shared" si="889"/>
        <v>zápas</v>
      </c>
      <c r="BQ494">
        <f t="shared" si="889"/>
        <v>4</v>
      </c>
      <c r="BR494" t="str">
        <f t="shared" si="889"/>
        <v>C</v>
      </c>
      <c r="BS494" t="str">
        <f t="shared" si="889"/>
        <v>Velim</v>
      </c>
      <c r="BT494">
        <f t="shared" si="889"/>
        <v>0</v>
      </c>
      <c r="BU494" t="str">
        <f t="shared" si="889"/>
        <v>Lipanská "B"</v>
      </c>
      <c r="BW494" s="270"/>
      <c r="BX494" s="1014"/>
      <c r="BY494" s="1014"/>
      <c r="BZ494" s="1014"/>
      <c r="CA494" s="1014"/>
      <c r="CB494" s="271"/>
      <c r="CC494" s="1018"/>
      <c r="CD494" s="1018"/>
      <c r="CE494" s="271"/>
      <c r="CF494" s="271"/>
      <c r="CG494" s="271"/>
      <c r="CH494" s="271"/>
      <c r="CI494" s="271"/>
      <c r="CJ494" s="271"/>
      <c r="CK494" s="271"/>
      <c r="CL494" s="271"/>
      <c r="CM494" s="271"/>
      <c r="CN494" s="1019"/>
      <c r="CO494" s="1019"/>
      <c r="CP494" s="1019"/>
      <c r="CQ494" s="1019"/>
      <c r="CR494" s="1019"/>
      <c r="CS494" s="1015"/>
      <c r="CT494" s="1015"/>
      <c r="CU494" s="1015"/>
      <c r="CV494" s="271"/>
      <c r="CW494" s="271"/>
      <c r="CX494" s="271"/>
      <c r="CY494" s="271"/>
      <c r="CZ494" s="271"/>
      <c r="DA494" s="271"/>
      <c r="DB494" s="271"/>
      <c r="DC494" s="271"/>
      <c r="DD494" s="271"/>
      <c r="DE494" s="271"/>
      <c r="DF494" s="271"/>
      <c r="DG494" s="271"/>
      <c r="DH494" s="271"/>
      <c r="DI494" s="272"/>
      <c r="DJ494" s="1016"/>
      <c r="DK494" s="1016"/>
      <c r="DL494" s="1016"/>
      <c r="DM494" s="1017"/>
      <c r="DN494" s="1017"/>
      <c r="DO494" s="273"/>
    </row>
    <row r="495" spans="30:119" ht="22.5" customHeight="1" x14ac:dyDescent="0.3">
      <c r="BW495" s="270"/>
      <c r="BX495" s="274"/>
      <c r="BY495" s="274"/>
      <c r="BZ495" s="274"/>
      <c r="CA495" s="274"/>
      <c r="CB495" s="1010" t="s">
        <v>52</v>
      </c>
      <c r="CC495" s="1010"/>
      <c r="CD495" s="275">
        <f t="shared" ref="CD495" si="893">BS493</f>
        <v>6</v>
      </c>
      <c r="CE495" s="276" t="s">
        <v>53</v>
      </c>
      <c r="CF495" s="1011" t="str">
        <f t="shared" ref="CF495" si="894">BS494</f>
        <v>Velim</v>
      </c>
      <c r="CG495" s="1011"/>
      <c r="CH495" s="1011"/>
      <c r="CI495" s="1011"/>
      <c r="CJ495" s="1011"/>
      <c r="CK495" s="1011"/>
      <c r="CL495" s="1011"/>
      <c r="CM495" s="1011"/>
      <c r="CN495" s="1011"/>
      <c r="CO495" s="1011"/>
      <c r="CP495" s="1011"/>
      <c r="CQ495" s="1011"/>
      <c r="CR495" s="1011"/>
      <c r="CS495" s="274"/>
      <c r="CT495" s="274"/>
      <c r="CU495" s="274"/>
      <c r="CV495" s="274"/>
      <c r="CW495" s="274"/>
      <c r="CX495" s="1010" t="s">
        <v>52</v>
      </c>
      <c r="CY495" s="1010"/>
      <c r="CZ495" s="275">
        <f t="shared" ref="CZ495" si="895">BU493</f>
        <v>12</v>
      </c>
      <c r="DA495" s="276" t="s">
        <v>53</v>
      </c>
      <c r="DB495" s="1011" t="str">
        <f t="shared" ref="DB495" si="896">BU494</f>
        <v>Lipanská "B"</v>
      </c>
      <c r="DC495" s="1011"/>
      <c r="DD495" s="1011"/>
      <c r="DE495" s="1011"/>
      <c r="DF495" s="1011"/>
      <c r="DG495" s="1011"/>
      <c r="DH495" s="1011"/>
      <c r="DI495" s="1011"/>
      <c r="DJ495" s="1011"/>
      <c r="DK495" s="1011"/>
      <c r="DL495" s="1011"/>
      <c r="DM495" s="1011"/>
      <c r="DN495" s="1011"/>
      <c r="DO495" s="273"/>
    </row>
    <row r="496" spans="30:119" ht="22.5" customHeight="1" x14ac:dyDescent="0.3">
      <c r="BW496" s="270"/>
      <c r="BX496" s="274"/>
      <c r="BY496" s="274"/>
      <c r="BZ496" s="274"/>
      <c r="CA496" s="274"/>
      <c r="CB496" s="274"/>
      <c r="CC496" s="274"/>
      <c r="CD496" s="274"/>
      <c r="CE496" s="274"/>
      <c r="CF496" s="274"/>
      <c r="CG496" s="274"/>
      <c r="CH496" s="274"/>
      <c r="CI496" s="274"/>
      <c r="CJ496" s="274"/>
      <c r="CK496" s="274"/>
      <c r="CL496" s="274"/>
      <c r="CM496" s="274"/>
      <c r="CN496" s="274"/>
      <c r="CO496" s="274"/>
      <c r="CP496" s="274"/>
      <c r="CQ496" s="274"/>
      <c r="CR496" s="274"/>
      <c r="CS496" s="274"/>
      <c r="CT496" s="274"/>
      <c r="CU496" s="274"/>
      <c r="CV496" s="274"/>
      <c r="CW496" s="274"/>
      <c r="CX496" s="274"/>
      <c r="CY496" s="274"/>
      <c r="CZ496" s="274"/>
      <c r="DA496" s="274"/>
      <c r="DB496" s="274"/>
      <c r="DC496" s="274"/>
      <c r="DD496" s="274"/>
      <c r="DE496" s="274"/>
      <c r="DF496" s="274"/>
      <c r="DG496" s="274"/>
      <c r="DH496" s="274"/>
      <c r="DI496" s="277"/>
      <c r="DJ496" s="277"/>
      <c r="DK496" s="277"/>
      <c r="DL496" s="277"/>
      <c r="DM496" s="277"/>
      <c r="DN496" s="277"/>
      <c r="DO496" s="273"/>
    </row>
    <row r="497" spans="66:119" ht="22.5" customHeight="1" x14ac:dyDescent="0.4">
      <c r="BW497" s="270"/>
      <c r="BX497" s="278" t="s">
        <v>56</v>
      </c>
      <c r="BY497" s="250">
        <f t="shared" ref="BY497" si="897">CD495</f>
        <v>6</v>
      </c>
      <c r="BZ497" s="279" t="s">
        <v>47</v>
      </c>
      <c r="CA497" s="290">
        <v>1</v>
      </c>
      <c r="CB497" s="290">
        <v>2</v>
      </c>
      <c r="CC497" s="290">
        <v>3</v>
      </c>
      <c r="CD497" s="290">
        <v>4</v>
      </c>
      <c r="CE497" s="290">
        <v>5</v>
      </c>
      <c r="CF497" s="290">
        <v>6</v>
      </c>
      <c r="CG497" s="290">
        <v>7</v>
      </c>
      <c r="CH497" s="290">
        <v>8</v>
      </c>
      <c r="CI497" s="290">
        <v>9</v>
      </c>
      <c r="CJ497" s="290">
        <v>10</v>
      </c>
      <c r="CK497" s="290">
        <v>11</v>
      </c>
      <c r="CL497" s="290">
        <v>12</v>
      </c>
      <c r="CM497" s="290">
        <v>13</v>
      </c>
      <c r="CN497" s="290">
        <v>14</v>
      </c>
      <c r="CO497" s="290">
        <v>15</v>
      </c>
      <c r="CP497" s="290">
        <v>16</v>
      </c>
      <c r="CQ497" s="290">
        <v>17</v>
      </c>
      <c r="CR497" s="290">
        <v>18</v>
      </c>
      <c r="CS497" s="290">
        <v>19</v>
      </c>
      <c r="CT497" s="290">
        <v>20</v>
      </c>
      <c r="CU497" s="290">
        <v>21</v>
      </c>
      <c r="CV497" s="290">
        <v>22</v>
      </c>
      <c r="CW497" s="290">
        <v>23</v>
      </c>
      <c r="CX497" s="290">
        <v>24</v>
      </c>
      <c r="CY497" s="290">
        <v>25</v>
      </c>
      <c r="CZ497" s="290">
        <v>26</v>
      </c>
      <c r="DA497" s="290">
        <v>27</v>
      </c>
      <c r="DB497" s="290">
        <v>28</v>
      </c>
      <c r="DC497" s="290">
        <v>29</v>
      </c>
      <c r="DD497" s="290">
        <v>30</v>
      </c>
      <c r="DE497" s="290">
        <v>31</v>
      </c>
      <c r="DF497" s="290">
        <v>32</v>
      </c>
      <c r="DG497" s="290">
        <v>33</v>
      </c>
      <c r="DH497" s="290">
        <v>34</v>
      </c>
      <c r="DI497" s="291">
        <v>35</v>
      </c>
      <c r="DJ497" s="291">
        <v>36</v>
      </c>
      <c r="DK497" s="291">
        <v>37</v>
      </c>
      <c r="DL497" s="291">
        <v>38</v>
      </c>
      <c r="DM497" s="291">
        <v>39</v>
      </c>
      <c r="DN497" s="291">
        <v>40</v>
      </c>
      <c r="DO497" s="273"/>
    </row>
    <row r="498" spans="66:119" ht="22.5" customHeight="1" x14ac:dyDescent="0.3">
      <c r="BW498" s="270"/>
      <c r="BX498" s="280"/>
      <c r="BY498" s="281"/>
      <c r="BZ498" s="282"/>
      <c r="CA498" s="283"/>
      <c r="CB498" s="283"/>
      <c r="CC498" s="283"/>
      <c r="CD498" s="283"/>
      <c r="CE498" s="283"/>
      <c r="CF498" s="283"/>
      <c r="CG498" s="283"/>
      <c r="CH498" s="283"/>
      <c r="CI498" s="283"/>
      <c r="CJ498" s="283"/>
      <c r="CK498" s="283"/>
      <c r="CL498" s="283"/>
      <c r="CM498" s="283"/>
      <c r="CN498" s="283"/>
      <c r="CO498" s="283"/>
      <c r="CP498" s="283"/>
      <c r="CQ498" s="283"/>
      <c r="CR498" s="283"/>
      <c r="CS498" s="283"/>
      <c r="CT498" s="283"/>
      <c r="CU498" s="283"/>
      <c r="CV498" s="283"/>
      <c r="CW498" s="283"/>
      <c r="CX498" s="283"/>
      <c r="CY498" s="283"/>
      <c r="CZ498" s="283"/>
      <c r="DA498" s="283"/>
      <c r="DB498" s="283"/>
      <c r="DC498" s="283"/>
      <c r="DD498" s="283"/>
      <c r="DE498" s="283"/>
      <c r="DF498" s="283"/>
      <c r="DG498" s="283"/>
      <c r="DH498" s="283"/>
      <c r="DI498" s="284"/>
      <c r="DJ498" s="284"/>
      <c r="DK498" s="284"/>
      <c r="DL498" s="284"/>
      <c r="DM498" s="284"/>
      <c r="DN498" s="284"/>
      <c r="DO498" s="273"/>
    </row>
    <row r="499" spans="66:119" ht="22.5" customHeight="1" x14ac:dyDescent="0.4">
      <c r="BW499" s="270"/>
      <c r="BX499" s="285" t="s">
        <v>56</v>
      </c>
      <c r="BY499" s="249">
        <f t="shared" ref="BY499" si="898">CZ495</f>
        <v>12</v>
      </c>
      <c r="BZ499" s="286" t="s">
        <v>47</v>
      </c>
      <c r="CA499" s="290">
        <v>1</v>
      </c>
      <c r="CB499" s="290">
        <v>2</v>
      </c>
      <c r="CC499" s="290">
        <v>3</v>
      </c>
      <c r="CD499" s="290">
        <v>4</v>
      </c>
      <c r="CE499" s="290">
        <v>5</v>
      </c>
      <c r="CF499" s="290">
        <v>6</v>
      </c>
      <c r="CG499" s="290">
        <v>7</v>
      </c>
      <c r="CH499" s="290">
        <v>8</v>
      </c>
      <c r="CI499" s="290">
        <v>9</v>
      </c>
      <c r="CJ499" s="290">
        <v>10</v>
      </c>
      <c r="CK499" s="290">
        <v>11</v>
      </c>
      <c r="CL499" s="290">
        <v>12</v>
      </c>
      <c r="CM499" s="290">
        <v>13</v>
      </c>
      <c r="CN499" s="290">
        <v>14</v>
      </c>
      <c r="CO499" s="290">
        <v>15</v>
      </c>
      <c r="CP499" s="290">
        <v>16</v>
      </c>
      <c r="CQ499" s="290">
        <v>17</v>
      </c>
      <c r="CR499" s="290">
        <v>18</v>
      </c>
      <c r="CS499" s="290">
        <v>19</v>
      </c>
      <c r="CT499" s="290">
        <v>20</v>
      </c>
      <c r="CU499" s="290">
        <v>21</v>
      </c>
      <c r="CV499" s="290">
        <v>22</v>
      </c>
      <c r="CW499" s="290">
        <v>23</v>
      </c>
      <c r="CX499" s="290">
        <v>24</v>
      </c>
      <c r="CY499" s="290">
        <v>25</v>
      </c>
      <c r="CZ499" s="290">
        <v>26</v>
      </c>
      <c r="DA499" s="290">
        <v>27</v>
      </c>
      <c r="DB499" s="290">
        <v>28</v>
      </c>
      <c r="DC499" s="290">
        <v>29</v>
      </c>
      <c r="DD499" s="290">
        <v>30</v>
      </c>
      <c r="DE499" s="290">
        <v>31</v>
      </c>
      <c r="DF499" s="290">
        <v>32</v>
      </c>
      <c r="DG499" s="290">
        <v>33</v>
      </c>
      <c r="DH499" s="290">
        <v>34</v>
      </c>
      <c r="DI499" s="291">
        <v>35</v>
      </c>
      <c r="DJ499" s="291">
        <v>36</v>
      </c>
      <c r="DK499" s="291">
        <v>37</v>
      </c>
      <c r="DL499" s="291">
        <v>38</v>
      </c>
      <c r="DM499" s="291">
        <v>39</v>
      </c>
      <c r="DN499" s="291">
        <v>40</v>
      </c>
      <c r="DO499" s="273"/>
    </row>
    <row r="500" spans="66:119" ht="22.5" customHeight="1" thickBot="1" x14ac:dyDescent="0.35">
      <c r="BW500" s="287"/>
      <c r="BX500" s="288"/>
      <c r="BY500" s="288"/>
      <c r="BZ500" s="288"/>
      <c r="CA500" s="288"/>
      <c r="CB500" s="288"/>
      <c r="CC500" s="288"/>
      <c r="CD500" s="288"/>
      <c r="CE500" s="288"/>
      <c r="CF500" s="288"/>
      <c r="CG500" s="288"/>
      <c r="CH500" s="288"/>
      <c r="CI500" s="288"/>
      <c r="CJ500" s="288"/>
      <c r="CK500" s="288"/>
      <c r="CL500" s="288"/>
      <c r="CM500" s="288"/>
      <c r="CN500" s="288"/>
      <c r="CO500" s="288"/>
      <c r="CP500" s="288"/>
      <c r="CQ500" s="288"/>
      <c r="CR500" s="288"/>
      <c r="CS500" s="288"/>
      <c r="CT500" s="288"/>
      <c r="CU500" s="288"/>
      <c r="CV500" s="288"/>
      <c r="CW500" s="288"/>
      <c r="CX500" s="288"/>
      <c r="CY500" s="288"/>
      <c r="CZ500" s="288"/>
      <c r="DA500" s="288"/>
      <c r="DB500" s="288"/>
      <c r="DC500" s="288"/>
      <c r="DD500" s="288"/>
      <c r="DE500" s="288"/>
      <c r="DF500" s="288"/>
      <c r="DG500" s="288"/>
      <c r="DH500" s="288"/>
      <c r="DI500" s="288"/>
      <c r="DJ500" s="288"/>
      <c r="DK500" s="288"/>
      <c r="DL500" s="288"/>
      <c r="DM500" s="288"/>
      <c r="DN500" s="288"/>
      <c r="DO500" s="289"/>
    </row>
    <row r="501" spans="66:119" ht="22.5" customHeight="1" thickTop="1" x14ac:dyDescent="0.35">
      <c r="BW501" s="1012">
        <f t="shared" ref="BW501" si="899">BO502</f>
        <v>0.4166666666666668</v>
      </c>
      <c r="BX501" s="1013"/>
      <c r="BY501" s="267"/>
      <c r="BZ501" s="267"/>
      <c r="CA501" s="267"/>
      <c r="CB501" s="267"/>
      <c r="CC501" s="267"/>
      <c r="CD501" s="267"/>
      <c r="CE501" s="267"/>
      <c r="CF501" s="267"/>
      <c r="CG501" s="267"/>
      <c r="CH501" s="267"/>
      <c r="CI501" s="267"/>
      <c r="CJ501" s="267"/>
      <c r="CK501" s="267"/>
      <c r="CL501" s="267"/>
      <c r="CM501" s="267"/>
      <c r="CN501" s="267"/>
      <c r="CO501" s="267"/>
      <c r="CP501" s="267"/>
      <c r="CQ501" s="267"/>
      <c r="CR501" s="267"/>
      <c r="CS501" s="267"/>
      <c r="CT501" s="267"/>
      <c r="CU501" s="267"/>
      <c r="CV501" s="267"/>
      <c r="CW501" s="267"/>
      <c r="CX501" s="267"/>
      <c r="CY501" s="267"/>
      <c r="CZ501" s="267"/>
      <c r="DA501" s="267"/>
      <c r="DB501" s="267"/>
      <c r="DC501" s="267"/>
      <c r="DD501" s="267"/>
      <c r="DE501" s="267"/>
      <c r="DF501" s="267"/>
      <c r="DG501" s="267"/>
      <c r="DH501" s="267"/>
      <c r="DI501" s="267"/>
      <c r="DJ501" s="267"/>
      <c r="DK501" s="268"/>
      <c r="DL501" s="466" t="s">
        <v>78</v>
      </c>
      <c r="DM501" s="467"/>
      <c r="DN501" s="466" t="str">
        <f t="shared" ref="DN501" si="900">BR503</f>
        <v>A</v>
      </c>
      <c r="DO501" s="468"/>
    </row>
    <row r="502" spans="66:119" ht="22.5" customHeight="1" x14ac:dyDescent="0.3">
      <c r="BN502" t="str">
        <f t="shared" ref="BN502:BU503" si="901">Q41</f>
        <v>6. KOLO</v>
      </c>
      <c r="BO502">
        <f t="shared" si="901"/>
        <v>0.4166666666666668</v>
      </c>
      <c r="BP502">
        <f t="shared" si="901"/>
        <v>34</v>
      </c>
      <c r="BQ502" t="str">
        <f t="shared" si="901"/>
        <v>HŘIŠTĚ</v>
      </c>
      <c r="BR502" t="str">
        <f t="shared" si="901"/>
        <v>skupina</v>
      </c>
      <c r="BS502">
        <f t="shared" si="901"/>
        <v>7</v>
      </c>
      <c r="BT502" t="str">
        <f t="shared" si="901"/>
        <v>:</v>
      </c>
      <c r="BU502">
        <f t="shared" si="901"/>
        <v>16</v>
      </c>
      <c r="BW502" s="270"/>
      <c r="BX502" s="1014" t="str">
        <f t="shared" ref="BX502" si="902">BN502</f>
        <v>6. KOLO</v>
      </c>
      <c r="BY502" s="1014"/>
      <c r="BZ502" s="1014"/>
      <c r="CA502" s="1014"/>
      <c r="CB502" s="271"/>
      <c r="CC502" s="1018"/>
      <c r="CD502" s="1018"/>
      <c r="CE502" s="271"/>
      <c r="CF502" s="271"/>
      <c r="CG502" s="271"/>
      <c r="CH502" s="271"/>
      <c r="CI502" s="271"/>
      <c r="CJ502" s="271"/>
      <c r="CK502" s="271"/>
      <c r="CL502" s="271"/>
      <c r="CM502" s="271"/>
      <c r="CN502" s="1019">
        <f t="shared" ref="CN502" si="903">BP502</f>
        <v>34</v>
      </c>
      <c r="CO502" s="1019"/>
      <c r="CP502" s="1019"/>
      <c r="CQ502" s="1019"/>
      <c r="CR502" s="1019"/>
      <c r="CS502" s="1015" t="s">
        <v>48</v>
      </c>
      <c r="CT502" s="1015"/>
      <c r="CU502" s="1015"/>
      <c r="CV502" s="271"/>
      <c r="CW502" s="271"/>
      <c r="CX502" s="271"/>
      <c r="CY502" s="271"/>
      <c r="CZ502" s="271"/>
      <c r="DA502" s="271"/>
      <c r="DB502" s="271"/>
      <c r="DC502" s="271"/>
      <c r="DD502" s="271"/>
      <c r="DE502" s="271"/>
      <c r="DF502" s="271"/>
      <c r="DG502" s="271"/>
      <c r="DH502" s="271"/>
      <c r="DI502" s="272"/>
      <c r="DJ502" s="1016" t="s">
        <v>49</v>
      </c>
      <c r="DK502" s="1016"/>
      <c r="DL502" s="1016"/>
      <c r="DM502" s="1017">
        <f t="shared" ref="DM502" si="904">BQ503</f>
        <v>4</v>
      </c>
      <c r="DN502" s="1017"/>
      <c r="DO502" s="273"/>
    </row>
    <row r="503" spans="66:119" ht="22.5" customHeight="1" x14ac:dyDescent="0.3">
      <c r="BN503">
        <f t="shared" si="901"/>
        <v>0</v>
      </c>
      <c r="BO503">
        <f t="shared" si="901"/>
        <v>0</v>
      </c>
      <c r="BP503" t="str">
        <f t="shared" si="901"/>
        <v>zápas</v>
      </c>
      <c r="BQ503">
        <f t="shared" si="901"/>
        <v>4</v>
      </c>
      <c r="BR503" t="str">
        <f t="shared" si="901"/>
        <v>A</v>
      </c>
      <c r="BS503" t="str">
        <f t="shared" si="901"/>
        <v>Masarykova "B"</v>
      </c>
      <c r="BT503">
        <f t="shared" si="901"/>
        <v>0</v>
      </c>
      <c r="BU503" t="str">
        <f t="shared" si="901"/>
        <v>Kouřim "A"</v>
      </c>
      <c r="BW503" s="270"/>
      <c r="BX503" s="1014"/>
      <c r="BY503" s="1014"/>
      <c r="BZ503" s="1014"/>
      <c r="CA503" s="1014"/>
      <c r="CB503" s="271"/>
      <c r="CC503" s="1018"/>
      <c r="CD503" s="1018"/>
      <c r="CE503" s="271"/>
      <c r="CF503" s="271"/>
      <c r="CG503" s="271"/>
      <c r="CH503" s="271"/>
      <c r="CI503" s="271"/>
      <c r="CJ503" s="271"/>
      <c r="CK503" s="271"/>
      <c r="CL503" s="271"/>
      <c r="CM503" s="271"/>
      <c r="CN503" s="1019"/>
      <c r="CO503" s="1019"/>
      <c r="CP503" s="1019"/>
      <c r="CQ503" s="1019"/>
      <c r="CR503" s="1019"/>
      <c r="CS503" s="1015"/>
      <c r="CT503" s="1015"/>
      <c r="CU503" s="1015"/>
      <c r="CV503" s="271"/>
      <c r="CW503" s="271"/>
      <c r="CX503" s="271"/>
      <c r="CY503" s="271"/>
      <c r="CZ503" s="271"/>
      <c r="DA503" s="271"/>
      <c r="DB503" s="271"/>
      <c r="DC503" s="271"/>
      <c r="DD503" s="271"/>
      <c r="DE503" s="271"/>
      <c r="DF503" s="271"/>
      <c r="DG503" s="271"/>
      <c r="DH503" s="271"/>
      <c r="DI503" s="272"/>
      <c r="DJ503" s="1016"/>
      <c r="DK503" s="1016"/>
      <c r="DL503" s="1016"/>
      <c r="DM503" s="1017"/>
      <c r="DN503" s="1017"/>
      <c r="DO503" s="273"/>
    </row>
    <row r="504" spans="66:119" ht="22.5" customHeight="1" x14ac:dyDescent="0.3">
      <c r="BW504" s="270"/>
      <c r="BX504" s="274"/>
      <c r="BY504" s="274"/>
      <c r="BZ504" s="274"/>
      <c r="CA504" s="274"/>
      <c r="CB504" s="1010" t="s">
        <v>52</v>
      </c>
      <c r="CC504" s="1010"/>
      <c r="CD504" s="275">
        <f t="shared" ref="CD504" si="905">BS502</f>
        <v>7</v>
      </c>
      <c r="CE504" s="276" t="s">
        <v>53</v>
      </c>
      <c r="CF504" s="1011" t="str">
        <f t="shared" ref="CF504" si="906">BS503</f>
        <v>Masarykova "B"</v>
      </c>
      <c r="CG504" s="1011"/>
      <c r="CH504" s="1011"/>
      <c r="CI504" s="1011"/>
      <c r="CJ504" s="1011"/>
      <c r="CK504" s="1011"/>
      <c r="CL504" s="1011"/>
      <c r="CM504" s="1011"/>
      <c r="CN504" s="1011"/>
      <c r="CO504" s="1011"/>
      <c r="CP504" s="1011"/>
      <c r="CQ504" s="1011"/>
      <c r="CR504" s="1011"/>
      <c r="CS504" s="274"/>
      <c r="CT504" s="274"/>
      <c r="CU504" s="274"/>
      <c r="CV504" s="274"/>
      <c r="CW504" s="274"/>
      <c r="CX504" s="1010" t="s">
        <v>52</v>
      </c>
      <c r="CY504" s="1010"/>
      <c r="CZ504" s="275">
        <f t="shared" ref="CZ504" si="907">BU502</f>
        <v>16</v>
      </c>
      <c r="DA504" s="276" t="s">
        <v>53</v>
      </c>
      <c r="DB504" s="1011" t="str">
        <f t="shared" ref="DB504" si="908">BU503</f>
        <v>Kouřim "A"</v>
      </c>
      <c r="DC504" s="1011"/>
      <c r="DD504" s="1011"/>
      <c r="DE504" s="1011"/>
      <c r="DF504" s="1011"/>
      <c r="DG504" s="1011"/>
      <c r="DH504" s="1011"/>
      <c r="DI504" s="1011"/>
      <c r="DJ504" s="1011"/>
      <c r="DK504" s="1011"/>
      <c r="DL504" s="1011"/>
      <c r="DM504" s="1011"/>
      <c r="DN504" s="1011"/>
      <c r="DO504" s="273"/>
    </row>
    <row r="505" spans="66:119" ht="22.5" customHeight="1" x14ac:dyDescent="0.3">
      <c r="BW505" s="270"/>
      <c r="BX505" s="274"/>
      <c r="BY505" s="274"/>
      <c r="BZ505" s="274"/>
      <c r="CA505" s="274"/>
      <c r="CB505" s="274"/>
      <c r="CC505" s="274"/>
      <c r="CD505" s="274"/>
      <c r="CE505" s="274"/>
      <c r="CF505" s="274"/>
      <c r="CG505" s="274"/>
      <c r="CH505" s="274"/>
      <c r="CI505" s="274"/>
      <c r="CJ505" s="274"/>
      <c r="CK505" s="274"/>
      <c r="CL505" s="274"/>
      <c r="CM505" s="274"/>
      <c r="CN505" s="274"/>
      <c r="CO505" s="274"/>
      <c r="CP505" s="274"/>
      <c r="CQ505" s="274"/>
      <c r="CR505" s="274"/>
      <c r="CS505" s="274"/>
      <c r="CT505" s="274"/>
      <c r="CU505" s="274"/>
      <c r="CV505" s="274"/>
      <c r="CW505" s="274"/>
      <c r="CX505" s="274"/>
      <c r="CY505" s="274"/>
      <c r="CZ505" s="274"/>
      <c r="DA505" s="274"/>
      <c r="DB505" s="274"/>
      <c r="DC505" s="274"/>
      <c r="DD505" s="274"/>
      <c r="DE505" s="274"/>
      <c r="DF505" s="274"/>
      <c r="DG505" s="274"/>
      <c r="DH505" s="274"/>
      <c r="DI505" s="277"/>
      <c r="DJ505" s="277"/>
      <c r="DK505" s="277"/>
      <c r="DL505" s="277"/>
      <c r="DM505" s="277"/>
      <c r="DN505" s="277"/>
      <c r="DO505" s="273"/>
    </row>
    <row r="506" spans="66:119" ht="22.5" customHeight="1" x14ac:dyDescent="0.4">
      <c r="BW506" s="270"/>
      <c r="BX506" s="278" t="s">
        <v>56</v>
      </c>
      <c r="BY506" s="250">
        <f t="shared" ref="BY506" si="909">CD504</f>
        <v>7</v>
      </c>
      <c r="BZ506" s="279" t="s">
        <v>47</v>
      </c>
      <c r="CA506" s="290">
        <v>1</v>
      </c>
      <c r="CB506" s="290">
        <v>2</v>
      </c>
      <c r="CC506" s="290">
        <v>3</v>
      </c>
      <c r="CD506" s="290">
        <v>4</v>
      </c>
      <c r="CE506" s="290">
        <v>5</v>
      </c>
      <c r="CF506" s="290">
        <v>6</v>
      </c>
      <c r="CG506" s="290">
        <v>7</v>
      </c>
      <c r="CH506" s="290">
        <v>8</v>
      </c>
      <c r="CI506" s="290">
        <v>9</v>
      </c>
      <c r="CJ506" s="290">
        <v>10</v>
      </c>
      <c r="CK506" s="290">
        <v>11</v>
      </c>
      <c r="CL506" s="290">
        <v>12</v>
      </c>
      <c r="CM506" s="290">
        <v>13</v>
      </c>
      <c r="CN506" s="290">
        <v>14</v>
      </c>
      <c r="CO506" s="290">
        <v>15</v>
      </c>
      <c r="CP506" s="290">
        <v>16</v>
      </c>
      <c r="CQ506" s="290">
        <v>17</v>
      </c>
      <c r="CR506" s="290">
        <v>18</v>
      </c>
      <c r="CS506" s="290">
        <v>19</v>
      </c>
      <c r="CT506" s="290">
        <v>20</v>
      </c>
      <c r="CU506" s="290">
        <v>21</v>
      </c>
      <c r="CV506" s="290">
        <v>22</v>
      </c>
      <c r="CW506" s="290">
        <v>23</v>
      </c>
      <c r="CX506" s="290">
        <v>24</v>
      </c>
      <c r="CY506" s="290">
        <v>25</v>
      </c>
      <c r="CZ506" s="290">
        <v>26</v>
      </c>
      <c r="DA506" s="290">
        <v>27</v>
      </c>
      <c r="DB506" s="290">
        <v>28</v>
      </c>
      <c r="DC506" s="290">
        <v>29</v>
      </c>
      <c r="DD506" s="290">
        <v>30</v>
      </c>
      <c r="DE506" s="290">
        <v>31</v>
      </c>
      <c r="DF506" s="290">
        <v>32</v>
      </c>
      <c r="DG506" s="290">
        <v>33</v>
      </c>
      <c r="DH506" s="290">
        <v>34</v>
      </c>
      <c r="DI506" s="291">
        <v>35</v>
      </c>
      <c r="DJ506" s="291">
        <v>36</v>
      </c>
      <c r="DK506" s="291">
        <v>37</v>
      </c>
      <c r="DL506" s="291">
        <v>38</v>
      </c>
      <c r="DM506" s="291">
        <v>39</v>
      </c>
      <c r="DN506" s="291">
        <v>40</v>
      </c>
      <c r="DO506" s="273"/>
    </row>
    <row r="507" spans="66:119" ht="22.5" customHeight="1" x14ac:dyDescent="0.3">
      <c r="BW507" s="270"/>
      <c r="BX507" s="280"/>
      <c r="BY507" s="281"/>
      <c r="BZ507" s="282"/>
      <c r="CA507" s="283"/>
      <c r="CB507" s="283"/>
      <c r="CC507" s="283"/>
      <c r="CD507" s="283"/>
      <c r="CE507" s="283"/>
      <c r="CF507" s="283"/>
      <c r="CG507" s="283"/>
      <c r="CH507" s="283"/>
      <c r="CI507" s="283"/>
      <c r="CJ507" s="283"/>
      <c r="CK507" s="283"/>
      <c r="CL507" s="283"/>
      <c r="CM507" s="283"/>
      <c r="CN507" s="283"/>
      <c r="CO507" s="283"/>
      <c r="CP507" s="283"/>
      <c r="CQ507" s="283"/>
      <c r="CR507" s="283"/>
      <c r="CS507" s="283"/>
      <c r="CT507" s="283"/>
      <c r="CU507" s="283"/>
      <c r="CV507" s="283"/>
      <c r="CW507" s="283"/>
      <c r="CX507" s="283"/>
      <c r="CY507" s="283"/>
      <c r="CZ507" s="283"/>
      <c r="DA507" s="283"/>
      <c r="DB507" s="283"/>
      <c r="DC507" s="283"/>
      <c r="DD507" s="283"/>
      <c r="DE507" s="283"/>
      <c r="DF507" s="283"/>
      <c r="DG507" s="283"/>
      <c r="DH507" s="283"/>
      <c r="DI507" s="284"/>
      <c r="DJ507" s="284"/>
      <c r="DK507" s="284"/>
      <c r="DL507" s="284"/>
      <c r="DM507" s="284"/>
      <c r="DN507" s="284"/>
      <c r="DO507" s="273"/>
    </row>
    <row r="508" spans="66:119" ht="22.5" customHeight="1" x14ac:dyDescent="0.4">
      <c r="BW508" s="270"/>
      <c r="BX508" s="285" t="s">
        <v>56</v>
      </c>
      <c r="BY508" s="249">
        <f t="shared" ref="BY508" si="910">CZ504</f>
        <v>16</v>
      </c>
      <c r="BZ508" s="286" t="s">
        <v>47</v>
      </c>
      <c r="CA508" s="290">
        <v>1</v>
      </c>
      <c r="CB508" s="290">
        <v>2</v>
      </c>
      <c r="CC508" s="290">
        <v>3</v>
      </c>
      <c r="CD508" s="290">
        <v>4</v>
      </c>
      <c r="CE508" s="290">
        <v>5</v>
      </c>
      <c r="CF508" s="290">
        <v>6</v>
      </c>
      <c r="CG508" s="290">
        <v>7</v>
      </c>
      <c r="CH508" s="290">
        <v>8</v>
      </c>
      <c r="CI508" s="290">
        <v>9</v>
      </c>
      <c r="CJ508" s="290">
        <v>10</v>
      </c>
      <c r="CK508" s="290">
        <v>11</v>
      </c>
      <c r="CL508" s="290">
        <v>12</v>
      </c>
      <c r="CM508" s="290">
        <v>13</v>
      </c>
      <c r="CN508" s="290">
        <v>14</v>
      </c>
      <c r="CO508" s="290">
        <v>15</v>
      </c>
      <c r="CP508" s="290">
        <v>16</v>
      </c>
      <c r="CQ508" s="290">
        <v>17</v>
      </c>
      <c r="CR508" s="290">
        <v>18</v>
      </c>
      <c r="CS508" s="290">
        <v>19</v>
      </c>
      <c r="CT508" s="290">
        <v>20</v>
      </c>
      <c r="CU508" s="290">
        <v>21</v>
      </c>
      <c r="CV508" s="290">
        <v>22</v>
      </c>
      <c r="CW508" s="290">
        <v>23</v>
      </c>
      <c r="CX508" s="290">
        <v>24</v>
      </c>
      <c r="CY508" s="290">
        <v>25</v>
      </c>
      <c r="CZ508" s="290">
        <v>26</v>
      </c>
      <c r="DA508" s="290">
        <v>27</v>
      </c>
      <c r="DB508" s="290">
        <v>28</v>
      </c>
      <c r="DC508" s="290">
        <v>29</v>
      </c>
      <c r="DD508" s="290">
        <v>30</v>
      </c>
      <c r="DE508" s="290">
        <v>31</v>
      </c>
      <c r="DF508" s="290">
        <v>32</v>
      </c>
      <c r="DG508" s="290">
        <v>33</v>
      </c>
      <c r="DH508" s="290">
        <v>34</v>
      </c>
      <c r="DI508" s="291">
        <v>35</v>
      </c>
      <c r="DJ508" s="291">
        <v>36</v>
      </c>
      <c r="DK508" s="291">
        <v>37</v>
      </c>
      <c r="DL508" s="291">
        <v>38</v>
      </c>
      <c r="DM508" s="291">
        <v>39</v>
      </c>
      <c r="DN508" s="291">
        <v>40</v>
      </c>
      <c r="DO508" s="273"/>
    </row>
    <row r="509" spans="66:119" ht="22.5" customHeight="1" thickBot="1" x14ac:dyDescent="0.35">
      <c r="BW509" s="287"/>
      <c r="BX509" s="288"/>
      <c r="BY509" s="288"/>
      <c r="BZ509" s="288"/>
      <c r="CA509" s="288"/>
      <c r="CB509" s="288"/>
      <c r="CC509" s="288"/>
      <c r="CD509" s="288"/>
      <c r="CE509" s="288"/>
      <c r="CF509" s="288"/>
      <c r="CG509" s="288"/>
      <c r="CH509" s="288"/>
      <c r="CI509" s="288"/>
      <c r="CJ509" s="288"/>
      <c r="CK509" s="288"/>
      <c r="CL509" s="288"/>
      <c r="CM509" s="288"/>
      <c r="CN509" s="288"/>
      <c r="CO509" s="288"/>
      <c r="CP509" s="288"/>
      <c r="CQ509" s="288"/>
      <c r="CR509" s="288"/>
      <c r="CS509" s="288"/>
      <c r="CT509" s="288"/>
      <c r="CU509" s="288"/>
      <c r="CV509" s="288"/>
      <c r="CW509" s="288"/>
      <c r="CX509" s="288"/>
      <c r="CY509" s="288"/>
      <c r="CZ509" s="288"/>
      <c r="DA509" s="288"/>
      <c r="DB509" s="288"/>
      <c r="DC509" s="288"/>
      <c r="DD509" s="288"/>
      <c r="DE509" s="288"/>
      <c r="DF509" s="288"/>
      <c r="DG509" s="288"/>
      <c r="DH509" s="288"/>
      <c r="DI509" s="288"/>
      <c r="DJ509" s="288"/>
      <c r="DK509" s="288"/>
      <c r="DL509" s="288"/>
      <c r="DM509" s="288"/>
      <c r="DN509" s="288"/>
      <c r="DO509" s="289"/>
    </row>
    <row r="510" spans="66:119" ht="22.5" customHeight="1" thickTop="1" x14ac:dyDescent="0.35">
      <c r="BW510" s="1012">
        <f t="shared" ref="BW510" si="911">BO511</f>
        <v>0.42500000000000016</v>
      </c>
      <c r="BX510" s="1013"/>
      <c r="BY510" s="267"/>
      <c r="BZ510" s="267"/>
      <c r="CA510" s="267"/>
      <c r="CB510" s="267"/>
      <c r="CC510" s="267"/>
      <c r="CD510" s="267"/>
      <c r="CE510" s="267"/>
      <c r="CF510" s="267"/>
      <c r="CG510" s="267"/>
      <c r="CH510" s="267"/>
      <c r="CI510" s="267"/>
      <c r="CJ510" s="267"/>
      <c r="CK510" s="267"/>
      <c r="CL510" s="267"/>
      <c r="CM510" s="267"/>
      <c r="CN510" s="267"/>
      <c r="CO510" s="267"/>
      <c r="CP510" s="267"/>
      <c r="CQ510" s="267"/>
      <c r="CR510" s="267"/>
      <c r="CS510" s="267"/>
      <c r="CT510" s="267"/>
      <c r="CU510" s="267"/>
      <c r="CV510" s="267"/>
      <c r="CW510" s="267"/>
      <c r="CX510" s="267"/>
      <c r="CY510" s="267"/>
      <c r="CZ510" s="267"/>
      <c r="DA510" s="267"/>
      <c r="DB510" s="267"/>
      <c r="DC510" s="267"/>
      <c r="DD510" s="267"/>
      <c r="DE510" s="267"/>
      <c r="DF510" s="267"/>
      <c r="DG510" s="267"/>
      <c r="DH510" s="267"/>
      <c r="DI510" s="267"/>
      <c r="DJ510" s="267"/>
      <c r="DK510" s="268"/>
      <c r="DL510" s="466" t="s">
        <v>78</v>
      </c>
      <c r="DM510" s="467"/>
      <c r="DN510" s="466" t="str">
        <f t="shared" ref="DN510" si="912">BR512</f>
        <v>C</v>
      </c>
      <c r="DO510" s="468"/>
    </row>
    <row r="511" spans="66:119" ht="22.5" customHeight="1" x14ac:dyDescent="0.3">
      <c r="BN511" t="str">
        <f t="shared" ref="BN511:BU512" si="913">Q43</f>
        <v>7. KOLO</v>
      </c>
      <c r="BO511">
        <f t="shared" si="913"/>
        <v>0.42500000000000016</v>
      </c>
      <c r="BP511">
        <f t="shared" si="913"/>
        <v>40</v>
      </c>
      <c r="BQ511" t="str">
        <f t="shared" si="913"/>
        <v>HŘIŠTĚ</v>
      </c>
      <c r="BR511" t="str">
        <f t="shared" si="913"/>
        <v>skupina</v>
      </c>
      <c r="BS511">
        <f t="shared" si="913"/>
        <v>3</v>
      </c>
      <c r="BT511" t="str">
        <f t="shared" si="913"/>
        <v>:</v>
      </c>
      <c r="BU511">
        <f t="shared" si="913"/>
        <v>14</v>
      </c>
      <c r="BW511" s="270"/>
      <c r="BX511" s="1014" t="str">
        <f t="shared" ref="BX511" si="914">BN511</f>
        <v>7. KOLO</v>
      </c>
      <c r="BY511" s="1014"/>
      <c r="BZ511" s="1014"/>
      <c r="CA511" s="1014"/>
      <c r="CB511" s="271"/>
      <c r="CC511" s="1018"/>
      <c r="CD511" s="1018"/>
      <c r="CE511" s="271"/>
      <c r="CF511" s="271"/>
      <c r="CG511" s="271"/>
      <c r="CH511" s="271"/>
      <c r="CI511" s="271"/>
      <c r="CJ511" s="271"/>
      <c r="CK511" s="271"/>
      <c r="CL511" s="271"/>
      <c r="CM511" s="271"/>
      <c r="CN511" s="1019">
        <f t="shared" ref="CN511" si="915">BP511</f>
        <v>40</v>
      </c>
      <c r="CO511" s="1019"/>
      <c r="CP511" s="1019"/>
      <c r="CQ511" s="1019"/>
      <c r="CR511" s="1019"/>
      <c r="CS511" s="1015" t="s">
        <v>48</v>
      </c>
      <c r="CT511" s="1015"/>
      <c r="CU511" s="1015"/>
      <c r="CV511" s="271"/>
      <c r="CW511" s="271"/>
      <c r="CX511" s="271"/>
      <c r="CY511" s="271"/>
      <c r="CZ511" s="271"/>
      <c r="DA511" s="271"/>
      <c r="DB511" s="271"/>
      <c r="DC511" s="271"/>
      <c r="DD511" s="271"/>
      <c r="DE511" s="271"/>
      <c r="DF511" s="271"/>
      <c r="DG511" s="271"/>
      <c r="DH511" s="271"/>
      <c r="DI511" s="272"/>
      <c r="DJ511" s="1016" t="s">
        <v>49</v>
      </c>
      <c r="DK511" s="1016"/>
      <c r="DL511" s="1016"/>
      <c r="DM511" s="1017">
        <f t="shared" ref="DM511" si="916">BQ512</f>
        <v>4</v>
      </c>
      <c r="DN511" s="1017"/>
      <c r="DO511" s="273"/>
    </row>
    <row r="512" spans="66:119" ht="22.5" customHeight="1" x14ac:dyDescent="0.3">
      <c r="BN512">
        <f t="shared" si="913"/>
        <v>0</v>
      </c>
      <c r="BO512">
        <f t="shared" si="913"/>
        <v>0</v>
      </c>
      <c r="BP512" t="str">
        <f t="shared" si="913"/>
        <v>zápas</v>
      </c>
      <c r="BQ512">
        <f t="shared" si="913"/>
        <v>4</v>
      </c>
      <c r="BR512" t="str">
        <f t="shared" si="913"/>
        <v>C</v>
      </c>
      <c r="BS512" t="str">
        <f t="shared" si="913"/>
        <v>Kmochova "A"</v>
      </c>
      <c r="BT512">
        <f t="shared" si="913"/>
        <v>0</v>
      </c>
      <c r="BU512" t="str">
        <f t="shared" si="913"/>
        <v>Gymnázium "A"</v>
      </c>
      <c r="BW512" s="270"/>
      <c r="BX512" s="1014"/>
      <c r="BY512" s="1014"/>
      <c r="BZ512" s="1014"/>
      <c r="CA512" s="1014"/>
      <c r="CB512" s="271"/>
      <c r="CC512" s="1018"/>
      <c r="CD512" s="1018"/>
      <c r="CE512" s="271"/>
      <c r="CF512" s="271"/>
      <c r="CG512" s="271"/>
      <c r="CH512" s="271"/>
      <c r="CI512" s="271"/>
      <c r="CJ512" s="271"/>
      <c r="CK512" s="271"/>
      <c r="CL512" s="271"/>
      <c r="CM512" s="271"/>
      <c r="CN512" s="1019"/>
      <c r="CO512" s="1019"/>
      <c r="CP512" s="1019"/>
      <c r="CQ512" s="1019"/>
      <c r="CR512" s="1019"/>
      <c r="CS512" s="1015"/>
      <c r="CT512" s="1015"/>
      <c r="CU512" s="1015"/>
      <c r="CV512" s="271"/>
      <c r="CW512" s="271"/>
      <c r="CX512" s="271"/>
      <c r="CY512" s="271"/>
      <c r="CZ512" s="271"/>
      <c r="DA512" s="271"/>
      <c r="DB512" s="271"/>
      <c r="DC512" s="271"/>
      <c r="DD512" s="271"/>
      <c r="DE512" s="271"/>
      <c r="DF512" s="271"/>
      <c r="DG512" s="271"/>
      <c r="DH512" s="271"/>
      <c r="DI512" s="272"/>
      <c r="DJ512" s="1016"/>
      <c r="DK512" s="1016"/>
      <c r="DL512" s="1016"/>
      <c r="DM512" s="1017"/>
      <c r="DN512" s="1017"/>
      <c r="DO512" s="273"/>
    </row>
    <row r="513" spans="55:119" ht="22.5" customHeight="1" x14ac:dyDescent="0.3">
      <c r="BW513" s="270"/>
      <c r="BX513" s="274"/>
      <c r="BY513" s="274"/>
      <c r="BZ513" s="274"/>
      <c r="CA513" s="274"/>
      <c r="CB513" s="1010" t="s">
        <v>52</v>
      </c>
      <c r="CC513" s="1010"/>
      <c r="CD513" s="275">
        <f t="shared" ref="CD513" si="917">BS511</f>
        <v>3</v>
      </c>
      <c r="CE513" s="276" t="s">
        <v>53</v>
      </c>
      <c r="CF513" s="1011" t="str">
        <f t="shared" ref="CF513" si="918">BS512</f>
        <v>Kmochova "A"</v>
      </c>
      <c r="CG513" s="1011"/>
      <c r="CH513" s="1011"/>
      <c r="CI513" s="1011"/>
      <c r="CJ513" s="1011"/>
      <c r="CK513" s="1011"/>
      <c r="CL513" s="1011"/>
      <c r="CM513" s="1011"/>
      <c r="CN513" s="1011"/>
      <c r="CO513" s="1011"/>
      <c r="CP513" s="1011"/>
      <c r="CQ513" s="1011"/>
      <c r="CR513" s="1011"/>
      <c r="CS513" s="274"/>
      <c r="CT513" s="274"/>
      <c r="CU513" s="274"/>
      <c r="CV513" s="274"/>
      <c r="CW513" s="274"/>
      <c r="CX513" s="1010" t="s">
        <v>52</v>
      </c>
      <c r="CY513" s="1010"/>
      <c r="CZ513" s="275">
        <f t="shared" ref="CZ513" si="919">BU511</f>
        <v>14</v>
      </c>
      <c r="DA513" s="276" t="s">
        <v>53</v>
      </c>
      <c r="DB513" s="1011" t="str">
        <f t="shared" ref="DB513" si="920">BU512</f>
        <v>Gymnázium "A"</v>
      </c>
      <c r="DC513" s="1011"/>
      <c r="DD513" s="1011"/>
      <c r="DE513" s="1011"/>
      <c r="DF513" s="1011"/>
      <c r="DG513" s="1011"/>
      <c r="DH513" s="1011"/>
      <c r="DI513" s="1011"/>
      <c r="DJ513" s="1011"/>
      <c r="DK513" s="1011"/>
      <c r="DL513" s="1011"/>
      <c r="DM513" s="1011"/>
      <c r="DN513" s="1011"/>
      <c r="DO513" s="273"/>
    </row>
    <row r="514" spans="55:119" ht="22.5" customHeight="1" x14ac:dyDescent="0.3">
      <c r="BW514" s="270"/>
      <c r="BX514" s="274"/>
      <c r="BY514" s="274"/>
      <c r="BZ514" s="274"/>
      <c r="CA514" s="274"/>
      <c r="CB514" s="274"/>
      <c r="CC514" s="274"/>
      <c r="CD514" s="274"/>
      <c r="CE514" s="274"/>
      <c r="CF514" s="274"/>
      <c r="CG514" s="274"/>
      <c r="CH514" s="274"/>
      <c r="CI514" s="274"/>
      <c r="CJ514" s="274"/>
      <c r="CK514" s="274"/>
      <c r="CL514" s="274"/>
      <c r="CM514" s="274"/>
      <c r="CN514" s="274"/>
      <c r="CO514" s="274"/>
      <c r="CP514" s="274"/>
      <c r="CQ514" s="274"/>
      <c r="CR514" s="274"/>
      <c r="CS514" s="274"/>
      <c r="CT514" s="274"/>
      <c r="CU514" s="274"/>
      <c r="CV514" s="274"/>
      <c r="CW514" s="274"/>
      <c r="CX514" s="274"/>
      <c r="CY514" s="274"/>
      <c r="CZ514" s="274"/>
      <c r="DA514" s="274"/>
      <c r="DB514" s="274"/>
      <c r="DC514" s="274"/>
      <c r="DD514" s="274"/>
      <c r="DE514" s="274"/>
      <c r="DF514" s="274"/>
      <c r="DG514" s="274"/>
      <c r="DH514" s="274"/>
      <c r="DI514" s="277"/>
      <c r="DJ514" s="277"/>
      <c r="DK514" s="277"/>
      <c r="DL514" s="277"/>
      <c r="DM514" s="277"/>
      <c r="DN514" s="277"/>
      <c r="DO514" s="273"/>
    </row>
    <row r="515" spans="55:119" ht="22.5" customHeight="1" x14ac:dyDescent="0.4">
      <c r="BW515" s="270"/>
      <c r="BX515" s="278" t="s">
        <v>56</v>
      </c>
      <c r="BY515" s="250">
        <f t="shared" ref="BY515" si="921">CD513</f>
        <v>3</v>
      </c>
      <c r="BZ515" s="279" t="s">
        <v>47</v>
      </c>
      <c r="CA515" s="290">
        <v>1</v>
      </c>
      <c r="CB515" s="290">
        <v>2</v>
      </c>
      <c r="CC515" s="290">
        <v>3</v>
      </c>
      <c r="CD515" s="290">
        <v>4</v>
      </c>
      <c r="CE515" s="290">
        <v>5</v>
      </c>
      <c r="CF515" s="290">
        <v>6</v>
      </c>
      <c r="CG515" s="290">
        <v>7</v>
      </c>
      <c r="CH515" s="290">
        <v>8</v>
      </c>
      <c r="CI515" s="290">
        <v>9</v>
      </c>
      <c r="CJ515" s="290">
        <v>10</v>
      </c>
      <c r="CK515" s="290">
        <v>11</v>
      </c>
      <c r="CL515" s="290">
        <v>12</v>
      </c>
      <c r="CM515" s="290">
        <v>13</v>
      </c>
      <c r="CN515" s="290">
        <v>14</v>
      </c>
      <c r="CO515" s="290">
        <v>15</v>
      </c>
      <c r="CP515" s="290">
        <v>16</v>
      </c>
      <c r="CQ515" s="290">
        <v>17</v>
      </c>
      <c r="CR515" s="290">
        <v>18</v>
      </c>
      <c r="CS515" s="290">
        <v>19</v>
      </c>
      <c r="CT515" s="290">
        <v>20</v>
      </c>
      <c r="CU515" s="290">
        <v>21</v>
      </c>
      <c r="CV515" s="290">
        <v>22</v>
      </c>
      <c r="CW515" s="290">
        <v>23</v>
      </c>
      <c r="CX515" s="290">
        <v>24</v>
      </c>
      <c r="CY515" s="290">
        <v>25</v>
      </c>
      <c r="CZ515" s="290">
        <v>26</v>
      </c>
      <c r="DA515" s="290">
        <v>27</v>
      </c>
      <c r="DB515" s="290">
        <v>28</v>
      </c>
      <c r="DC515" s="290">
        <v>29</v>
      </c>
      <c r="DD515" s="290">
        <v>30</v>
      </c>
      <c r="DE515" s="290">
        <v>31</v>
      </c>
      <c r="DF515" s="290">
        <v>32</v>
      </c>
      <c r="DG515" s="290">
        <v>33</v>
      </c>
      <c r="DH515" s="290">
        <v>34</v>
      </c>
      <c r="DI515" s="291">
        <v>35</v>
      </c>
      <c r="DJ515" s="291">
        <v>36</v>
      </c>
      <c r="DK515" s="291">
        <v>37</v>
      </c>
      <c r="DL515" s="291">
        <v>38</v>
      </c>
      <c r="DM515" s="291">
        <v>39</v>
      </c>
      <c r="DN515" s="291">
        <v>40</v>
      </c>
      <c r="DO515" s="273"/>
    </row>
    <row r="516" spans="55:119" ht="22.5" customHeight="1" x14ac:dyDescent="0.3">
      <c r="BW516" s="270"/>
      <c r="BX516" s="280"/>
      <c r="BY516" s="281"/>
      <c r="BZ516" s="282"/>
      <c r="CA516" s="283"/>
      <c r="CB516" s="283"/>
      <c r="CC516" s="283"/>
      <c r="CD516" s="283"/>
      <c r="CE516" s="283"/>
      <c r="CF516" s="283"/>
      <c r="CG516" s="283"/>
      <c r="CH516" s="283"/>
      <c r="CI516" s="283"/>
      <c r="CJ516" s="283"/>
      <c r="CK516" s="283"/>
      <c r="CL516" s="283"/>
      <c r="CM516" s="283"/>
      <c r="CN516" s="283"/>
      <c r="CO516" s="283"/>
      <c r="CP516" s="283"/>
      <c r="CQ516" s="283"/>
      <c r="CR516" s="283"/>
      <c r="CS516" s="283"/>
      <c r="CT516" s="283"/>
      <c r="CU516" s="283"/>
      <c r="CV516" s="283"/>
      <c r="CW516" s="283"/>
      <c r="CX516" s="283"/>
      <c r="CY516" s="283"/>
      <c r="CZ516" s="283"/>
      <c r="DA516" s="283"/>
      <c r="DB516" s="283"/>
      <c r="DC516" s="283"/>
      <c r="DD516" s="283"/>
      <c r="DE516" s="283"/>
      <c r="DF516" s="283"/>
      <c r="DG516" s="283"/>
      <c r="DH516" s="283"/>
      <c r="DI516" s="284"/>
      <c r="DJ516" s="284"/>
      <c r="DK516" s="284"/>
      <c r="DL516" s="284"/>
      <c r="DM516" s="284"/>
      <c r="DN516" s="284"/>
      <c r="DO516" s="273"/>
    </row>
    <row r="517" spans="55:119" ht="22.5" customHeight="1" x14ac:dyDescent="0.4">
      <c r="BW517" s="270"/>
      <c r="BX517" s="285" t="s">
        <v>56</v>
      </c>
      <c r="BY517" s="249">
        <f t="shared" ref="BY517" si="922">CZ513</f>
        <v>14</v>
      </c>
      <c r="BZ517" s="286" t="s">
        <v>47</v>
      </c>
      <c r="CA517" s="290">
        <v>1</v>
      </c>
      <c r="CB517" s="290">
        <v>2</v>
      </c>
      <c r="CC517" s="290">
        <v>3</v>
      </c>
      <c r="CD517" s="290">
        <v>4</v>
      </c>
      <c r="CE517" s="290">
        <v>5</v>
      </c>
      <c r="CF517" s="290">
        <v>6</v>
      </c>
      <c r="CG517" s="290">
        <v>7</v>
      </c>
      <c r="CH517" s="290">
        <v>8</v>
      </c>
      <c r="CI517" s="290">
        <v>9</v>
      </c>
      <c r="CJ517" s="290">
        <v>10</v>
      </c>
      <c r="CK517" s="290">
        <v>11</v>
      </c>
      <c r="CL517" s="290">
        <v>12</v>
      </c>
      <c r="CM517" s="290">
        <v>13</v>
      </c>
      <c r="CN517" s="290">
        <v>14</v>
      </c>
      <c r="CO517" s="290">
        <v>15</v>
      </c>
      <c r="CP517" s="290">
        <v>16</v>
      </c>
      <c r="CQ517" s="290">
        <v>17</v>
      </c>
      <c r="CR517" s="290">
        <v>18</v>
      </c>
      <c r="CS517" s="290">
        <v>19</v>
      </c>
      <c r="CT517" s="290">
        <v>20</v>
      </c>
      <c r="CU517" s="290">
        <v>21</v>
      </c>
      <c r="CV517" s="290">
        <v>22</v>
      </c>
      <c r="CW517" s="290">
        <v>23</v>
      </c>
      <c r="CX517" s="290">
        <v>24</v>
      </c>
      <c r="CY517" s="290">
        <v>25</v>
      </c>
      <c r="CZ517" s="290">
        <v>26</v>
      </c>
      <c r="DA517" s="290">
        <v>27</v>
      </c>
      <c r="DB517" s="290">
        <v>28</v>
      </c>
      <c r="DC517" s="290">
        <v>29</v>
      </c>
      <c r="DD517" s="290">
        <v>30</v>
      </c>
      <c r="DE517" s="290">
        <v>31</v>
      </c>
      <c r="DF517" s="290">
        <v>32</v>
      </c>
      <c r="DG517" s="290">
        <v>33</v>
      </c>
      <c r="DH517" s="290">
        <v>34</v>
      </c>
      <c r="DI517" s="291">
        <v>35</v>
      </c>
      <c r="DJ517" s="291">
        <v>36</v>
      </c>
      <c r="DK517" s="291">
        <v>37</v>
      </c>
      <c r="DL517" s="291">
        <v>38</v>
      </c>
      <c r="DM517" s="291">
        <v>39</v>
      </c>
      <c r="DN517" s="291">
        <v>40</v>
      </c>
      <c r="DO517" s="273"/>
    </row>
    <row r="518" spans="55:119" ht="22.5" customHeight="1" thickBot="1" x14ac:dyDescent="0.35">
      <c r="BW518" s="287"/>
      <c r="BX518" s="288"/>
      <c r="BY518" s="288"/>
      <c r="BZ518" s="288"/>
      <c r="CA518" s="288"/>
      <c r="CB518" s="288"/>
      <c r="CC518" s="288"/>
      <c r="CD518" s="288"/>
      <c r="CE518" s="288"/>
      <c r="CF518" s="288"/>
      <c r="CG518" s="288"/>
      <c r="CH518" s="288"/>
      <c r="CI518" s="288"/>
      <c r="CJ518" s="288"/>
      <c r="CK518" s="288"/>
      <c r="CL518" s="288"/>
      <c r="CM518" s="288"/>
      <c r="CN518" s="288"/>
      <c r="CO518" s="288"/>
      <c r="CP518" s="288"/>
      <c r="CQ518" s="288"/>
      <c r="CR518" s="288"/>
      <c r="CS518" s="288"/>
      <c r="CT518" s="288"/>
      <c r="CU518" s="288"/>
      <c r="CV518" s="288"/>
      <c r="CW518" s="288"/>
      <c r="CX518" s="288"/>
      <c r="CY518" s="288"/>
      <c r="CZ518" s="288"/>
      <c r="DA518" s="288"/>
      <c r="DB518" s="288"/>
      <c r="DC518" s="288"/>
      <c r="DD518" s="288"/>
      <c r="DE518" s="288"/>
      <c r="DF518" s="288"/>
      <c r="DG518" s="288"/>
      <c r="DH518" s="288"/>
      <c r="DI518" s="288"/>
      <c r="DJ518" s="288"/>
      <c r="DK518" s="288"/>
      <c r="DL518" s="288"/>
      <c r="DM518" s="288"/>
      <c r="DN518" s="288"/>
      <c r="DO518" s="289"/>
    </row>
    <row r="519" spans="55:119" ht="22.5" customHeight="1" thickTop="1" x14ac:dyDescent="0.35">
      <c r="BW519" s="1012">
        <f t="shared" ref="BW519" si="923">BO520</f>
        <v>0.43333333333333351</v>
      </c>
      <c r="BX519" s="1013"/>
      <c r="BY519" s="267"/>
      <c r="BZ519" s="267"/>
      <c r="CA519" s="267"/>
      <c r="CB519" s="267"/>
      <c r="CC519" s="267"/>
      <c r="CD519" s="267"/>
      <c r="CE519" s="267"/>
      <c r="CF519" s="267"/>
      <c r="CG519" s="267"/>
      <c r="CH519" s="267"/>
      <c r="CI519" s="267"/>
      <c r="CJ519" s="267"/>
      <c r="CK519" s="267"/>
      <c r="CL519" s="267"/>
      <c r="CM519" s="267"/>
      <c r="CN519" s="267"/>
      <c r="CO519" s="267"/>
      <c r="CP519" s="267"/>
      <c r="CQ519" s="267"/>
      <c r="CR519" s="267"/>
      <c r="CS519" s="267"/>
      <c r="CT519" s="267"/>
      <c r="CU519" s="267"/>
      <c r="CV519" s="267"/>
      <c r="CW519" s="267"/>
      <c r="CX519" s="267"/>
      <c r="CY519" s="267"/>
      <c r="CZ519" s="267"/>
      <c r="DA519" s="267"/>
      <c r="DB519" s="267"/>
      <c r="DC519" s="267"/>
      <c r="DD519" s="267"/>
      <c r="DE519" s="267"/>
      <c r="DF519" s="267"/>
      <c r="DG519" s="267"/>
      <c r="DH519" s="267"/>
      <c r="DI519" s="267"/>
      <c r="DJ519" s="267"/>
      <c r="DK519" s="268"/>
      <c r="DL519" s="466" t="s">
        <v>78</v>
      </c>
      <c r="DM519" s="467"/>
      <c r="DN519" s="466" t="str">
        <f t="shared" ref="DN519" si="924">BR521</f>
        <v>D</v>
      </c>
      <c r="DO519" s="468"/>
    </row>
    <row r="520" spans="55:119" ht="22.5" customHeight="1" x14ac:dyDescent="0.3">
      <c r="BN520" t="str">
        <f t="shared" ref="BN520:BU521" si="925">Q45</f>
        <v>8. KOLO</v>
      </c>
      <c r="BO520">
        <f t="shared" si="925"/>
        <v>0.43333333333333351</v>
      </c>
      <c r="BP520">
        <f t="shared" si="925"/>
        <v>46</v>
      </c>
      <c r="BQ520" t="str">
        <f t="shared" si="925"/>
        <v>HŘIŠTĚ</v>
      </c>
      <c r="BR520" t="str">
        <f t="shared" si="925"/>
        <v>skupina</v>
      </c>
      <c r="BS520">
        <f t="shared" si="925"/>
        <v>5</v>
      </c>
      <c r="BT520" t="str">
        <f t="shared" si="925"/>
        <v>:</v>
      </c>
      <c r="BU520">
        <f t="shared" si="925"/>
        <v>13</v>
      </c>
      <c r="BW520" s="270"/>
      <c r="BX520" s="1014" t="str">
        <f t="shared" ref="BX520" si="926">BN520</f>
        <v>8. KOLO</v>
      </c>
      <c r="BY520" s="1014"/>
      <c r="BZ520" s="1014"/>
      <c r="CA520" s="1014"/>
      <c r="CB520" s="271"/>
      <c r="CC520" s="1018"/>
      <c r="CD520" s="1018"/>
      <c r="CE520" s="271"/>
      <c r="CF520" s="271"/>
      <c r="CG520" s="271"/>
      <c r="CH520" s="271"/>
      <c r="CI520" s="271"/>
      <c r="CJ520" s="271"/>
      <c r="CK520" s="271"/>
      <c r="CL520" s="271"/>
      <c r="CM520" s="271"/>
      <c r="CN520" s="1019">
        <f t="shared" ref="CN520" si="927">BP520</f>
        <v>46</v>
      </c>
      <c r="CO520" s="1019"/>
      <c r="CP520" s="1019"/>
      <c r="CQ520" s="1019"/>
      <c r="CR520" s="1019"/>
      <c r="CS520" s="1015" t="s">
        <v>48</v>
      </c>
      <c r="CT520" s="1015"/>
      <c r="CU520" s="1015"/>
      <c r="CV520" s="271"/>
      <c r="CW520" s="271"/>
      <c r="CX520" s="271"/>
      <c r="CY520" s="271"/>
      <c r="CZ520" s="271"/>
      <c r="DA520" s="271"/>
      <c r="DB520" s="271"/>
      <c r="DC520" s="271"/>
      <c r="DD520" s="271"/>
      <c r="DE520" s="271"/>
      <c r="DF520" s="271"/>
      <c r="DG520" s="271"/>
      <c r="DH520" s="271"/>
      <c r="DI520" s="272"/>
      <c r="DJ520" s="1016" t="s">
        <v>49</v>
      </c>
      <c r="DK520" s="1016"/>
      <c r="DL520" s="1016"/>
      <c r="DM520" s="1017">
        <f t="shared" ref="DM520" si="928">BQ521</f>
        <v>4</v>
      </c>
      <c r="DN520" s="1017"/>
      <c r="DO520" s="273"/>
    </row>
    <row r="521" spans="55:119" ht="22.5" customHeight="1" x14ac:dyDescent="0.3">
      <c r="BN521">
        <f t="shared" si="925"/>
        <v>0</v>
      </c>
      <c r="BO521">
        <f t="shared" si="925"/>
        <v>0</v>
      </c>
      <c r="BP521" t="str">
        <f t="shared" si="925"/>
        <v>zápas</v>
      </c>
      <c r="BQ521">
        <f t="shared" si="925"/>
        <v>4</v>
      </c>
      <c r="BR521" t="str">
        <f t="shared" si="925"/>
        <v>D</v>
      </c>
      <c r="BS521" t="str">
        <f t="shared" si="925"/>
        <v>Lipanská "A"</v>
      </c>
      <c r="BT521">
        <f t="shared" si="925"/>
        <v>0</v>
      </c>
      <c r="BU521" t="str">
        <f t="shared" si="925"/>
        <v>Kmochova "B"</v>
      </c>
      <c r="BW521" s="270"/>
      <c r="BX521" s="1014"/>
      <c r="BY521" s="1014"/>
      <c r="BZ521" s="1014"/>
      <c r="CA521" s="1014"/>
      <c r="CB521" s="271"/>
      <c r="CC521" s="1018"/>
      <c r="CD521" s="1018"/>
      <c r="CE521" s="271"/>
      <c r="CF521" s="271"/>
      <c r="CG521" s="271"/>
      <c r="CH521" s="271"/>
      <c r="CI521" s="271"/>
      <c r="CJ521" s="271"/>
      <c r="CK521" s="271"/>
      <c r="CL521" s="271"/>
      <c r="CM521" s="271"/>
      <c r="CN521" s="1019"/>
      <c r="CO521" s="1019"/>
      <c r="CP521" s="1019"/>
      <c r="CQ521" s="1019"/>
      <c r="CR521" s="1019"/>
      <c r="CS521" s="1015"/>
      <c r="CT521" s="1015"/>
      <c r="CU521" s="1015"/>
      <c r="CV521" s="271"/>
      <c r="CW521" s="271"/>
      <c r="CX521" s="271"/>
      <c r="CY521" s="271"/>
      <c r="CZ521" s="271"/>
      <c r="DA521" s="271"/>
      <c r="DB521" s="271"/>
      <c r="DC521" s="271"/>
      <c r="DD521" s="271"/>
      <c r="DE521" s="271"/>
      <c r="DF521" s="271"/>
      <c r="DG521" s="271"/>
      <c r="DH521" s="271"/>
      <c r="DI521" s="272"/>
      <c r="DJ521" s="1016"/>
      <c r="DK521" s="1016"/>
      <c r="DL521" s="1016"/>
      <c r="DM521" s="1017"/>
      <c r="DN521" s="1017"/>
      <c r="DO521" s="273"/>
    </row>
    <row r="522" spans="55:119" ht="22.5" customHeight="1" x14ac:dyDescent="0.3">
      <c r="BW522" s="270"/>
      <c r="BX522" s="274"/>
      <c r="BY522" s="274"/>
      <c r="BZ522" s="274"/>
      <c r="CA522" s="274"/>
      <c r="CB522" s="1010" t="s">
        <v>52</v>
      </c>
      <c r="CC522" s="1010"/>
      <c r="CD522" s="275">
        <f t="shared" ref="CD522" si="929">BS520</f>
        <v>5</v>
      </c>
      <c r="CE522" s="276" t="s">
        <v>53</v>
      </c>
      <c r="CF522" s="1011" t="str">
        <f t="shared" ref="CF522" si="930">BS521</f>
        <v>Lipanská "A"</v>
      </c>
      <c r="CG522" s="1011"/>
      <c r="CH522" s="1011"/>
      <c r="CI522" s="1011"/>
      <c r="CJ522" s="1011"/>
      <c r="CK522" s="1011"/>
      <c r="CL522" s="1011"/>
      <c r="CM522" s="1011"/>
      <c r="CN522" s="1011"/>
      <c r="CO522" s="1011"/>
      <c r="CP522" s="1011"/>
      <c r="CQ522" s="1011"/>
      <c r="CR522" s="1011"/>
      <c r="CS522" s="274"/>
      <c r="CT522" s="274"/>
      <c r="CU522" s="274"/>
      <c r="CV522" s="274"/>
      <c r="CW522" s="274"/>
      <c r="CX522" s="1010" t="s">
        <v>52</v>
      </c>
      <c r="CY522" s="1010"/>
      <c r="CZ522" s="275">
        <f t="shared" ref="CZ522" si="931">BU520</f>
        <v>13</v>
      </c>
      <c r="DA522" s="276" t="s">
        <v>53</v>
      </c>
      <c r="DB522" s="1011" t="str">
        <f t="shared" ref="DB522" si="932">BU521</f>
        <v>Kmochova "B"</v>
      </c>
      <c r="DC522" s="1011"/>
      <c r="DD522" s="1011"/>
      <c r="DE522" s="1011"/>
      <c r="DF522" s="1011"/>
      <c r="DG522" s="1011"/>
      <c r="DH522" s="1011"/>
      <c r="DI522" s="1011"/>
      <c r="DJ522" s="1011"/>
      <c r="DK522" s="1011"/>
      <c r="DL522" s="1011"/>
      <c r="DM522" s="1011"/>
      <c r="DN522" s="1011"/>
      <c r="DO522" s="273"/>
    </row>
    <row r="523" spans="55:119" ht="22.5" customHeight="1" x14ac:dyDescent="0.3">
      <c r="BW523" s="270"/>
      <c r="BX523" s="274"/>
      <c r="BY523" s="274"/>
      <c r="BZ523" s="274"/>
      <c r="CA523" s="274"/>
      <c r="CB523" s="274"/>
      <c r="CC523" s="274"/>
      <c r="CD523" s="274"/>
      <c r="CE523" s="274"/>
      <c r="CF523" s="274"/>
      <c r="CG523" s="274"/>
      <c r="CH523" s="274"/>
      <c r="CI523" s="274"/>
      <c r="CJ523" s="274"/>
      <c r="CK523" s="274"/>
      <c r="CL523" s="274"/>
      <c r="CM523" s="274"/>
      <c r="CN523" s="274"/>
      <c r="CO523" s="274"/>
      <c r="CP523" s="274"/>
      <c r="CQ523" s="274"/>
      <c r="CR523" s="274"/>
      <c r="CS523" s="274"/>
      <c r="CT523" s="274"/>
      <c r="CU523" s="274"/>
      <c r="CV523" s="274"/>
      <c r="CW523" s="274"/>
      <c r="CX523" s="274"/>
      <c r="CY523" s="274"/>
      <c r="CZ523" s="274"/>
      <c r="DA523" s="274"/>
      <c r="DB523" s="274"/>
      <c r="DC523" s="274"/>
      <c r="DD523" s="274"/>
      <c r="DE523" s="274"/>
      <c r="DF523" s="274"/>
      <c r="DG523" s="274"/>
      <c r="DH523" s="274"/>
      <c r="DI523" s="277"/>
      <c r="DJ523" s="277"/>
      <c r="DK523" s="277"/>
      <c r="DL523" s="277"/>
      <c r="DM523" s="277"/>
      <c r="DN523" s="277"/>
      <c r="DO523" s="273"/>
    </row>
    <row r="524" spans="55:119" ht="22.5" customHeight="1" x14ac:dyDescent="0.4">
      <c r="BW524" s="270"/>
      <c r="BX524" s="278" t="s">
        <v>56</v>
      </c>
      <c r="BY524" s="250">
        <f t="shared" ref="BY524" si="933">CD522</f>
        <v>5</v>
      </c>
      <c r="BZ524" s="279" t="s">
        <v>47</v>
      </c>
      <c r="CA524" s="290">
        <v>1</v>
      </c>
      <c r="CB524" s="290">
        <v>2</v>
      </c>
      <c r="CC524" s="290">
        <v>3</v>
      </c>
      <c r="CD524" s="290">
        <v>4</v>
      </c>
      <c r="CE524" s="290">
        <v>5</v>
      </c>
      <c r="CF524" s="290">
        <v>6</v>
      </c>
      <c r="CG524" s="290">
        <v>7</v>
      </c>
      <c r="CH524" s="290">
        <v>8</v>
      </c>
      <c r="CI524" s="290">
        <v>9</v>
      </c>
      <c r="CJ524" s="290">
        <v>10</v>
      </c>
      <c r="CK524" s="290">
        <v>11</v>
      </c>
      <c r="CL524" s="290">
        <v>12</v>
      </c>
      <c r="CM524" s="290">
        <v>13</v>
      </c>
      <c r="CN524" s="290">
        <v>14</v>
      </c>
      <c r="CO524" s="290">
        <v>15</v>
      </c>
      <c r="CP524" s="290">
        <v>16</v>
      </c>
      <c r="CQ524" s="290">
        <v>17</v>
      </c>
      <c r="CR524" s="290">
        <v>18</v>
      </c>
      <c r="CS524" s="290">
        <v>19</v>
      </c>
      <c r="CT524" s="290">
        <v>20</v>
      </c>
      <c r="CU524" s="290">
        <v>21</v>
      </c>
      <c r="CV524" s="290">
        <v>22</v>
      </c>
      <c r="CW524" s="290">
        <v>23</v>
      </c>
      <c r="CX524" s="290">
        <v>24</v>
      </c>
      <c r="CY524" s="290">
        <v>25</v>
      </c>
      <c r="CZ524" s="290">
        <v>26</v>
      </c>
      <c r="DA524" s="290">
        <v>27</v>
      </c>
      <c r="DB524" s="290">
        <v>28</v>
      </c>
      <c r="DC524" s="290">
        <v>29</v>
      </c>
      <c r="DD524" s="290">
        <v>30</v>
      </c>
      <c r="DE524" s="290">
        <v>31</v>
      </c>
      <c r="DF524" s="290">
        <v>32</v>
      </c>
      <c r="DG524" s="290">
        <v>33</v>
      </c>
      <c r="DH524" s="290">
        <v>34</v>
      </c>
      <c r="DI524" s="291">
        <v>35</v>
      </c>
      <c r="DJ524" s="291">
        <v>36</v>
      </c>
      <c r="DK524" s="291">
        <v>37</v>
      </c>
      <c r="DL524" s="291">
        <v>38</v>
      </c>
      <c r="DM524" s="291">
        <v>39</v>
      </c>
      <c r="DN524" s="291">
        <v>40</v>
      </c>
      <c r="DO524" s="273"/>
    </row>
    <row r="525" spans="55:119" ht="22.5" customHeight="1" x14ac:dyDescent="0.3">
      <c r="BW525" s="270"/>
      <c r="BX525" s="280"/>
      <c r="BY525" s="281"/>
      <c r="BZ525" s="282"/>
      <c r="CA525" s="283"/>
      <c r="CB525" s="283"/>
      <c r="CC525" s="283"/>
      <c r="CD525" s="283"/>
      <c r="CE525" s="283"/>
      <c r="CF525" s="283"/>
      <c r="CG525" s="283"/>
      <c r="CH525" s="283"/>
      <c r="CI525" s="283"/>
      <c r="CJ525" s="283"/>
      <c r="CK525" s="283"/>
      <c r="CL525" s="283"/>
      <c r="CM525" s="283"/>
      <c r="CN525" s="283"/>
      <c r="CO525" s="283"/>
      <c r="CP525" s="283"/>
      <c r="CQ525" s="283"/>
      <c r="CR525" s="283"/>
      <c r="CS525" s="283"/>
      <c r="CT525" s="283"/>
      <c r="CU525" s="283"/>
      <c r="CV525" s="283"/>
      <c r="CW525" s="283"/>
      <c r="CX525" s="283"/>
      <c r="CY525" s="283"/>
      <c r="CZ525" s="283"/>
      <c r="DA525" s="283"/>
      <c r="DB525" s="283"/>
      <c r="DC525" s="283"/>
      <c r="DD525" s="283"/>
      <c r="DE525" s="283"/>
      <c r="DF525" s="283"/>
      <c r="DG525" s="283"/>
      <c r="DH525" s="283"/>
      <c r="DI525" s="284"/>
      <c r="DJ525" s="284"/>
      <c r="DK525" s="284"/>
      <c r="DL525" s="284"/>
      <c r="DM525" s="284"/>
      <c r="DN525" s="284"/>
      <c r="DO525" s="273"/>
    </row>
    <row r="526" spans="55:119" ht="22.5" customHeight="1" x14ac:dyDescent="0.4">
      <c r="BW526" s="270"/>
      <c r="BX526" s="285" t="s">
        <v>56</v>
      </c>
      <c r="BY526" s="249">
        <f t="shared" ref="BY526" si="934">CZ522</f>
        <v>13</v>
      </c>
      <c r="BZ526" s="286" t="s">
        <v>47</v>
      </c>
      <c r="CA526" s="290">
        <v>1</v>
      </c>
      <c r="CB526" s="290">
        <v>2</v>
      </c>
      <c r="CC526" s="290">
        <v>3</v>
      </c>
      <c r="CD526" s="290">
        <v>4</v>
      </c>
      <c r="CE526" s="290">
        <v>5</v>
      </c>
      <c r="CF526" s="290">
        <v>6</v>
      </c>
      <c r="CG526" s="290">
        <v>7</v>
      </c>
      <c r="CH526" s="290">
        <v>8</v>
      </c>
      <c r="CI526" s="290">
        <v>9</v>
      </c>
      <c r="CJ526" s="290">
        <v>10</v>
      </c>
      <c r="CK526" s="290">
        <v>11</v>
      </c>
      <c r="CL526" s="290">
        <v>12</v>
      </c>
      <c r="CM526" s="290">
        <v>13</v>
      </c>
      <c r="CN526" s="290">
        <v>14</v>
      </c>
      <c r="CO526" s="290">
        <v>15</v>
      </c>
      <c r="CP526" s="290">
        <v>16</v>
      </c>
      <c r="CQ526" s="290">
        <v>17</v>
      </c>
      <c r="CR526" s="290">
        <v>18</v>
      </c>
      <c r="CS526" s="290">
        <v>19</v>
      </c>
      <c r="CT526" s="290">
        <v>20</v>
      </c>
      <c r="CU526" s="290">
        <v>21</v>
      </c>
      <c r="CV526" s="290">
        <v>22</v>
      </c>
      <c r="CW526" s="290">
        <v>23</v>
      </c>
      <c r="CX526" s="290">
        <v>24</v>
      </c>
      <c r="CY526" s="290">
        <v>25</v>
      </c>
      <c r="CZ526" s="290">
        <v>26</v>
      </c>
      <c r="DA526" s="290">
        <v>27</v>
      </c>
      <c r="DB526" s="290">
        <v>28</v>
      </c>
      <c r="DC526" s="290">
        <v>29</v>
      </c>
      <c r="DD526" s="290">
        <v>30</v>
      </c>
      <c r="DE526" s="290">
        <v>31</v>
      </c>
      <c r="DF526" s="290">
        <v>32</v>
      </c>
      <c r="DG526" s="290">
        <v>33</v>
      </c>
      <c r="DH526" s="290">
        <v>34</v>
      </c>
      <c r="DI526" s="291">
        <v>35</v>
      </c>
      <c r="DJ526" s="291">
        <v>36</v>
      </c>
      <c r="DK526" s="291">
        <v>37</v>
      </c>
      <c r="DL526" s="291">
        <v>38</v>
      </c>
      <c r="DM526" s="291">
        <v>39</v>
      </c>
      <c r="DN526" s="291">
        <v>40</v>
      </c>
      <c r="DO526" s="273"/>
    </row>
    <row r="527" spans="55:119" ht="22.5" customHeight="1" thickBot="1" x14ac:dyDescent="0.35">
      <c r="BC527"/>
      <c r="BD527"/>
      <c r="BE527"/>
      <c r="BF527"/>
      <c r="BG527"/>
      <c r="BH527"/>
      <c r="BI527"/>
      <c r="BJ527"/>
      <c r="BK527"/>
      <c r="BL527"/>
      <c r="BW527" s="287"/>
      <c r="BX527" s="288"/>
      <c r="BY527" s="288"/>
      <c r="BZ527" s="288"/>
      <c r="CA527" s="288"/>
      <c r="CB527" s="288"/>
      <c r="CC527" s="288"/>
      <c r="CD527" s="288"/>
      <c r="CE527" s="288"/>
      <c r="CF527" s="288"/>
      <c r="CG527" s="288"/>
      <c r="CH527" s="288"/>
      <c r="CI527" s="288"/>
      <c r="CJ527" s="288"/>
      <c r="CK527" s="288"/>
      <c r="CL527" s="288"/>
      <c r="CM527" s="288"/>
      <c r="CN527" s="288"/>
      <c r="CO527" s="288"/>
      <c r="CP527" s="288"/>
      <c r="CQ527" s="288"/>
      <c r="CR527" s="288"/>
      <c r="CS527" s="288"/>
      <c r="CT527" s="288"/>
      <c r="CU527" s="288"/>
      <c r="CV527" s="288"/>
      <c r="CW527" s="288"/>
      <c r="CX527" s="288"/>
      <c r="CY527" s="288"/>
      <c r="CZ527" s="288"/>
      <c r="DA527" s="288"/>
      <c r="DB527" s="288"/>
      <c r="DC527" s="288"/>
      <c r="DD527" s="288"/>
      <c r="DE527" s="288"/>
      <c r="DF527" s="288"/>
      <c r="DG527" s="288"/>
      <c r="DH527" s="288"/>
      <c r="DI527" s="288"/>
      <c r="DJ527" s="288"/>
      <c r="DK527" s="288"/>
      <c r="DL527" s="288"/>
      <c r="DM527" s="288"/>
      <c r="DN527" s="288"/>
      <c r="DO527" s="289"/>
    </row>
    <row r="528" spans="55:119" ht="22.5" customHeight="1" thickTop="1" x14ac:dyDescent="0.35">
      <c r="BC528"/>
      <c r="BD528"/>
      <c r="BE528"/>
      <c r="BF528"/>
      <c r="BG528"/>
      <c r="BH528"/>
      <c r="BI528"/>
      <c r="BJ528"/>
      <c r="BK528"/>
      <c r="BL528"/>
      <c r="BW528" s="1012">
        <f t="shared" ref="BW528" si="935">BO529</f>
        <v>0.44166666666666687</v>
      </c>
      <c r="BX528" s="1013"/>
      <c r="BY528" s="267"/>
      <c r="BZ528" s="267"/>
      <c r="CA528" s="267"/>
      <c r="CB528" s="267"/>
      <c r="CC528" s="267"/>
      <c r="CD528" s="267"/>
      <c r="CE528" s="267"/>
      <c r="CF528" s="267"/>
      <c r="CG528" s="267"/>
      <c r="CH528" s="267"/>
      <c r="CI528" s="267"/>
      <c r="CJ528" s="267"/>
      <c r="CK528" s="267"/>
      <c r="CL528" s="267"/>
      <c r="CM528" s="267"/>
      <c r="CN528" s="267"/>
      <c r="CO528" s="267"/>
      <c r="CP528" s="267"/>
      <c r="CQ528" s="267"/>
      <c r="CR528" s="267"/>
      <c r="CS528" s="267"/>
      <c r="CT528" s="267"/>
      <c r="CU528" s="267"/>
      <c r="CV528" s="267"/>
      <c r="CW528" s="267"/>
      <c r="CX528" s="267"/>
      <c r="CY528" s="267"/>
      <c r="CZ528" s="267"/>
      <c r="DA528" s="267"/>
      <c r="DB528" s="267"/>
      <c r="DC528" s="267"/>
      <c r="DD528" s="267"/>
      <c r="DE528" s="267"/>
      <c r="DF528" s="267"/>
      <c r="DG528" s="267"/>
      <c r="DH528" s="267"/>
      <c r="DI528" s="267"/>
      <c r="DJ528" s="267"/>
      <c r="DK528" s="268"/>
      <c r="DL528" s="466" t="s">
        <v>78</v>
      </c>
      <c r="DM528" s="467"/>
      <c r="DN528" s="466" t="str">
        <f t="shared" ref="DN528" si="936">BR530</f>
        <v>B</v>
      </c>
      <c r="DO528" s="468"/>
    </row>
    <row r="529" spans="55:119" ht="22.5" customHeight="1" x14ac:dyDescent="0.3">
      <c r="BC529"/>
      <c r="BD529"/>
      <c r="BE529"/>
      <c r="BF529"/>
      <c r="BG529"/>
      <c r="BH529"/>
      <c r="BI529"/>
      <c r="BJ529"/>
      <c r="BK529"/>
      <c r="BL529"/>
      <c r="BN529" t="str">
        <f t="shared" ref="BN529:BU530" si="937">Q47</f>
        <v>9. KOLO</v>
      </c>
      <c r="BO529">
        <f t="shared" si="937"/>
        <v>0.44166666666666687</v>
      </c>
      <c r="BP529">
        <f t="shared" si="937"/>
        <v>52</v>
      </c>
      <c r="BQ529" t="str">
        <f t="shared" si="937"/>
        <v>HŘIŠTĚ</v>
      </c>
      <c r="BR529" t="str">
        <f t="shared" si="937"/>
        <v>skupina</v>
      </c>
      <c r="BS529">
        <f t="shared" si="937"/>
        <v>2</v>
      </c>
      <c r="BT529" t="str">
        <f t="shared" si="937"/>
        <v>:</v>
      </c>
      <c r="BU529">
        <f t="shared" si="937"/>
        <v>10</v>
      </c>
      <c r="BW529" s="270"/>
      <c r="BX529" s="1014" t="str">
        <f t="shared" ref="BX529" si="938">BN529</f>
        <v>9. KOLO</v>
      </c>
      <c r="BY529" s="1014"/>
      <c r="BZ529" s="1014"/>
      <c r="CA529" s="1014"/>
      <c r="CB529" s="271"/>
      <c r="CC529" s="1018"/>
      <c r="CD529" s="1018"/>
      <c r="CE529" s="271"/>
      <c r="CF529" s="271"/>
      <c r="CG529" s="271"/>
      <c r="CH529" s="271"/>
      <c r="CI529" s="271"/>
      <c r="CJ529" s="271"/>
      <c r="CK529" s="271"/>
      <c r="CL529" s="271"/>
      <c r="CM529" s="271"/>
      <c r="CN529" s="1019">
        <f t="shared" ref="CN529" si="939">BP529</f>
        <v>52</v>
      </c>
      <c r="CO529" s="1019"/>
      <c r="CP529" s="1019"/>
      <c r="CQ529" s="1019"/>
      <c r="CR529" s="1019"/>
      <c r="CS529" s="1015" t="s">
        <v>48</v>
      </c>
      <c r="CT529" s="1015"/>
      <c r="CU529" s="1015"/>
      <c r="CV529" s="271"/>
      <c r="CW529" s="271"/>
      <c r="CX529" s="271"/>
      <c r="CY529" s="271"/>
      <c r="CZ529" s="271"/>
      <c r="DA529" s="271"/>
      <c r="DB529" s="271"/>
      <c r="DC529" s="271"/>
      <c r="DD529" s="271"/>
      <c r="DE529" s="271"/>
      <c r="DF529" s="271"/>
      <c r="DG529" s="271"/>
      <c r="DH529" s="271"/>
      <c r="DI529" s="272"/>
      <c r="DJ529" s="1016" t="s">
        <v>49</v>
      </c>
      <c r="DK529" s="1016"/>
      <c r="DL529" s="1016"/>
      <c r="DM529" s="1017">
        <f t="shared" ref="DM529" si="940">BQ530</f>
        <v>4</v>
      </c>
      <c r="DN529" s="1017"/>
      <c r="DO529" s="273"/>
    </row>
    <row r="530" spans="55:119" ht="22.5" customHeight="1" x14ac:dyDescent="0.3">
      <c r="BC530"/>
      <c r="BD530"/>
      <c r="BE530"/>
      <c r="BF530"/>
      <c r="BG530"/>
      <c r="BH530"/>
      <c r="BI530"/>
      <c r="BJ530"/>
      <c r="BK530"/>
      <c r="BL530"/>
      <c r="BN530">
        <f t="shared" si="937"/>
        <v>0</v>
      </c>
      <c r="BO530">
        <f t="shared" si="937"/>
        <v>0</v>
      </c>
      <c r="BP530" t="str">
        <f t="shared" si="937"/>
        <v>zápas</v>
      </c>
      <c r="BQ530">
        <f t="shared" si="937"/>
        <v>4</v>
      </c>
      <c r="BR530" t="str">
        <f t="shared" si="937"/>
        <v>B</v>
      </c>
      <c r="BS530" t="str">
        <f t="shared" si="937"/>
        <v>Masarykova "A"</v>
      </c>
      <c r="BT530">
        <f t="shared" si="937"/>
        <v>0</v>
      </c>
      <c r="BU530" t="str">
        <f t="shared" si="937"/>
        <v>Mnichovická "A"</v>
      </c>
      <c r="BW530" s="270"/>
      <c r="BX530" s="1014"/>
      <c r="BY530" s="1014"/>
      <c r="BZ530" s="1014"/>
      <c r="CA530" s="1014"/>
      <c r="CB530" s="271"/>
      <c r="CC530" s="1018"/>
      <c r="CD530" s="1018"/>
      <c r="CE530" s="271"/>
      <c r="CF530" s="271"/>
      <c r="CG530" s="271"/>
      <c r="CH530" s="271"/>
      <c r="CI530" s="271"/>
      <c r="CJ530" s="271"/>
      <c r="CK530" s="271"/>
      <c r="CL530" s="271"/>
      <c r="CM530" s="271"/>
      <c r="CN530" s="1019"/>
      <c r="CO530" s="1019"/>
      <c r="CP530" s="1019"/>
      <c r="CQ530" s="1019"/>
      <c r="CR530" s="1019"/>
      <c r="CS530" s="1015"/>
      <c r="CT530" s="1015"/>
      <c r="CU530" s="1015"/>
      <c r="CV530" s="271"/>
      <c r="CW530" s="271"/>
      <c r="CX530" s="271"/>
      <c r="CY530" s="271"/>
      <c r="CZ530" s="271"/>
      <c r="DA530" s="271"/>
      <c r="DB530" s="271"/>
      <c r="DC530" s="271"/>
      <c r="DD530" s="271"/>
      <c r="DE530" s="271"/>
      <c r="DF530" s="271"/>
      <c r="DG530" s="271"/>
      <c r="DH530" s="271"/>
      <c r="DI530" s="272"/>
      <c r="DJ530" s="1016"/>
      <c r="DK530" s="1016"/>
      <c r="DL530" s="1016"/>
      <c r="DM530" s="1017"/>
      <c r="DN530" s="1017"/>
      <c r="DO530" s="273"/>
    </row>
    <row r="531" spans="55:119" ht="22.5" customHeight="1" x14ac:dyDescent="0.3">
      <c r="BC531"/>
      <c r="BD531"/>
      <c r="BE531"/>
      <c r="BF531"/>
      <c r="BG531"/>
      <c r="BH531"/>
      <c r="BI531"/>
      <c r="BJ531"/>
      <c r="BK531"/>
      <c r="BL531"/>
      <c r="BW531" s="270"/>
      <c r="BX531" s="274"/>
      <c r="BY531" s="274"/>
      <c r="BZ531" s="274"/>
      <c r="CA531" s="274"/>
      <c r="CB531" s="1010" t="s">
        <v>52</v>
      </c>
      <c r="CC531" s="1010"/>
      <c r="CD531" s="275">
        <f t="shared" ref="CD531" si="941">BS529</f>
        <v>2</v>
      </c>
      <c r="CE531" s="276" t="s">
        <v>53</v>
      </c>
      <c r="CF531" s="1011" t="str">
        <f t="shared" ref="CF531" si="942">BS530</f>
        <v>Masarykova "A"</v>
      </c>
      <c r="CG531" s="1011"/>
      <c r="CH531" s="1011"/>
      <c r="CI531" s="1011"/>
      <c r="CJ531" s="1011"/>
      <c r="CK531" s="1011"/>
      <c r="CL531" s="1011"/>
      <c r="CM531" s="1011"/>
      <c r="CN531" s="1011"/>
      <c r="CO531" s="1011"/>
      <c r="CP531" s="1011"/>
      <c r="CQ531" s="1011"/>
      <c r="CR531" s="1011"/>
      <c r="CS531" s="274"/>
      <c r="CT531" s="274"/>
      <c r="CU531" s="274"/>
      <c r="CV531" s="274"/>
      <c r="CW531" s="274"/>
      <c r="CX531" s="1010" t="s">
        <v>52</v>
      </c>
      <c r="CY531" s="1010"/>
      <c r="CZ531" s="275">
        <f t="shared" ref="CZ531" si="943">BU529</f>
        <v>10</v>
      </c>
      <c r="DA531" s="276" t="s">
        <v>53</v>
      </c>
      <c r="DB531" s="1011" t="str">
        <f t="shared" ref="DB531" si="944">BU530</f>
        <v>Mnichovická "A"</v>
      </c>
      <c r="DC531" s="1011"/>
      <c r="DD531" s="1011"/>
      <c r="DE531" s="1011"/>
      <c r="DF531" s="1011"/>
      <c r="DG531" s="1011"/>
      <c r="DH531" s="1011"/>
      <c r="DI531" s="1011"/>
      <c r="DJ531" s="1011"/>
      <c r="DK531" s="1011"/>
      <c r="DL531" s="1011"/>
      <c r="DM531" s="1011"/>
      <c r="DN531" s="1011"/>
      <c r="DO531" s="273"/>
    </row>
    <row r="532" spans="55:119" ht="22.5" customHeight="1" x14ac:dyDescent="0.3">
      <c r="BC532"/>
      <c r="BD532"/>
      <c r="BE532"/>
      <c r="BF532"/>
      <c r="BG532"/>
      <c r="BH532"/>
      <c r="BI532"/>
      <c r="BJ532"/>
      <c r="BK532"/>
      <c r="BL532"/>
      <c r="BW532" s="270"/>
      <c r="BX532" s="274"/>
      <c r="BY532" s="274"/>
      <c r="BZ532" s="274"/>
      <c r="CA532" s="274"/>
      <c r="CB532" s="274"/>
      <c r="CC532" s="274"/>
      <c r="CD532" s="274"/>
      <c r="CE532" s="274"/>
      <c r="CF532" s="274"/>
      <c r="CG532" s="274"/>
      <c r="CH532" s="274"/>
      <c r="CI532" s="274"/>
      <c r="CJ532" s="274"/>
      <c r="CK532" s="274"/>
      <c r="CL532" s="274"/>
      <c r="CM532" s="274"/>
      <c r="CN532" s="274"/>
      <c r="CO532" s="274"/>
      <c r="CP532" s="274"/>
      <c r="CQ532" s="274"/>
      <c r="CR532" s="274"/>
      <c r="CS532" s="274"/>
      <c r="CT532" s="274"/>
      <c r="CU532" s="274"/>
      <c r="CV532" s="274"/>
      <c r="CW532" s="274"/>
      <c r="CX532" s="274"/>
      <c r="CY532" s="274"/>
      <c r="CZ532" s="274"/>
      <c r="DA532" s="274"/>
      <c r="DB532" s="274"/>
      <c r="DC532" s="274"/>
      <c r="DD532" s="274"/>
      <c r="DE532" s="274"/>
      <c r="DF532" s="274"/>
      <c r="DG532" s="274"/>
      <c r="DH532" s="274"/>
      <c r="DI532" s="277"/>
      <c r="DJ532" s="277"/>
      <c r="DK532" s="277"/>
      <c r="DL532" s="277"/>
      <c r="DM532" s="277"/>
      <c r="DN532" s="277"/>
      <c r="DO532" s="273"/>
    </row>
    <row r="533" spans="55:119" ht="22.5" customHeight="1" x14ac:dyDescent="0.4">
      <c r="BC533"/>
      <c r="BD533"/>
      <c r="BE533"/>
      <c r="BF533"/>
      <c r="BG533"/>
      <c r="BH533"/>
      <c r="BI533"/>
      <c r="BJ533"/>
      <c r="BK533"/>
      <c r="BL533"/>
      <c r="BW533" s="270"/>
      <c r="BX533" s="278" t="s">
        <v>56</v>
      </c>
      <c r="BY533" s="250">
        <f t="shared" ref="BY533" si="945">CD531</f>
        <v>2</v>
      </c>
      <c r="BZ533" s="279" t="s">
        <v>47</v>
      </c>
      <c r="CA533" s="290">
        <v>1</v>
      </c>
      <c r="CB533" s="290">
        <v>2</v>
      </c>
      <c r="CC533" s="290">
        <v>3</v>
      </c>
      <c r="CD533" s="290">
        <v>4</v>
      </c>
      <c r="CE533" s="290">
        <v>5</v>
      </c>
      <c r="CF533" s="290">
        <v>6</v>
      </c>
      <c r="CG533" s="290">
        <v>7</v>
      </c>
      <c r="CH533" s="290">
        <v>8</v>
      </c>
      <c r="CI533" s="290">
        <v>9</v>
      </c>
      <c r="CJ533" s="290">
        <v>10</v>
      </c>
      <c r="CK533" s="290">
        <v>11</v>
      </c>
      <c r="CL533" s="290">
        <v>12</v>
      </c>
      <c r="CM533" s="290">
        <v>13</v>
      </c>
      <c r="CN533" s="290">
        <v>14</v>
      </c>
      <c r="CO533" s="290">
        <v>15</v>
      </c>
      <c r="CP533" s="290">
        <v>16</v>
      </c>
      <c r="CQ533" s="290">
        <v>17</v>
      </c>
      <c r="CR533" s="290">
        <v>18</v>
      </c>
      <c r="CS533" s="290">
        <v>19</v>
      </c>
      <c r="CT533" s="290">
        <v>20</v>
      </c>
      <c r="CU533" s="290">
        <v>21</v>
      </c>
      <c r="CV533" s="290">
        <v>22</v>
      </c>
      <c r="CW533" s="290">
        <v>23</v>
      </c>
      <c r="CX533" s="290">
        <v>24</v>
      </c>
      <c r="CY533" s="290">
        <v>25</v>
      </c>
      <c r="CZ533" s="290">
        <v>26</v>
      </c>
      <c r="DA533" s="290">
        <v>27</v>
      </c>
      <c r="DB533" s="290">
        <v>28</v>
      </c>
      <c r="DC533" s="290">
        <v>29</v>
      </c>
      <c r="DD533" s="290">
        <v>30</v>
      </c>
      <c r="DE533" s="290">
        <v>31</v>
      </c>
      <c r="DF533" s="290">
        <v>32</v>
      </c>
      <c r="DG533" s="290">
        <v>33</v>
      </c>
      <c r="DH533" s="290">
        <v>34</v>
      </c>
      <c r="DI533" s="291">
        <v>35</v>
      </c>
      <c r="DJ533" s="291">
        <v>36</v>
      </c>
      <c r="DK533" s="291">
        <v>37</v>
      </c>
      <c r="DL533" s="291">
        <v>38</v>
      </c>
      <c r="DM533" s="291">
        <v>39</v>
      </c>
      <c r="DN533" s="291">
        <v>40</v>
      </c>
      <c r="DO533" s="273"/>
    </row>
    <row r="534" spans="55:119" ht="22.5" customHeight="1" x14ac:dyDescent="0.3">
      <c r="BC534"/>
      <c r="BD534"/>
      <c r="BE534"/>
      <c r="BF534"/>
      <c r="BG534"/>
      <c r="BH534"/>
      <c r="BI534"/>
      <c r="BJ534"/>
      <c r="BK534"/>
      <c r="BL534"/>
      <c r="BW534" s="270"/>
      <c r="BX534" s="280"/>
      <c r="BY534" s="281"/>
      <c r="BZ534" s="282"/>
      <c r="CA534" s="283"/>
      <c r="CB534" s="283"/>
      <c r="CC534" s="283"/>
      <c r="CD534" s="283"/>
      <c r="CE534" s="283"/>
      <c r="CF534" s="283"/>
      <c r="CG534" s="283"/>
      <c r="CH534" s="283"/>
      <c r="CI534" s="283"/>
      <c r="CJ534" s="283"/>
      <c r="CK534" s="283"/>
      <c r="CL534" s="283"/>
      <c r="CM534" s="283"/>
      <c r="CN534" s="283"/>
      <c r="CO534" s="283"/>
      <c r="CP534" s="283"/>
      <c r="CQ534" s="283"/>
      <c r="CR534" s="283"/>
      <c r="CS534" s="283"/>
      <c r="CT534" s="283"/>
      <c r="CU534" s="283"/>
      <c r="CV534" s="283"/>
      <c r="CW534" s="283"/>
      <c r="CX534" s="283"/>
      <c r="CY534" s="283"/>
      <c r="CZ534" s="283"/>
      <c r="DA534" s="283"/>
      <c r="DB534" s="283"/>
      <c r="DC534" s="283"/>
      <c r="DD534" s="283"/>
      <c r="DE534" s="283"/>
      <c r="DF534" s="283"/>
      <c r="DG534" s="283"/>
      <c r="DH534" s="283"/>
      <c r="DI534" s="284"/>
      <c r="DJ534" s="284"/>
      <c r="DK534" s="284"/>
      <c r="DL534" s="284"/>
      <c r="DM534" s="284"/>
      <c r="DN534" s="284"/>
      <c r="DO534" s="273"/>
    </row>
    <row r="535" spans="55:119" ht="22.5" customHeight="1" x14ac:dyDescent="0.4">
      <c r="BC535"/>
      <c r="BD535"/>
      <c r="BE535"/>
      <c r="BF535"/>
      <c r="BG535"/>
      <c r="BH535"/>
      <c r="BI535"/>
      <c r="BJ535"/>
      <c r="BK535"/>
      <c r="BL535"/>
      <c r="BW535" s="270"/>
      <c r="BX535" s="285" t="s">
        <v>56</v>
      </c>
      <c r="BY535" s="249">
        <f t="shared" ref="BY535" si="946">CZ531</f>
        <v>10</v>
      </c>
      <c r="BZ535" s="286" t="s">
        <v>47</v>
      </c>
      <c r="CA535" s="290">
        <v>1</v>
      </c>
      <c r="CB535" s="290">
        <v>2</v>
      </c>
      <c r="CC535" s="290">
        <v>3</v>
      </c>
      <c r="CD535" s="290">
        <v>4</v>
      </c>
      <c r="CE535" s="290">
        <v>5</v>
      </c>
      <c r="CF535" s="290">
        <v>6</v>
      </c>
      <c r="CG535" s="290">
        <v>7</v>
      </c>
      <c r="CH535" s="290">
        <v>8</v>
      </c>
      <c r="CI535" s="290">
        <v>9</v>
      </c>
      <c r="CJ535" s="290">
        <v>10</v>
      </c>
      <c r="CK535" s="290">
        <v>11</v>
      </c>
      <c r="CL535" s="290">
        <v>12</v>
      </c>
      <c r="CM535" s="290">
        <v>13</v>
      </c>
      <c r="CN535" s="290">
        <v>14</v>
      </c>
      <c r="CO535" s="290">
        <v>15</v>
      </c>
      <c r="CP535" s="290">
        <v>16</v>
      </c>
      <c r="CQ535" s="290">
        <v>17</v>
      </c>
      <c r="CR535" s="290">
        <v>18</v>
      </c>
      <c r="CS535" s="290">
        <v>19</v>
      </c>
      <c r="CT535" s="290">
        <v>20</v>
      </c>
      <c r="CU535" s="290">
        <v>21</v>
      </c>
      <c r="CV535" s="290">
        <v>22</v>
      </c>
      <c r="CW535" s="290">
        <v>23</v>
      </c>
      <c r="CX535" s="290">
        <v>24</v>
      </c>
      <c r="CY535" s="290">
        <v>25</v>
      </c>
      <c r="CZ535" s="290">
        <v>26</v>
      </c>
      <c r="DA535" s="290">
        <v>27</v>
      </c>
      <c r="DB535" s="290">
        <v>28</v>
      </c>
      <c r="DC535" s="290">
        <v>29</v>
      </c>
      <c r="DD535" s="290">
        <v>30</v>
      </c>
      <c r="DE535" s="290">
        <v>31</v>
      </c>
      <c r="DF535" s="290">
        <v>32</v>
      </c>
      <c r="DG535" s="290">
        <v>33</v>
      </c>
      <c r="DH535" s="290">
        <v>34</v>
      </c>
      <c r="DI535" s="291">
        <v>35</v>
      </c>
      <c r="DJ535" s="291">
        <v>36</v>
      </c>
      <c r="DK535" s="291">
        <v>37</v>
      </c>
      <c r="DL535" s="291">
        <v>38</v>
      </c>
      <c r="DM535" s="291">
        <v>39</v>
      </c>
      <c r="DN535" s="291">
        <v>40</v>
      </c>
      <c r="DO535" s="273"/>
    </row>
    <row r="536" spans="55:119" ht="22.5" customHeight="1" thickBot="1" x14ac:dyDescent="0.35">
      <c r="BC536"/>
      <c r="BD536"/>
      <c r="BE536"/>
      <c r="BF536"/>
      <c r="BG536"/>
      <c r="BH536"/>
      <c r="BI536"/>
      <c r="BJ536"/>
      <c r="BK536"/>
      <c r="BL536"/>
      <c r="BW536" s="287"/>
      <c r="BX536" s="288"/>
      <c r="BY536" s="288"/>
      <c r="BZ536" s="288"/>
      <c r="CA536" s="288"/>
      <c r="CB536" s="288"/>
      <c r="CC536" s="288"/>
      <c r="CD536" s="288"/>
      <c r="CE536" s="288"/>
      <c r="CF536" s="288"/>
      <c r="CG536" s="288"/>
      <c r="CH536" s="288"/>
      <c r="CI536" s="288"/>
      <c r="CJ536" s="288"/>
      <c r="CK536" s="288"/>
      <c r="CL536" s="288"/>
      <c r="CM536" s="288"/>
      <c r="CN536" s="288"/>
      <c r="CO536" s="288"/>
      <c r="CP536" s="288"/>
      <c r="CQ536" s="288"/>
      <c r="CR536" s="288"/>
      <c r="CS536" s="288"/>
      <c r="CT536" s="288"/>
      <c r="CU536" s="288"/>
      <c r="CV536" s="288"/>
      <c r="CW536" s="288"/>
      <c r="CX536" s="288"/>
      <c r="CY536" s="288"/>
      <c r="CZ536" s="288"/>
      <c r="DA536" s="288"/>
      <c r="DB536" s="288"/>
      <c r="DC536" s="288"/>
      <c r="DD536" s="288"/>
      <c r="DE536" s="288"/>
      <c r="DF536" s="288"/>
      <c r="DG536" s="288"/>
      <c r="DH536" s="288"/>
      <c r="DI536" s="288"/>
      <c r="DJ536" s="288"/>
      <c r="DK536" s="288"/>
      <c r="DL536" s="288"/>
      <c r="DM536" s="288"/>
      <c r="DN536" s="288"/>
      <c r="DO536" s="289"/>
    </row>
    <row r="537" spans="55:119" ht="22.5" customHeight="1" thickTop="1" x14ac:dyDescent="0.35">
      <c r="BC537"/>
      <c r="BD537"/>
      <c r="BE537"/>
      <c r="BF537"/>
      <c r="BG537"/>
      <c r="BH537"/>
      <c r="BI537"/>
      <c r="BJ537"/>
      <c r="BK537"/>
      <c r="BL537"/>
      <c r="BW537" s="1012">
        <f t="shared" ref="BW537" si="947">BO538</f>
        <v>0.45000000000000023</v>
      </c>
      <c r="BX537" s="1013"/>
      <c r="BY537" s="267"/>
      <c r="BZ537" s="267"/>
      <c r="CA537" s="267"/>
      <c r="CB537" s="267"/>
      <c r="CC537" s="267"/>
      <c r="CD537" s="267"/>
      <c r="CE537" s="267"/>
      <c r="CF537" s="267"/>
      <c r="CG537" s="267"/>
      <c r="CH537" s="267"/>
      <c r="CI537" s="267"/>
      <c r="CJ537" s="267"/>
      <c r="CK537" s="267"/>
      <c r="CL537" s="267"/>
      <c r="CM537" s="267"/>
      <c r="CN537" s="267"/>
      <c r="CO537" s="267"/>
      <c r="CP537" s="267"/>
      <c r="CQ537" s="267"/>
      <c r="CR537" s="267"/>
      <c r="CS537" s="267"/>
      <c r="CT537" s="267"/>
      <c r="CU537" s="267"/>
      <c r="CV537" s="267"/>
      <c r="CW537" s="267"/>
      <c r="CX537" s="267"/>
      <c r="CY537" s="267"/>
      <c r="CZ537" s="267"/>
      <c r="DA537" s="267"/>
      <c r="DB537" s="267"/>
      <c r="DC537" s="267"/>
      <c r="DD537" s="267"/>
      <c r="DE537" s="267"/>
      <c r="DF537" s="267"/>
      <c r="DG537" s="267"/>
      <c r="DH537" s="267"/>
      <c r="DI537" s="267"/>
      <c r="DJ537" s="267"/>
      <c r="DK537" s="268"/>
      <c r="DL537" s="466" t="s">
        <v>78</v>
      </c>
      <c r="DM537" s="467"/>
      <c r="DN537" s="466" t="str">
        <f t="shared" ref="DN537" si="948">BR539</f>
        <v>C</v>
      </c>
      <c r="DO537" s="468"/>
    </row>
    <row r="538" spans="55:119" ht="22.5" customHeight="1" x14ac:dyDescent="0.3">
      <c r="BC538"/>
      <c r="BD538"/>
      <c r="BE538"/>
      <c r="BF538"/>
      <c r="BG538"/>
      <c r="BH538"/>
      <c r="BI538"/>
      <c r="BJ538"/>
      <c r="BK538"/>
      <c r="BL538"/>
      <c r="BN538" t="str">
        <f t="shared" ref="BN538:BU539" si="949">Q49</f>
        <v>10. KOLO</v>
      </c>
      <c r="BO538">
        <f t="shared" si="949"/>
        <v>0.45000000000000023</v>
      </c>
      <c r="BP538">
        <f t="shared" si="949"/>
        <v>58</v>
      </c>
      <c r="BQ538" t="str">
        <f t="shared" si="949"/>
        <v>HŘIŠTĚ</v>
      </c>
      <c r="BR538" t="str">
        <f t="shared" si="949"/>
        <v>skupina</v>
      </c>
      <c r="BS538">
        <f t="shared" si="949"/>
        <v>19</v>
      </c>
      <c r="BT538" t="str">
        <f t="shared" si="949"/>
        <v>:</v>
      </c>
      <c r="BU538">
        <f t="shared" si="949"/>
        <v>22</v>
      </c>
      <c r="BW538" s="270"/>
      <c r="BX538" s="1014" t="str">
        <f t="shared" ref="BX538" si="950">BN538</f>
        <v>10. KOLO</v>
      </c>
      <c r="BY538" s="1014"/>
      <c r="BZ538" s="1014"/>
      <c r="CA538" s="1014"/>
      <c r="CB538" s="271"/>
      <c r="CC538" s="1018"/>
      <c r="CD538" s="1018"/>
      <c r="CE538" s="271"/>
      <c r="CF538" s="271"/>
      <c r="CG538" s="271"/>
      <c r="CH538" s="271"/>
      <c r="CI538" s="271"/>
      <c r="CJ538" s="271"/>
      <c r="CK538" s="271"/>
      <c r="CL538" s="271"/>
      <c r="CM538" s="271"/>
      <c r="CN538" s="1019">
        <f t="shared" ref="CN538" si="951">BP538</f>
        <v>58</v>
      </c>
      <c r="CO538" s="1019"/>
      <c r="CP538" s="1019"/>
      <c r="CQ538" s="1019"/>
      <c r="CR538" s="1019"/>
      <c r="CS538" s="1015" t="s">
        <v>48</v>
      </c>
      <c r="CT538" s="1015"/>
      <c r="CU538" s="1015"/>
      <c r="CV538" s="271"/>
      <c r="CW538" s="271"/>
      <c r="CX538" s="271"/>
      <c r="CY538" s="271"/>
      <c r="CZ538" s="271"/>
      <c r="DA538" s="271"/>
      <c r="DB538" s="271"/>
      <c r="DC538" s="271"/>
      <c r="DD538" s="271"/>
      <c r="DE538" s="271"/>
      <c r="DF538" s="271"/>
      <c r="DG538" s="271"/>
      <c r="DH538" s="271"/>
      <c r="DI538" s="272"/>
      <c r="DJ538" s="1016" t="s">
        <v>49</v>
      </c>
      <c r="DK538" s="1016"/>
      <c r="DL538" s="1016"/>
      <c r="DM538" s="1017">
        <f t="shared" ref="DM538" si="952">BQ539</f>
        <v>4</v>
      </c>
      <c r="DN538" s="1017"/>
      <c r="DO538" s="273"/>
    </row>
    <row r="539" spans="55:119" ht="22.5" customHeight="1" x14ac:dyDescent="0.3">
      <c r="BC539"/>
      <c r="BD539"/>
      <c r="BE539"/>
      <c r="BF539"/>
      <c r="BG539"/>
      <c r="BH539"/>
      <c r="BI539"/>
      <c r="BJ539"/>
      <c r="BK539"/>
      <c r="BL539"/>
      <c r="BN539">
        <f t="shared" si="949"/>
        <v>0</v>
      </c>
      <c r="BO539">
        <f t="shared" si="949"/>
        <v>0</v>
      </c>
      <c r="BP539" t="str">
        <f t="shared" si="949"/>
        <v>zápas</v>
      </c>
      <c r="BQ539">
        <f t="shared" si="949"/>
        <v>4</v>
      </c>
      <c r="BR539" t="str">
        <f t="shared" si="949"/>
        <v>C</v>
      </c>
      <c r="BS539" t="str">
        <f t="shared" si="949"/>
        <v>Kouřim "B"</v>
      </c>
      <c r="BT539">
        <f t="shared" si="949"/>
        <v>0</v>
      </c>
      <c r="BU539" t="str">
        <f t="shared" si="949"/>
        <v>Ovčárecká "B"</v>
      </c>
      <c r="BW539" s="270"/>
      <c r="BX539" s="1014"/>
      <c r="BY539" s="1014"/>
      <c r="BZ539" s="1014"/>
      <c r="CA539" s="1014"/>
      <c r="CB539" s="271"/>
      <c r="CC539" s="1018"/>
      <c r="CD539" s="1018"/>
      <c r="CE539" s="271"/>
      <c r="CF539" s="271"/>
      <c r="CG539" s="271"/>
      <c r="CH539" s="271"/>
      <c r="CI539" s="271"/>
      <c r="CJ539" s="271"/>
      <c r="CK539" s="271"/>
      <c r="CL539" s="271"/>
      <c r="CM539" s="271"/>
      <c r="CN539" s="1019"/>
      <c r="CO539" s="1019"/>
      <c r="CP539" s="1019"/>
      <c r="CQ539" s="1019"/>
      <c r="CR539" s="1019"/>
      <c r="CS539" s="1015"/>
      <c r="CT539" s="1015"/>
      <c r="CU539" s="1015"/>
      <c r="CV539" s="271"/>
      <c r="CW539" s="271"/>
      <c r="CX539" s="271"/>
      <c r="CY539" s="271"/>
      <c r="CZ539" s="271"/>
      <c r="DA539" s="271"/>
      <c r="DB539" s="271"/>
      <c r="DC539" s="271"/>
      <c r="DD539" s="271"/>
      <c r="DE539" s="271"/>
      <c r="DF539" s="271"/>
      <c r="DG539" s="271"/>
      <c r="DH539" s="271"/>
      <c r="DI539" s="272"/>
      <c r="DJ539" s="1016"/>
      <c r="DK539" s="1016"/>
      <c r="DL539" s="1016"/>
      <c r="DM539" s="1017"/>
      <c r="DN539" s="1017"/>
      <c r="DO539" s="273"/>
    </row>
    <row r="540" spans="55:119" ht="22.5" customHeight="1" x14ac:dyDescent="0.3">
      <c r="BC540"/>
      <c r="BD540"/>
      <c r="BE540"/>
      <c r="BF540"/>
      <c r="BG540"/>
      <c r="BH540"/>
      <c r="BI540"/>
      <c r="BJ540"/>
      <c r="BK540"/>
      <c r="BL540"/>
      <c r="BW540" s="270"/>
      <c r="BX540" s="274"/>
      <c r="BY540" s="274"/>
      <c r="BZ540" s="274"/>
      <c r="CA540" s="274"/>
      <c r="CB540" s="1010" t="s">
        <v>52</v>
      </c>
      <c r="CC540" s="1010"/>
      <c r="CD540" s="275">
        <f t="shared" ref="CD540" si="953">BS538</f>
        <v>19</v>
      </c>
      <c r="CE540" s="276" t="s">
        <v>53</v>
      </c>
      <c r="CF540" s="1011" t="str">
        <f t="shared" ref="CF540" si="954">BS539</f>
        <v>Kouřim "B"</v>
      </c>
      <c r="CG540" s="1011"/>
      <c r="CH540" s="1011"/>
      <c r="CI540" s="1011"/>
      <c r="CJ540" s="1011"/>
      <c r="CK540" s="1011"/>
      <c r="CL540" s="1011"/>
      <c r="CM540" s="1011"/>
      <c r="CN540" s="1011"/>
      <c r="CO540" s="1011"/>
      <c r="CP540" s="1011"/>
      <c r="CQ540" s="1011"/>
      <c r="CR540" s="1011"/>
      <c r="CS540" s="274"/>
      <c r="CT540" s="274"/>
      <c r="CU540" s="274"/>
      <c r="CV540" s="274"/>
      <c r="CW540" s="274"/>
      <c r="CX540" s="1010" t="s">
        <v>52</v>
      </c>
      <c r="CY540" s="1010"/>
      <c r="CZ540" s="275">
        <f t="shared" ref="CZ540" si="955">BU538</f>
        <v>22</v>
      </c>
      <c r="DA540" s="276" t="s">
        <v>53</v>
      </c>
      <c r="DB540" s="1011" t="str">
        <f t="shared" ref="DB540" si="956">BU539</f>
        <v>Ovčárecká "B"</v>
      </c>
      <c r="DC540" s="1011"/>
      <c r="DD540" s="1011"/>
      <c r="DE540" s="1011"/>
      <c r="DF540" s="1011"/>
      <c r="DG540" s="1011"/>
      <c r="DH540" s="1011"/>
      <c r="DI540" s="1011"/>
      <c r="DJ540" s="1011"/>
      <c r="DK540" s="1011"/>
      <c r="DL540" s="1011"/>
      <c r="DM540" s="1011"/>
      <c r="DN540" s="1011"/>
      <c r="DO540" s="273"/>
    </row>
    <row r="541" spans="55:119" ht="22.5" customHeight="1" x14ac:dyDescent="0.3">
      <c r="BC541"/>
      <c r="BD541"/>
      <c r="BE541"/>
      <c r="BF541"/>
      <c r="BG541"/>
      <c r="BH541"/>
      <c r="BI541"/>
      <c r="BJ541"/>
      <c r="BK541"/>
      <c r="BL541"/>
      <c r="BW541" s="270"/>
      <c r="BX541" s="274"/>
      <c r="BY541" s="274"/>
      <c r="BZ541" s="274"/>
      <c r="CA541" s="274"/>
      <c r="CB541" s="274"/>
      <c r="CC541" s="274"/>
      <c r="CD541" s="274"/>
      <c r="CE541" s="274"/>
      <c r="CF541" s="274"/>
      <c r="CG541" s="274"/>
      <c r="CH541" s="274"/>
      <c r="CI541" s="274"/>
      <c r="CJ541" s="274"/>
      <c r="CK541" s="274"/>
      <c r="CL541" s="274"/>
      <c r="CM541" s="274"/>
      <c r="CN541" s="274"/>
      <c r="CO541" s="274"/>
      <c r="CP541" s="274"/>
      <c r="CQ541" s="274"/>
      <c r="CR541" s="274"/>
      <c r="CS541" s="274"/>
      <c r="CT541" s="274"/>
      <c r="CU541" s="274"/>
      <c r="CV541" s="274"/>
      <c r="CW541" s="274"/>
      <c r="CX541" s="274"/>
      <c r="CY541" s="274"/>
      <c r="CZ541" s="274"/>
      <c r="DA541" s="274"/>
      <c r="DB541" s="274"/>
      <c r="DC541" s="274"/>
      <c r="DD541" s="274"/>
      <c r="DE541" s="274"/>
      <c r="DF541" s="274"/>
      <c r="DG541" s="274"/>
      <c r="DH541" s="274"/>
      <c r="DI541" s="277"/>
      <c r="DJ541" s="277"/>
      <c r="DK541" s="277"/>
      <c r="DL541" s="277"/>
      <c r="DM541" s="277"/>
      <c r="DN541" s="277"/>
      <c r="DO541" s="273"/>
    </row>
    <row r="542" spans="55:119" ht="22.5" customHeight="1" x14ac:dyDescent="0.4">
      <c r="BC542"/>
      <c r="BD542"/>
      <c r="BE542"/>
      <c r="BF542"/>
      <c r="BG542"/>
      <c r="BH542"/>
      <c r="BI542"/>
      <c r="BJ542"/>
      <c r="BK542"/>
      <c r="BL542"/>
      <c r="BW542" s="270"/>
      <c r="BX542" s="278" t="s">
        <v>56</v>
      </c>
      <c r="BY542" s="250">
        <f t="shared" ref="BY542" si="957">CD540</f>
        <v>19</v>
      </c>
      <c r="BZ542" s="279" t="s">
        <v>47</v>
      </c>
      <c r="CA542" s="290">
        <v>1</v>
      </c>
      <c r="CB542" s="290">
        <v>2</v>
      </c>
      <c r="CC542" s="290">
        <v>3</v>
      </c>
      <c r="CD542" s="290">
        <v>4</v>
      </c>
      <c r="CE542" s="290">
        <v>5</v>
      </c>
      <c r="CF542" s="290">
        <v>6</v>
      </c>
      <c r="CG542" s="290">
        <v>7</v>
      </c>
      <c r="CH542" s="290">
        <v>8</v>
      </c>
      <c r="CI542" s="290">
        <v>9</v>
      </c>
      <c r="CJ542" s="290">
        <v>10</v>
      </c>
      <c r="CK542" s="290">
        <v>11</v>
      </c>
      <c r="CL542" s="290">
        <v>12</v>
      </c>
      <c r="CM542" s="290">
        <v>13</v>
      </c>
      <c r="CN542" s="290">
        <v>14</v>
      </c>
      <c r="CO542" s="290">
        <v>15</v>
      </c>
      <c r="CP542" s="290">
        <v>16</v>
      </c>
      <c r="CQ542" s="290">
        <v>17</v>
      </c>
      <c r="CR542" s="290">
        <v>18</v>
      </c>
      <c r="CS542" s="290">
        <v>19</v>
      </c>
      <c r="CT542" s="290">
        <v>20</v>
      </c>
      <c r="CU542" s="290">
        <v>21</v>
      </c>
      <c r="CV542" s="290">
        <v>22</v>
      </c>
      <c r="CW542" s="290">
        <v>23</v>
      </c>
      <c r="CX542" s="290">
        <v>24</v>
      </c>
      <c r="CY542" s="290">
        <v>25</v>
      </c>
      <c r="CZ542" s="290">
        <v>26</v>
      </c>
      <c r="DA542" s="290">
        <v>27</v>
      </c>
      <c r="DB542" s="290">
        <v>28</v>
      </c>
      <c r="DC542" s="290">
        <v>29</v>
      </c>
      <c r="DD542" s="290">
        <v>30</v>
      </c>
      <c r="DE542" s="290">
        <v>31</v>
      </c>
      <c r="DF542" s="290">
        <v>32</v>
      </c>
      <c r="DG542" s="290">
        <v>33</v>
      </c>
      <c r="DH542" s="290">
        <v>34</v>
      </c>
      <c r="DI542" s="291">
        <v>35</v>
      </c>
      <c r="DJ542" s="291">
        <v>36</v>
      </c>
      <c r="DK542" s="291">
        <v>37</v>
      </c>
      <c r="DL542" s="291">
        <v>38</v>
      </c>
      <c r="DM542" s="291">
        <v>39</v>
      </c>
      <c r="DN542" s="291">
        <v>40</v>
      </c>
      <c r="DO542" s="273"/>
    </row>
    <row r="543" spans="55:119" ht="22.5" customHeight="1" x14ac:dyDescent="0.3">
      <c r="BC543"/>
      <c r="BD543"/>
      <c r="BE543"/>
      <c r="BF543"/>
      <c r="BG543"/>
      <c r="BH543"/>
      <c r="BI543"/>
      <c r="BJ543"/>
      <c r="BK543"/>
      <c r="BL543"/>
      <c r="BW543" s="270"/>
      <c r="BX543" s="280"/>
      <c r="BY543" s="281"/>
      <c r="BZ543" s="282"/>
      <c r="CA543" s="283"/>
      <c r="CB543" s="283"/>
      <c r="CC543" s="283"/>
      <c r="CD543" s="283"/>
      <c r="CE543" s="283"/>
      <c r="CF543" s="283"/>
      <c r="CG543" s="283"/>
      <c r="CH543" s="283"/>
      <c r="CI543" s="283"/>
      <c r="CJ543" s="283"/>
      <c r="CK543" s="283"/>
      <c r="CL543" s="283"/>
      <c r="CM543" s="283"/>
      <c r="CN543" s="283"/>
      <c r="CO543" s="283"/>
      <c r="CP543" s="283"/>
      <c r="CQ543" s="283"/>
      <c r="CR543" s="283"/>
      <c r="CS543" s="283"/>
      <c r="CT543" s="283"/>
      <c r="CU543" s="283"/>
      <c r="CV543" s="283"/>
      <c r="CW543" s="283"/>
      <c r="CX543" s="283"/>
      <c r="CY543" s="283"/>
      <c r="CZ543" s="283"/>
      <c r="DA543" s="283"/>
      <c r="DB543" s="283"/>
      <c r="DC543" s="283"/>
      <c r="DD543" s="283"/>
      <c r="DE543" s="283"/>
      <c r="DF543" s="283"/>
      <c r="DG543" s="283"/>
      <c r="DH543" s="283"/>
      <c r="DI543" s="284"/>
      <c r="DJ543" s="284"/>
      <c r="DK543" s="284"/>
      <c r="DL543" s="284"/>
      <c r="DM543" s="284"/>
      <c r="DN543" s="284"/>
      <c r="DO543" s="273"/>
    </row>
    <row r="544" spans="55:119" ht="22.5" customHeight="1" x14ac:dyDescent="0.4">
      <c r="BC544"/>
      <c r="BD544"/>
      <c r="BE544"/>
      <c r="BF544"/>
      <c r="BG544"/>
      <c r="BH544"/>
      <c r="BI544"/>
      <c r="BJ544"/>
      <c r="BK544"/>
      <c r="BL544"/>
      <c r="BW544" s="270"/>
      <c r="BX544" s="285" t="s">
        <v>56</v>
      </c>
      <c r="BY544" s="249">
        <f t="shared" ref="BY544" si="958">CZ540</f>
        <v>22</v>
      </c>
      <c r="BZ544" s="286" t="s">
        <v>47</v>
      </c>
      <c r="CA544" s="290">
        <v>1</v>
      </c>
      <c r="CB544" s="290">
        <v>2</v>
      </c>
      <c r="CC544" s="290">
        <v>3</v>
      </c>
      <c r="CD544" s="290">
        <v>4</v>
      </c>
      <c r="CE544" s="290">
        <v>5</v>
      </c>
      <c r="CF544" s="290">
        <v>6</v>
      </c>
      <c r="CG544" s="290">
        <v>7</v>
      </c>
      <c r="CH544" s="290">
        <v>8</v>
      </c>
      <c r="CI544" s="290">
        <v>9</v>
      </c>
      <c r="CJ544" s="290">
        <v>10</v>
      </c>
      <c r="CK544" s="290">
        <v>11</v>
      </c>
      <c r="CL544" s="290">
        <v>12</v>
      </c>
      <c r="CM544" s="290">
        <v>13</v>
      </c>
      <c r="CN544" s="290">
        <v>14</v>
      </c>
      <c r="CO544" s="290">
        <v>15</v>
      </c>
      <c r="CP544" s="290">
        <v>16</v>
      </c>
      <c r="CQ544" s="290">
        <v>17</v>
      </c>
      <c r="CR544" s="290">
        <v>18</v>
      </c>
      <c r="CS544" s="290">
        <v>19</v>
      </c>
      <c r="CT544" s="290">
        <v>20</v>
      </c>
      <c r="CU544" s="290">
        <v>21</v>
      </c>
      <c r="CV544" s="290">
        <v>22</v>
      </c>
      <c r="CW544" s="290">
        <v>23</v>
      </c>
      <c r="CX544" s="290">
        <v>24</v>
      </c>
      <c r="CY544" s="290">
        <v>25</v>
      </c>
      <c r="CZ544" s="290">
        <v>26</v>
      </c>
      <c r="DA544" s="290">
        <v>27</v>
      </c>
      <c r="DB544" s="290">
        <v>28</v>
      </c>
      <c r="DC544" s="290">
        <v>29</v>
      </c>
      <c r="DD544" s="290">
        <v>30</v>
      </c>
      <c r="DE544" s="290">
        <v>31</v>
      </c>
      <c r="DF544" s="290">
        <v>32</v>
      </c>
      <c r="DG544" s="290">
        <v>33</v>
      </c>
      <c r="DH544" s="290">
        <v>34</v>
      </c>
      <c r="DI544" s="291">
        <v>35</v>
      </c>
      <c r="DJ544" s="291">
        <v>36</v>
      </c>
      <c r="DK544" s="291">
        <v>37</v>
      </c>
      <c r="DL544" s="291">
        <v>38</v>
      </c>
      <c r="DM544" s="291">
        <v>39</v>
      </c>
      <c r="DN544" s="291">
        <v>40</v>
      </c>
      <c r="DO544" s="273"/>
    </row>
    <row r="545" spans="30:119" ht="22.5" customHeight="1" thickBot="1" x14ac:dyDescent="0.35">
      <c r="BC545"/>
      <c r="BD545"/>
      <c r="BE545"/>
      <c r="BF545"/>
      <c r="BG545"/>
      <c r="BH545"/>
      <c r="BI545"/>
      <c r="BJ545"/>
      <c r="BK545"/>
      <c r="BL545"/>
      <c r="BW545" s="287"/>
      <c r="BX545" s="288"/>
      <c r="BY545" s="288"/>
      <c r="BZ545" s="288"/>
      <c r="CA545" s="288"/>
      <c r="CB545" s="288"/>
      <c r="CC545" s="288"/>
      <c r="CD545" s="288"/>
      <c r="CE545" s="288"/>
      <c r="CF545" s="288"/>
      <c r="CG545" s="288"/>
      <c r="CH545" s="288"/>
      <c r="CI545" s="288"/>
      <c r="CJ545" s="288"/>
      <c r="CK545" s="288"/>
      <c r="CL545" s="288"/>
      <c r="CM545" s="288"/>
      <c r="CN545" s="288"/>
      <c r="CO545" s="288"/>
      <c r="CP545" s="288"/>
      <c r="CQ545" s="288"/>
      <c r="CR545" s="288"/>
      <c r="CS545" s="288"/>
      <c r="CT545" s="288"/>
      <c r="CU545" s="288"/>
      <c r="CV545" s="288"/>
      <c r="CW545" s="288"/>
      <c r="CX545" s="288"/>
      <c r="CY545" s="288"/>
      <c r="CZ545" s="288"/>
      <c r="DA545" s="288"/>
      <c r="DB545" s="288"/>
      <c r="DC545" s="288"/>
      <c r="DD545" s="288"/>
      <c r="DE545" s="288"/>
      <c r="DF545" s="288"/>
      <c r="DG545" s="288"/>
      <c r="DH545" s="288"/>
      <c r="DI545" s="288"/>
      <c r="DJ545" s="288"/>
      <c r="DK545" s="288"/>
      <c r="DL545" s="288"/>
      <c r="DM545" s="288"/>
      <c r="DN545" s="288"/>
      <c r="DO545" s="289"/>
    </row>
    <row r="546" spans="30:119" ht="22.5" customHeight="1" thickTop="1" thickBot="1" x14ac:dyDescent="0.35">
      <c r="BC546"/>
      <c r="BD546"/>
      <c r="BE546"/>
      <c r="BF546"/>
      <c r="BG546"/>
      <c r="BH546"/>
      <c r="BI546"/>
      <c r="BJ546"/>
      <c r="BK546"/>
      <c r="BL546"/>
    </row>
    <row r="547" spans="30:119" ht="22.5" customHeight="1" thickTop="1" x14ac:dyDescent="0.35">
      <c r="AD547"/>
      <c r="BC547"/>
      <c r="BD547"/>
      <c r="BE547"/>
      <c r="BF547"/>
      <c r="BG547"/>
      <c r="BH547"/>
      <c r="BI547"/>
      <c r="BJ547"/>
      <c r="BK547"/>
      <c r="BL547"/>
      <c r="BW547" s="1012">
        <f t="shared" ref="BW547" si="959">BO548</f>
        <v>0.45833333333333359</v>
      </c>
      <c r="BX547" s="1013"/>
      <c r="BY547" s="267"/>
      <c r="BZ547" s="267"/>
      <c r="CA547" s="267"/>
      <c r="CB547" s="267"/>
      <c r="CC547" s="267"/>
      <c r="CD547" s="267"/>
      <c r="CE547" s="267"/>
      <c r="CF547" s="267"/>
      <c r="CG547" s="267"/>
      <c r="CH547" s="267"/>
      <c r="CI547" s="267"/>
      <c r="CJ547" s="267"/>
      <c r="CK547" s="267"/>
      <c r="CL547" s="267"/>
      <c r="CM547" s="267"/>
      <c r="CN547" s="267"/>
      <c r="CO547" s="267"/>
      <c r="CP547" s="267"/>
      <c r="CQ547" s="267"/>
      <c r="CR547" s="267"/>
      <c r="CS547" s="267"/>
      <c r="CT547" s="267"/>
      <c r="CU547" s="267"/>
      <c r="CV547" s="267"/>
      <c r="CW547" s="267"/>
      <c r="CX547" s="267"/>
      <c r="CY547" s="267"/>
      <c r="CZ547" s="267"/>
      <c r="DA547" s="267"/>
      <c r="DB547" s="267"/>
      <c r="DC547" s="267"/>
      <c r="DD547" s="267"/>
      <c r="DE547" s="267"/>
      <c r="DF547" s="267"/>
      <c r="DG547" s="267"/>
      <c r="DH547" s="267"/>
      <c r="DI547" s="267"/>
      <c r="DJ547" s="267"/>
      <c r="DK547" s="268"/>
      <c r="DL547" s="466" t="s">
        <v>78</v>
      </c>
      <c r="DM547" s="467"/>
      <c r="DN547" s="466" t="str">
        <f t="shared" ref="DN547" si="960">BR549</f>
        <v>A</v>
      </c>
      <c r="DO547" s="468"/>
    </row>
    <row r="548" spans="30:119" ht="22.5" customHeight="1" x14ac:dyDescent="0.3">
      <c r="AD548"/>
      <c r="BC548"/>
      <c r="BD548"/>
      <c r="BE548"/>
      <c r="BF548"/>
      <c r="BG548"/>
      <c r="BH548"/>
      <c r="BI548"/>
      <c r="BJ548"/>
      <c r="BK548"/>
      <c r="BL548"/>
      <c r="BN548" t="str">
        <f t="shared" ref="BN548:BU549" si="961">Q51</f>
        <v>11. KOLO</v>
      </c>
      <c r="BO548">
        <f t="shared" si="961"/>
        <v>0.45833333333333359</v>
      </c>
      <c r="BP548">
        <f t="shared" si="961"/>
        <v>64</v>
      </c>
      <c r="BQ548" t="str">
        <f t="shared" si="961"/>
        <v>HŘIŠTĚ</v>
      </c>
      <c r="BR548" t="str">
        <f t="shared" si="961"/>
        <v>skupina</v>
      </c>
      <c r="BS548">
        <f t="shared" si="961"/>
        <v>7</v>
      </c>
      <c r="BT548" t="str">
        <f t="shared" si="961"/>
        <v>:</v>
      </c>
      <c r="BU548">
        <f t="shared" si="961"/>
        <v>17</v>
      </c>
      <c r="BW548" s="270"/>
      <c r="BX548" s="1014" t="str">
        <f t="shared" ref="BX548" si="962">BN548</f>
        <v>11. KOLO</v>
      </c>
      <c r="BY548" s="1014"/>
      <c r="BZ548" s="1014"/>
      <c r="CA548" s="1014"/>
      <c r="CB548" s="271"/>
      <c r="CC548" s="1018"/>
      <c r="CD548" s="1018"/>
      <c r="CE548" s="271"/>
      <c r="CF548" s="271"/>
      <c r="CG548" s="271"/>
      <c r="CH548" s="271"/>
      <c r="CI548" s="271"/>
      <c r="CJ548" s="271"/>
      <c r="CK548" s="271"/>
      <c r="CL548" s="271"/>
      <c r="CM548" s="271"/>
      <c r="CN548" s="1019">
        <f t="shared" ref="CN548" si="963">BP548</f>
        <v>64</v>
      </c>
      <c r="CO548" s="1019"/>
      <c r="CP548" s="1019"/>
      <c r="CQ548" s="1019"/>
      <c r="CR548" s="1019"/>
      <c r="CS548" s="1015" t="s">
        <v>48</v>
      </c>
      <c r="CT548" s="1015"/>
      <c r="CU548" s="1015"/>
      <c r="CV548" s="271"/>
      <c r="CW548" s="271"/>
      <c r="CX548" s="271"/>
      <c r="CY548" s="271"/>
      <c r="CZ548" s="271"/>
      <c r="DA548" s="271"/>
      <c r="DB548" s="271"/>
      <c r="DC548" s="271"/>
      <c r="DD548" s="271"/>
      <c r="DE548" s="271"/>
      <c r="DF548" s="271"/>
      <c r="DG548" s="271"/>
      <c r="DH548" s="271"/>
      <c r="DI548" s="272"/>
      <c r="DJ548" s="1016" t="s">
        <v>49</v>
      </c>
      <c r="DK548" s="1016"/>
      <c r="DL548" s="1016"/>
      <c r="DM548" s="1017">
        <f t="shared" ref="DM548" si="964">BQ549</f>
        <v>4</v>
      </c>
      <c r="DN548" s="1017"/>
      <c r="DO548" s="273"/>
    </row>
    <row r="549" spans="30:119" ht="22.5" customHeight="1" x14ac:dyDescent="0.3">
      <c r="AD549"/>
      <c r="BC549"/>
      <c r="BD549"/>
      <c r="BE549"/>
      <c r="BF549"/>
      <c r="BG549"/>
      <c r="BH549"/>
      <c r="BI549"/>
      <c r="BJ549"/>
      <c r="BK549"/>
      <c r="BL549"/>
      <c r="BN549">
        <f t="shared" si="961"/>
        <v>0</v>
      </c>
      <c r="BO549">
        <f t="shared" si="961"/>
        <v>0</v>
      </c>
      <c r="BP549" t="str">
        <f t="shared" si="961"/>
        <v>zápas</v>
      </c>
      <c r="BQ549">
        <f t="shared" si="961"/>
        <v>4</v>
      </c>
      <c r="BR549" t="str">
        <f t="shared" si="961"/>
        <v>A</v>
      </c>
      <c r="BS549" t="str">
        <f t="shared" si="961"/>
        <v>Masarykova "B"</v>
      </c>
      <c r="BT549">
        <f t="shared" si="961"/>
        <v>0</v>
      </c>
      <c r="BU549" t="str">
        <f t="shared" si="961"/>
        <v>Velký Osek "B"</v>
      </c>
      <c r="BV549"/>
      <c r="BW549" s="270"/>
      <c r="BX549" s="1014"/>
      <c r="BY549" s="1014"/>
      <c r="BZ549" s="1014"/>
      <c r="CA549" s="1014"/>
      <c r="CB549" s="271"/>
      <c r="CC549" s="1018"/>
      <c r="CD549" s="1018"/>
      <c r="CE549" s="271"/>
      <c r="CF549" s="271"/>
      <c r="CG549" s="271"/>
      <c r="CH549" s="271"/>
      <c r="CI549" s="271"/>
      <c r="CJ549" s="271"/>
      <c r="CK549" s="271"/>
      <c r="CL549" s="271"/>
      <c r="CM549" s="271"/>
      <c r="CN549" s="1019"/>
      <c r="CO549" s="1019"/>
      <c r="CP549" s="1019"/>
      <c r="CQ549" s="1019"/>
      <c r="CR549" s="1019"/>
      <c r="CS549" s="1015"/>
      <c r="CT549" s="1015"/>
      <c r="CU549" s="1015"/>
      <c r="CV549" s="271"/>
      <c r="CW549" s="271"/>
      <c r="CX549" s="271"/>
      <c r="CY549" s="271"/>
      <c r="CZ549" s="271"/>
      <c r="DA549" s="271"/>
      <c r="DB549" s="271"/>
      <c r="DC549" s="271"/>
      <c r="DD549" s="271"/>
      <c r="DE549" s="271"/>
      <c r="DF549" s="271"/>
      <c r="DG549" s="271"/>
      <c r="DH549" s="271"/>
      <c r="DI549" s="272"/>
      <c r="DJ549" s="1016"/>
      <c r="DK549" s="1016"/>
      <c r="DL549" s="1016"/>
      <c r="DM549" s="1017"/>
      <c r="DN549" s="1017"/>
      <c r="DO549" s="273"/>
    </row>
    <row r="550" spans="30:119" ht="22.5" customHeight="1" x14ac:dyDescent="0.3">
      <c r="AD550"/>
      <c r="BC550"/>
      <c r="BD550"/>
      <c r="BE550"/>
      <c r="BF550"/>
      <c r="BG550"/>
      <c r="BH550"/>
      <c r="BI550"/>
      <c r="BJ550"/>
      <c r="BK550"/>
      <c r="BL550"/>
      <c r="BV550"/>
      <c r="BW550" s="270"/>
      <c r="BX550" s="274"/>
      <c r="BY550" s="274"/>
      <c r="BZ550" s="274"/>
      <c r="CA550" s="274"/>
      <c r="CB550" s="1010" t="s">
        <v>52</v>
      </c>
      <c r="CC550" s="1010"/>
      <c r="CD550" s="275">
        <f t="shared" ref="CD550" si="965">BS548</f>
        <v>7</v>
      </c>
      <c r="CE550" s="276" t="s">
        <v>53</v>
      </c>
      <c r="CF550" s="1011" t="str">
        <f t="shared" ref="CF550" si="966">BS549</f>
        <v>Masarykova "B"</v>
      </c>
      <c r="CG550" s="1011"/>
      <c r="CH550" s="1011"/>
      <c r="CI550" s="1011"/>
      <c r="CJ550" s="1011"/>
      <c r="CK550" s="1011"/>
      <c r="CL550" s="1011"/>
      <c r="CM550" s="1011"/>
      <c r="CN550" s="1011"/>
      <c r="CO550" s="1011"/>
      <c r="CP550" s="1011"/>
      <c r="CQ550" s="1011"/>
      <c r="CR550" s="1011"/>
      <c r="CS550" s="274"/>
      <c r="CT550" s="274"/>
      <c r="CU550" s="274"/>
      <c r="CV550" s="274"/>
      <c r="CW550" s="274"/>
      <c r="CX550" s="1010" t="s">
        <v>52</v>
      </c>
      <c r="CY550" s="1010"/>
      <c r="CZ550" s="275">
        <f t="shared" ref="CZ550" si="967">BU548</f>
        <v>17</v>
      </c>
      <c r="DA550" s="276" t="s">
        <v>53</v>
      </c>
      <c r="DB550" s="1011" t="str">
        <f t="shared" ref="DB550" si="968">BU549</f>
        <v>Velký Osek "B"</v>
      </c>
      <c r="DC550" s="1011"/>
      <c r="DD550" s="1011"/>
      <c r="DE550" s="1011"/>
      <c r="DF550" s="1011"/>
      <c r="DG550" s="1011"/>
      <c r="DH550" s="1011"/>
      <c r="DI550" s="1011"/>
      <c r="DJ550" s="1011"/>
      <c r="DK550" s="1011"/>
      <c r="DL550" s="1011"/>
      <c r="DM550" s="1011"/>
      <c r="DN550" s="1011"/>
      <c r="DO550" s="273"/>
    </row>
    <row r="551" spans="30:119" ht="22.5" customHeight="1" x14ac:dyDescent="0.3">
      <c r="AD551"/>
      <c r="BC551"/>
      <c r="BD551"/>
      <c r="BE551"/>
      <c r="BF551"/>
      <c r="BG551"/>
      <c r="BH551"/>
      <c r="BI551"/>
      <c r="BJ551"/>
      <c r="BK551"/>
      <c r="BL551"/>
      <c r="BV551"/>
      <c r="BW551" s="270"/>
      <c r="BX551" s="274"/>
      <c r="BY551" s="274"/>
      <c r="BZ551" s="274"/>
      <c r="CA551" s="274"/>
      <c r="CB551" s="274"/>
      <c r="CC551" s="274"/>
      <c r="CD551" s="274"/>
      <c r="CE551" s="274"/>
      <c r="CF551" s="274"/>
      <c r="CG551" s="274"/>
      <c r="CH551" s="274"/>
      <c r="CI551" s="274"/>
      <c r="CJ551" s="274"/>
      <c r="CK551" s="274"/>
      <c r="CL551" s="274"/>
      <c r="CM551" s="274"/>
      <c r="CN551" s="274"/>
      <c r="CO551" s="274"/>
      <c r="CP551" s="274"/>
      <c r="CQ551" s="274"/>
      <c r="CR551" s="274"/>
      <c r="CS551" s="274"/>
      <c r="CT551" s="274"/>
      <c r="CU551" s="274"/>
      <c r="CV551" s="274"/>
      <c r="CW551" s="274"/>
      <c r="CX551" s="274"/>
      <c r="CY551" s="274"/>
      <c r="CZ551" s="274"/>
      <c r="DA551" s="274"/>
      <c r="DB551" s="274"/>
      <c r="DC551" s="274"/>
      <c r="DD551" s="274"/>
      <c r="DE551" s="274"/>
      <c r="DF551" s="274"/>
      <c r="DG551" s="274"/>
      <c r="DH551" s="274"/>
      <c r="DI551" s="277"/>
      <c r="DJ551" s="277"/>
      <c r="DK551" s="277"/>
      <c r="DL551" s="277"/>
      <c r="DM551" s="277"/>
      <c r="DN551" s="277"/>
      <c r="DO551" s="273"/>
    </row>
    <row r="552" spans="30:119" ht="22.5" customHeight="1" x14ac:dyDescent="0.4">
      <c r="AD552"/>
      <c r="BC552"/>
      <c r="BD552"/>
      <c r="BE552"/>
      <c r="BF552"/>
      <c r="BG552"/>
      <c r="BH552"/>
      <c r="BI552"/>
      <c r="BJ552"/>
      <c r="BK552"/>
      <c r="BL552"/>
      <c r="BV552"/>
      <c r="BW552" s="270"/>
      <c r="BX552" s="278" t="s">
        <v>56</v>
      </c>
      <c r="BY552" s="250">
        <f t="shared" ref="BY552" si="969">CD550</f>
        <v>7</v>
      </c>
      <c r="BZ552" s="279" t="s">
        <v>47</v>
      </c>
      <c r="CA552" s="290">
        <v>1</v>
      </c>
      <c r="CB552" s="290">
        <v>2</v>
      </c>
      <c r="CC552" s="290">
        <v>3</v>
      </c>
      <c r="CD552" s="290">
        <v>4</v>
      </c>
      <c r="CE552" s="290">
        <v>5</v>
      </c>
      <c r="CF552" s="290">
        <v>6</v>
      </c>
      <c r="CG552" s="290">
        <v>7</v>
      </c>
      <c r="CH552" s="290">
        <v>8</v>
      </c>
      <c r="CI552" s="290">
        <v>9</v>
      </c>
      <c r="CJ552" s="290">
        <v>10</v>
      </c>
      <c r="CK552" s="290">
        <v>11</v>
      </c>
      <c r="CL552" s="290">
        <v>12</v>
      </c>
      <c r="CM552" s="290">
        <v>13</v>
      </c>
      <c r="CN552" s="290">
        <v>14</v>
      </c>
      <c r="CO552" s="290">
        <v>15</v>
      </c>
      <c r="CP552" s="290">
        <v>16</v>
      </c>
      <c r="CQ552" s="290">
        <v>17</v>
      </c>
      <c r="CR552" s="290">
        <v>18</v>
      </c>
      <c r="CS552" s="290">
        <v>19</v>
      </c>
      <c r="CT552" s="290">
        <v>20</v>
      </c>
      <c r="CU552" s="290">
        <v>21</v>
      </c>
      <c r="CV552" s="290">
        <v>22</v>
      </c>
      <c r="CW552" s="290">
        <v>23</v>
      </c>
      <c r="CX552" s="290">
        <v>24</v>
      </c>
      <c r="CY552" s="290">
        <v>25</v>
      </c>
      <c r="CZ552" s="290">
        <v>26</v>
      </c>
      <c r="DA552" s="290">
        <v>27</v>
      </c>
      <c r="DB552" s="290">
        <v>28</v>
      </c>
      <c r="DC552" s="290">
        <v>29</v>
      </c>
      <c r="DD552" s="290">
        <v>30</v>
      </c>
      <c r="DE552" s="290">
        <v>31</v>
      </c>
      <c r="DF552" s="290">
        <v>32</v>
      </c>
      <c r="DG552" s="290">
        <v>33</v>
      </c>
      <c r="DH552" s="290">
        <v>34</v>
      </c>
      <c r="DI552" s="291">
        <v>35</v>
      </c>
      <c r="DJ552" s="291">
        <v>36</v>
      </c>
      <c r="DK552" s="291">
        <v>37</v>
      </c>
      <c r="DL552" s="291">
        <v>38</v>
      </c>
      <c r="DM552" s="291">
        <v>39</v>
      </c>
      <c r="DN552" s="291">
        <v>40</v>
      </c>
      <c r="DO552" s="273"/>
    </row>
    <row r="553" spans="30:119" ht="22.5" customHeight="1" x14ac:dyDescent="0.3">
      <c r="AD553"/>
      <c r="BC553"/>
      <c r="BD553"/>
      <c r="BE553"/>
      <c r="BF553"/>
      <c r="BG553"/>
      <c r="BH553"/>
      <c r="BI553"/>
      <c r="BJ553"/>
      <c r="BK553"/>
      <c r="BL553"/>
      <c r="BV553"/>
      <c r="BW553" s="270"/>
      <c r="BX553" s="280"/>
      <c r="BY553" s="281"/>
      <c r="BZ553" s="282"/>
      <c r="CA553" s="283"/>
      <c r="CB553" s="283"/>
      <c r="CC553" s="283"/>
      <c r="CD553" s="283"/>
      <c r="CE553" s="283"/>
      <c r="CF553" s="283"/>
      <c r="CG553" s="283"/>
      <c r="CH553" s="283"/>
      <c r="CI553" s="283"/>
      <c r="CJ553" s="283"/>
      <c r="CK553" s="283"/>
      <c r="CL553" s="283"/>
      <c r="CM553" s="283"/>
      <c r="CN553" s="283"/>
      <c r="CO553" s="283"/>
      <c r="CP553" s="283"/>
      <c r="CQ553" s="283"/>
      <c r="CR553" s="283"/>
      <c r="CS553" s="283"/>
      <c r="CT553" s="283"/>
      <c r="CU553" s="283"/>
      <c r="CV553" s="283"/>
      <c r="CW553" s="283"/>
      <c r="CX553" s="283"/>
      <c r="CY553" s="283"/>
      <c r="CZ553" s="283"/>
      <c r="DA553" s="283"/>
      <c r="DB553" s="283"/>
      <c r="DC553" s="283"/>
      <c r="DD553" s="283"/>
      <c r="DE553" s="283"/>
      <c r="DF553" s="283"/>
      <c r="DG553" s="283"/>
      <c r="DH553" s="283"/>
      <c r="DI553" s="284"/>
      <c r="DJ553" s="284"/>
      <c r="DK553" s="284"/>
      <c r="DL553" s="284"/>
      <c r="DM553" s="284"/>
      <c r="DN553" s="284"/>
      <c r="DO553" s="273"/>
    </row>
    <row r="554" spans="30:119" ht="22.5" customHeight="1" x14ac:dyDescent="0.4">
      <c r="AD554"/>
      <c r="BC554"/>
      <c r="BD554"/>
      <c r="BE554"/>
      <c r="BF554"/>
      <c r="BG554"/>
      <c r="BH554"/>
      <c r="BI554"/>
      <c r="BJ554"/>
      <c r="BK554"/>
      <c r="BL554"/>
      <c r="BV554"/>
      <c r="BW554" s="270"/>
      <c r="BX554" s="285" t="s">
        <v>56</v>
      </c>
      <c r="BY554" s="249">
        <f t="shared" ref="BY554" si="970">CZ550</f>
        <v>17</v>
      </c>
      <c r="BZ554" s="286" t="s">
        <v>47</v>
      </c>
      <c r="CA554" s="290">
        <v>1</v>
      </c>
      <c r="CB554" s="290">
        <v>2</v>
      </c>
      <c r="CC554" s="290">
        <v>3</v>
      </c>
      <c r="CD554" s="290">
        <v>4</v>
      </c>
      <c r="CE554" s="290">
        <v>5</v>
      </c>
      <c r="CF554" s="290">
        <v>6</v>
      </c>
      <c r="CG554" s="290">
        <v>7</v>
      </c>
      <c r="CH554" s="290">
        <v>8</v>
      </c>
      <c r="CI554" s="290">
        <v>9</v>
      </c>
      <c r="CJ554" s="290">
        <v>10</v>
      </c>
      <c r="CK554" s="290">
        <v>11</v>
      </c>
      <c r="CL554" s="290">
        <v>12</v>
      </c>
      <c r="CM554" s="290">
        <v>13</v>
      </c>
      <c r="CN554" s="290">
        <v>14</v>
      </c>
      <c r="CO554" s="290">
        <v>15</v>
      </c>
      <c r="CP554" s="290">
        <v>16</v>
      </c>
      <c r="CQ554" s="290">
        <v>17</v>
      </c>
      <c r="CR554" s="290">
        <v>18</v>
      </c>
      <c r="CS554" s="290">
        <v>19</v>
      </c>
      <c r="CT554" s="290">
        <v>20</v>
      </c>
      <c r="CU554" s="290">
        <v>21</v>
      </c>
      <c r="CV554" s="290">
        <v>22</v>
      </c>
      <c r="CW554" s="290">
        <v>23</v>
      </c>
      <c r="CX554" s="290">
        <v>24</v>
      </c>
      <c r="CY554" s="290">
        <v>25</v>
      </c>
      <c r="CZ554" s="290">
        <v>26</v>
      </c>
      <c r="DA554" s="290">
        <v>27</v>
      </c>
      <c r="DB554" s="290">
        <v>28</v>
      </c>
      <c r="DC554" s="290">
        <v>29</v>
      </c>
      <c r="DD554" s="290">
        <v>30</v>
      </c>
      <c r="DE554" s="290">
        <v>31</v>
      </c>
      <c r="DF554" s="290">
        <v>32</v>
      </c>
      <c r="DG554" s="290">
        <v>33</v>
      </c>
      <c r="DH554" s="290">
        <v>34</v>
      </c>
      <c r="DI554" s="291">
        <v>35</v>
      </c>
      <c r="DJ554" s="291">
        <v>36</v>
      </c>
      <c r="DK554" s="291">
        <v>37</v>
      </c>
      <c r="DL554" s="291">
        <v>38</v>
      </c>
      <c r="DM554" s="291">
        <v>39</v>
      </c>
      <c r="DN554" s="291">
        <v>40</v>
      </c>
      <c r="DO554" s="273"/>
    </row>
    <row r="555" spans="30:119" ht="22.5" customHeight="1" thickBot="1" x14ac:dyDescent="0.35">
      <c r="AD555"/>
      <c r="BC555"/>
      <c r="BD555"/>
      <c r="BE555"/>
      <c r="BF555"/>
      <c r="BG555"/>
      <c r="BH555"/>
      <c r="BI555"/>
      <c r="BJ555"/>
      <c r="BK555"/>
      <c r="BL555"/>
      <c r="BV555"/>
      <c r="BW555" s="287"/>
      <c r="BX555" s="288"/>
      <c r="BY555" s="288"/>
      <c r="BZ555" s="288"/>
      <c r="CA555" s="288"/>
      <c r="CB555" s="288"/>
      <c r="CC555" s="288"/>
      <c r="CD555" s="288"/>
      <c r="CE555" s="288"/>
      <c r="CF555" s="288"/>
      <c r="CG555" s="288"/>
      <c r="CH555" s="288"/>
      <c r="CI555" s="288"/>
      <c r="CJ555" s="288"/>
      <c r="CK555" s="288"/>
      <c r="CL555" s="288"/>
      <c r="CM555" s="288"/>
      <c r="CN555" s="288"/>
      <c r="CO555" s="288"/>
      <c r="CP555" s="288"/>
      <c r="CQ555" s="288"/>
      <c r="CR555" s="288"/>
      <c r="CS555" s="288"/>
      <c r="CT555" s="288"/>
      <c r="CU555" s="288"/>
      <c r="CV555" s="288"/>
      <c r="CW555" s="288"/>
      <c r="CX555" s="288"/>
      <c r="CY555" s="288"/>
      <c r="CZ555" s="288"/>
      <c r="DA555" s="288"/>
      <c r="DB555" s="288"/>
      <c r="DC555" s="288"/>
      <c r="DD555" s="288"/>
      <c r="DE555" s="288"/>
      <c r="DF555" s="288"/>
      <c r="DG555" s="288"/>
      <c r="DH555" s="288"/>
      <c r="DI555" s="288"/>
      <c r="DJ555" s="288"/>
      <c r="DK555" s="288"/>
      <c r="DL555" s="288"/>
      <c r="DM555" s="288"/>
      <c r="DN555" s="288"/>
      <c r="DO555" s="289"/>
    </row>
    <row r="556" spans="30:119" ht="22.5" customHeight="1" thickTop="1" x14ac:dyDescent="0.35">
      <c r="AD556"/>
      <c r="BC556"/>
      <c r="BD556"/>
      <c r="BE556"/>
      <c r="BF556"/>
      <c r="BG556"/>
      <c r="BH556"/>
      <c r="BI556"/>
      <c r="BJ556"/>
      <c r="BK556"/>
      <c r="BL556"/>
      <c r="BV556"/>
      <c r="BW556" s="1012">
        <f t="shared" ref="BW556" si="971">BO557</f>
        <v>0.46666666666666695</v>
      </c>
      <c r="BX556" s="1013"/>
      <c r="BY556" s="267"/>
      <c r="BZ556" s="267"/>
      <c r="CA556" s="267"/>
      <c r="CB556" s="267"/>
      <c r="CC556" s="267"/>
      <c r="CD556" s="267"/>
      <c r="CE556" s="267"/>
      <c r="CF556" s="267"/>
      <c r="CG556" s="267"/>
      <c r="CH556" s="267"/>
      <c r="CI556" s="267"/>
      <c r="CJ556" s="267"/>
      <c r="CK556" s="267"/>
      <c r="CL556" s="267"/>
      <c r="CM556" s="267"/>
      <c r="CN556" s="267"/>
      <c r="CO556" s="267"/>
      <c r="CP556" s="267"/>
      <c r="CQ556" s="267"/>
      <c r="CR556" s="267"/>
      <c r="CS556" s="267"/>
      <c r="CT556" s="267"/>
      <c r="CU556" s="267"/>
      <c r="CV556" s="267"/>
      <c r="CW556" s="267"/>
      <c r="CX556" s="267"/>
      <c r="CY556" s="267"/>
      <c r="CZ556" s="267"/>
      <c r="DA556" s="267"/>
      <c r="DB556" s="267"/>
      <c r="DC556" s="267"/>
      <c r="DD556" s="267"/>
      <c r="DE556" s="267"/>
      <c r="DF556" s="267"/>
      <c r="DG556" s="267"/>
      <c r="DH556" s="267"/>
      <c r="DI556" s="267"/>
      <c r="DJ556" s="267"/>
      <c r="DK556" s="268"/>
      <c r="DL556" s="466" t="s">
        <v>78</v>
      </c>
      <c r="DM556" s="467"/>
      <c r="DN556" s="466" t="str">
        <f t="shared" ref="DN556" si="972">BR558</f>
        <v>C</v>
      </c>
      <c r="DO556" s="468"/>
    </row>
    <row r="557" spans="30:119" ht="22.5" customHeight="1" x14ac:dyDescent="0.3">
      <c r="AD557"/>
      <c r="BC557"/>
      <c r="BD557"/>
      <c r="BE557"/>
      <c r="BF557"/>
      <c r="BG557"/>
      <c r="BH557"/>
      <c r="BI557"/>
      <c r="BJ557"/>
      <c r="BK557"/>
      <c r="BL557"/>
      <c r="BN557" t="str">
        <f t="shared" ref="BN557:BU558" si="973">Q53</f>
        <v>12. KOLO</v>
      </c>
      <c r="BO557">
        <f t="shared" si="973"/>
        <v>0.46666666666666695</v>
      </c>
      <c r="BP557">
        <f t="shared" si="973"/>
        <v>70</v>
      </c>
      <c r="BQ557" t="str">
        <f t="shared" si="973"/>
        <v>HŘIŠTĚ</v>
      </c>
      <c r="BR557" t="str">
        <f t="shared" si="973"/>
        <v>skupina</v>
      </c>
      <c r="BS557">
        <f t="shared" si="973"/>
        <v>3</v>
      </c>
      <c r="BT557" t="str">
        <f t="shared" si="973"/>
        <v>:</v>
      </c>
      <c r="BU557">
        <f t="shared" si="973"/>
        <v>6</v>
      </c>
      <c r="BV557"/>
      <c r="BW557" s="270"/>
      <c r="BX557" s="1014" t="str">
        <f t="shared" ref="BX557" si="974">BN557</f>
        <v>12. KOLO</v>
      </c>
      <c r="BY557" s="1014"/>
      <c r="BZ557" s="1014"/>
      <c r="CA557" s="1014"/>
      <c r="CB557" s="271"/>
      <c r="CC557" s="1018"/>
      <c r="CD557" s="1018"/>
      <c r="CE557" s="271"/>
      <c r="CF557" s="271"/>
      <c r="CG557" s="271"/>
      <c r="CH557" s="271"/>
      <c r="CI557" s="271"/>
      <c r="CJ557" s="271"/>
      <c r="CK557" s="271"/>
      <c r="CL557" s="271"/>
      <c r="CM557" s="271"/>
      <c r="CN557" s="1019">
        <f t="shared" ref="CN557" si="975">BP557</f>
        <v>70</v>
      </c>
      <c r="CO557" s="1019"/>
      <c r="CP557" s="1019"/>
      <c r="CQ557" s="1019"/>
      <c r="CR557" s="1019"/>
      <c r="CS557" s="1015" t="s">
        <v>48</v>
      </c>
      <c r="CT557" s="1015"/>
      <c r="CU557" s="1015"/>
      <c r="CV557" s="271"/>
      <c r="CW557" s="271"/>
      <c r="CX557" s="271"/>
      <c r="CY557" s="271"/>
      <c r="CZ557" s="271"/>
      <c r="DA557" s="271"/>
      <c r="DB557" s="271"/>
      <c r="DC557" s="271"/>
      <c r="DD557" s="271"/>
      <c r="DE557" s="271"/>
      <c r="DF557" s="271"/>
      <c r="DG557" s="271"/>
      <c r="DH557" s="271"/>
      <c r="DI557" s="272"/>
      <c r="DJ557" s="1016" t="s">
        <v>49</v>
      </c>
      <c r="DK557" s="1016"/>
      <c r="DL557" s="1016"/>
      <c r="DM557" s="1017">
        <f t="shared" ref="DM557" si="976">BQ558</f>
        <v>4</v>
      </c>
      <c r="DN557" s="1017"/>
      <c r="DO557" s="273"/>
    </row>
    <row r="558" spans="30:119" ht="22.5" customHeight="1" x14ac:dyDescent="0.3">
      <c r="AD558"/>
      <c r="BC558"/>
      <c r="BD558"/>
      <c r="BE558"/>
      <c r="BF558"/>
      <c r="BG558"/>
      <c r="BH558"/>
      <c r="BI558"/>
      <c r="BJ558"/>
      <c r="BK558"/>
      <c r="BL558"/>
      <c r="BN558">
        <f t="shared" si="973"/>
        <v>0</v>
      </c>
      <c r="BO558">
        <f t="shared" si="973"/>
        <v>0</v>
      </c>
      <c r="BP558" t="str">
        <f t="shared" si="973"/>
        <v>zápas</v>
      </c>
      <c r="BQ558">
        <f t="shared" si="973"/>
        <v>4</v>
      </c>
      <c r="BR558" t="str">
        <f t="shared" si="973"/>
        <v>C</v>
      </c>
      <c r="BS558" t="str">
        <f t="shared" si="973"/>
        <v>Kmochova "A"</v>
      </c>
      <c r="BT558">
        <f t="shared" si="973"/>
        <v>0</v>
      </c>
      <c r="BU558" t="str">
        <f t="shared" si="973"/>
        <v>Velim</v>
      </c>
      <c r="BV558"/>
      <c r="BW558" s="270"/>
      <c r="BX558" s="1014"/>
      <c r="BY558" s="1014"/>
      <c r="BZ558" s="1014"/>
      <c r="CA558" s="1014"/>
      <c r="CB558" s="271"/>
      <c r="CC558" s="1018"/>
      <c r="CD558" s="1018"/>
      <c r="CE558" s="271"/>
      <c r="CF558" s="271"/>
      <c r="CG558" s="271"/>
      <c r="CH558" s="271"/>
      <c r="CI558" s="271"/>
      <c r="CJ558" s="271"/>
      <c r="CK558" s="271"/>
      <c r="CL558" s="271"/>
      <c r="CM558" s="271"/>
      <c r="CN558" s="1019"/>
      <c r="CO558" s="1019"/>
      <c r="CP558" s="1019"/>
      <c r="CQ558" s="1019"/>
      <c r="CR558" s="1019"/>
      <c r="CS558" s="1015"/>
      <c r="CT558" s="1015"/>
      <c r="CU558" s="1015"/>
      <c r="CV558" s="271"/>
      <c r="CW558" s="271"/>
      <c r="CX558" s="271"/>
      <c r="CY558" s="271"/>
      <c r="CZ558" s="271"/>
      <c r="DA558" s="271"/>
      <c r="DB558" s="271"/>
      <c r="DC558" s="271"/>
      <c r="DD558" s="271"/>
      <c r="DE558" s="271"/>
      <c r="DF558" s="271"/>
      <c r="DG558" s="271"/>
      <c r="DH558" s="271"/>
      <c r="DI558" s="272"/>
      <c r="DJ558" s="1016"/>
      <c r="DK558" s="1016"/>
      <c r="DL558" s="1016"/>
      <c r="DM558" s="1017"/>
      <c r="DN558" s="1017"/>
      <c r="DO558" s="273"/>
    </row>
    <row r="559" spans="30:119" ht="22.5" customHeight="1" x14ac:dyDescent="0.3">
      <c r="AD559"/>
      <c r="BC559"/>
      <c r="BD559"/>
      <c r="BE559"/>
      <c r="BF559"/>
      <c r="BG559"/>
      <c r="BH559"/>
      <c r="BI559"/>
      <c r="BJ559"/>
      <c r="BK559"/>
      <c r="BL559"/>
      <c r="BV559"/>
      <c r="BW559" s="270"/>
      <c r="BX559" s="274"/>
      <c r="BY559" s="274"/>
      <c r="BZ559" s="274"/>
      <c r="CA559" s="274"/>
      <c r="CB559" s="1010" t="s">
        <v>52</v>
      </c>
      <c r="CC559" s="1010"/>
      <c r="CD559" s="275">
        <f t="shared" ref="CD559" si="977">BS557</f>
        <v>3</v>
      </c>
      <c r="CE559" s="276" t="s">
        <v>53</v>
      </c>
      <c r="CF559" s="1011" t="str">
        <f t="shared" ref="CF559" si="978">BS558</f>
        <v>Kmochova "A"</v>
      </c>
      <c r="CG559" s="1011"/>
      <c r="CH559" s="1011"/>
      <c r="CI559" s="1011"/>
      <c r="CJ559" s="1011"/>
      <c r="CK559" s="1011"/>
      <c r="CL559" s="1011"/>
      <c r="CM559" s="1011"/>
      <c r="CN559" s="1011"/>
      <c r="CO559" s="1011"/>
      <c r="CP559" s="1011"/>
      <c r="CQ559" s="1011"/>
      <c r="CR559" s="1011"/>
      <c r="CS559" s="274"/>
      <c r="CT559" s="274"/>
      <c r="CU559" s="274"/>
      <c r="CV559" s="274"/>
      <c r="CW559" s="274"/>
      <c r="CX559" s="1010" t="s">
        <v>52</v>
      </c>
      <c r="CY559" s="1010"/>
      <c r="CZ559" s="275">
        <f t="shared" ref="CZ559" si="979">BU557</f>
        <v>6</v>
      </c>
      <c r="DA559" s="276" t="s">
        <v>53</v>
      </c>
      <c r="DB559" s="1011" t="str">
        <f t="shared" ref="DB559" si="980">BU558</f>
        <v>Velim</v>
      </c>
      <c r="DC559" s="1011"/>
      <c r="DD559" s="1011"/>
      <c r="DE559" s="1011"/>
      <c r="DF559" s="1011"/>
      <c r="DG559" s="1011"/>
      <c r="DH559" s="1011"/>
      <c r="DI559" s="1011"/>
      <c r="DJ559" s="1011"/>
      <c r="DK559" s="1011"/>
      <c r="DL559" s="1011"/>
      <c r="DM559" s="1011"/>
      <c r="DN559" s="1011"/>
      <c r="DO559" s="273"/>
    </row>
    <row r="560" spans="30:119" ht="22.5" customHeight="1" x14ac:dyDescent="0.3">
      <c r="AD560"/>
      <c r="BC560"/>
      <c r="BD560"/>
      <c r="BE560"/>
      <c r="BF560"/>
      <c r="BG560"/>
      <c r="BH560"/>
      <c r="BI560"/>
      <c r="BJ560"/>
      <c r="BK560"/>
      <c r="BL560"/>
      <c r="BV560"/>
      <c r="BW560" s="270"/>
      <c r="BX560" s="274"/>
      <c r="BY560" s="274"/>
      <c r="BZ560" s="274"/>
      <c r="CA560" s="274"/>
      <c r="CB560" s="274"/>
      <c r="CC560" s="274"/>
      <c r="CD560" s="274"/>
      <c r="CE560" s="274"/>
      <c r="CF560" s="274"/>
      <c r="CG560" s="274"/>
      <c r="CH560" s="274"/>
      <c r="CI560" s="274"/>
      <c r="CJ560" s="274"/>
      <c r="CK560" s="274"/>
      <c r="CL560" s="274"/>
      <c r="CM560" s="274"/>
      <c r="CN560" s="274"/>
      <c r="CO560" s="274"/>
      <c r="CP560" s="274"/>
      <c r="CQ560" s="274"/>
      <c r="CR560" s="274"/>
      <c r="CS560" s="274"/>
      <c r="CT560" s="274"/>
      <c r="CU560" s="274"/>
      <c r="CV560" s="274"/>
      <c r="CW560" s="274"/>
      <c r="CX560" s="274"/>
      <c r="CY560" s="274"/>
      <c r="CZ560" s="274"/>
      <c r="DA560" s="274"/>
      <c r="DB560" s="274"/>
      <c r="DC560" s="274"/>
      <c r="DD560" s="274"/>
      <c r="DE560" s="274"/>
      <c r="DF560" s="274"/>
      <c r="DG560" s="274"/>
      <c r="DH560" s="274"/>
      <c r="DI560" s="277"/>
      <c r="DJ560" s="277"/>
      <c r="DK560" s="277"/>
      <c r="DL560" s="277"/>
      <c r="DM560" s="277"/>
      <c r="DN560" s="277"/>
      <c r="DO560" s="273"/>
    </row>
    <row r="561" spans="30:119" ht="22.5" customHeight="1" x14ac:dyDescent="0.4">
      <c r="AD561"/>
      <c r="BC561"/>
      <c r="BD561"/>
      <c r="BE561"/>
      <c r="BF561"/>
      <c r="BG561"/>
      <c r="BH561"/>
      <c r="BI561"/>
      <c r="BJ561"/>
      <c r="BK561"/>
      <c r="BL561"/>
      <c r="BV561"/>
      <c r="BW561" s="270"/>
      <c r="BX561" s="278" t="s">
        <v>56</v>
      </c>
      <c r="BY561" s="250">
        <f t="shared" ref="BY561" si="981">CD559</f>
        <v>3</v>
      </c>
      <c r="BZ561" s="279" t="s">
        <v>47</v>
      </c>
      <c r="CA561" s="290">
        <v>1</v>
      </c>
      <c r="CB561" s="290">
        <v>2</v>
      </c>
      <c r="CC561" s="290">
        <v>3</v>
      </c>
      <c r="CD561" s="290">
        <v>4</v>
      </c>
      <c r="CE561" s="290">
        <v>5</v>
      </c>
      <c r="CF561" s="290">
        <v>6</v>
      </c>
      <c r="CG561" s="290">
        <v>7</v>
      </c>
      <c r="CH561" s="290">
        <v>8</v>
      </c>
      <c r="CI561" s="290">
        <v>9</v>
      </c>
      <c r="CJ561" s="290">
        <v>10</v>
      </c>
      <c r="CK561" s="290">
        <v>11</v>
      </c>
      <c r="CL561" s="290">
        <v>12</v>
      </c>
      <c r="CM561" s="290">
        <v>13</v>
      </c>
      <c r="CN561" s="290">
        <v>14</v>
      </c>
      <c r="CO561" s="290">
        <v>15</v>
      </c>
      <c r="CP561" s="290">
        <v>16</v>
      </c>
      <c r="CQ561" s="290">
        <v>17</v>
      </c>
      <c r="CR561" s="290">
        <v>18</v>
      </c>
      <c r="CS561" s="290">
        <v>19</v>
      </c>
      <c r="CT561" s="290">
        <v>20</v>
      </c>
      <c r="CU561" s="290">
        <v>21</v>
      </c>
      <c r="CV561" s="290">
        <v>22</v>
      </c>
      <c r="CW561" s="290">
        <v>23</v>
      </c>
      <c r="CX561" s="290">
        <v>24</v>
      </c>
      <c r="CY561" s="290">
        <v>25</v>
      </c>
      <c r="CZ561" s="290">
        <v>26</v>
      </c>
      <c r="DA561" s="290">
        <v>27</v>
      </c>
      <c r="DB561" s="290">
        <v>28</v>
      </c>
      <c r="DC561" s="290">
        <v>29</v>
      </c>
      <c r="DD561" s="290">
        <v>30</v>
      </c>
      <c r="DE561" s="290">
        <v>31</v>
      </c>
      <c r="DF561" s="290">
        <v>32</v>
      </c>
      <c r="DG561" s="290">
        <v>33</v>
      </c>
      <c r="DH561" s="290">
        <v>34</v>
      </c>
      <c r="DI561" s="291">
        <v>35</v>
      </c>
      <c r="DJ561" s="291">
        <v>36</v>
      </c>
      <c r="DK561" s="291">
        <v>37</v>
      </c>
      <c r="DL561" s="291">
        <v>38</v>
      </c>
      <c r="DM561" s="291">
        <v>39</v>
      </c>
      <c r="DN561" s="291">
        <v>40</v>
      </c>
      <c r="DO561" s="273"/>
    </row>
    <row r="562" spans="30:119" ht="22.5" customHeight="1" x14ac:dyDescent="0.3">
      <c r="AD562"/>
      <c r="BC562"/>
      <c r="BD562"/>
      <c r="BE562"/>
      <c r="BF562"/>
      <c r="BG562"/>
      <c r="BH562"/>
      <c r="BI562"/>
      <c r="BJ562"/>
      <c r="BK562"/>
      <c r="BL562"/>
      <c r="BV562"/>
      <c r="BW562" s="270"/>
      <c r="BX562" s="280"/>
      <c r="BY562" s="281"/>
      <c r="BZ562" s="282"/>
      <c r="CA562" s="283"/>
      <c r="CB562" s="283"/>
      <c r="CC562" s="283"/>
      <c r="CD562" s="283"/>
      <c r="CE562" s="283"/>
      <c r="CF562" s="283"/>
      <c r="CG562" s="283"/>
      <c r="CH562" s="283"/>
      <c r="CI562" s="283"/>
      <c r="CJ562" s="283"/>
      <c r="CK562" s="283"/>
      <c r="CL562" s="283"/>
      <c r="CM562" s="283"/>
      <c r="CN562" s="283"/>
      <c r="CO562" s="283"/>
      <c r="CP562" s="283"/>
      <c r="CQ562" s="283"/>
      <c r="CR562" s="283"/>
      <c r="CS562" s="283"/>
      <c r="CT562" s="283"/>
      <c r="CU562" s="283"/>
      <c r="CV562" s="283"/>
      <c r="CW562" s="283"/>
      <c r="CX562" s="283"/>
      <c r="CY562" s="283"/>
      <c r="CZ562" s="283"/>
      <c r="DA562" s="283"/>
      <c r="DB562" s="283"/>
      <c r="DC562" s="283"/>
      <c r="DD562" s="283"/>
      <c r="DE562" s="283"/>
      <c r="DF562" s="283"/>
      <c r="DG562" s="283"/>
      <c r="DH562" s="283"/>
      <c r="DI562" s="284"/>
      <c r="DJ562" s="284"/>
      <c r="DK562" s="284"/>
      <c r="DL562" s="284"/>
      <c r="DM562" s="284"/>
      <c r="DN562" s="284"/>
      <c r="DO562" s="273"/>
    </row>
    <row r="563" spans="30:119" ht="22.5" customHeight="1" x14ac:dyDescent="0.4">
      <c r="AD563"/>
      <c r="BC563"/>
      <c r="BD563"/>
      <c r="BE563"/>
      <c r="BF563"/>
      <c r="BG563"/>
      <c r="BH563"/>
      <c r="BI563"/>
      <c r="BJ563"/>
      <c r="BK563"/>
      <c r="BL563"/>
      <c r="BV563"/>
      <c r="BW563" s="270"/>
      <c r="BX563" s="285" t="s">
        <v>56</v>
      </c>
      <c r="BY563" s="249">
        <f t="shared" ref="BY563" si="982">CZ559</f>
        <v>6</v>
      </c>
      <c r="BZ563" s="286" t="s">
        <v>47</v>
      </c>
      <c r="CA563" s="290">
        <v>1</v>
      </c>
      <c r="CB563" s="290">
        <v>2</v>
      </c>
      <c r="CC563" s="290">
        <v>3</v>
      </c>
      <c r="CD563" s="290">
        <v>4</v>
      </c>
      <c r="CE563" s="290">
        <v>5</v>
      </c>
      <c r="CF563" s="290">
        <v>6</v>
      </c>
      <c r="CG563" s="290">
        <v>7</v>
      </c>
      <c r="CH563" s="290">
        <v>8</v>
      </c>
      <c r="CI563" s="290">
        <v>9</v>
      </c>
      <c r="CJ563" s="290">
        <v>10</v>
      </c>
      <c r="CK563" s="290">
        <v>11</v>
      </c>
      <c r="CL563" s="290">
        <v>12</v>
      </c>
      <c r="CM563" s="290">
        <v>13</v>
      </c>
      <c r="CN563" s="290">
        <v>14</v>
      </c>
      <c r="CO563" s="290">
        <v>15</v>
      </c>
      <c r="CP563" s="290">
        <v>16</v>
      </c>
      <c r="CQ563" s="290">
        <v>17</v>
      </c>
      <c r="CR563" s="290">
        <v>18</v>
      </c>
      <c r="CS563" s="290">
        <v>19</v>
      </c>
      <c r="CT563" s="290">
        <v>20</v>
      </c>
      <c r="CU563" s="290">
        <v>21</v>
      </c>
      <c r="CV563" s="290">
        <v>22</v>
      </c>
      <c r="CW563" s="290">
        <v>23</v>
      </c>
      <c r="CX563" s="290">
        <v>24</v>
      </c>
      <c r="CY563" s="290">
        <v>25</v>
      </c>
      <c r="CZ563" s="290">
        <v>26</v>
      </c>
      <c r="DA563" s="290">
        <v>27</v>
      </c>
      <c r="DB563" s="290">
        <v>28</v>
      </c>
      <c r="DC563" s="290">
        <v>29</v>
      </c>
      <c r="DD563" s="290">
        <v>30</v>
      </c>
      <c r="DE563" s="290">
        <v>31</v>
      </c>
      <c r="DF563" s="290">
        <v>32</v>
      </c>
      <c r="DG563" s="290">
        <v>33</v>
      </c>
      <c r="DH563" s="290">
        <v>34</v>
      </c>
      <c r="DI563" s="291">
        <v>35</v>
      </c>
      <c r="DJ563" s="291">
        <v>36</v>
      </c>
      <c r="DK563" s="291">
        <v>37</v>
      </c>
      <c r="DL563" s="291">
        <v>38</v>
      </c>
      <c r="DM563" s="291">
        <v>39</v>
      </c>
      <c r="DN563" s="291">
        <v>40</v>
      </c>
      <c r="DO563" s="273"/>
    </row>
    <row r="564" spans="30:119" ht="22.5" customHeight="1" thickBot="1" x14ac:dyDescent="0.35">
      <c r="AD564"/>
      <c r="BC564"/>
      <c r="BD564"/>
      <c r="BE564"/>
      <c r="BF564"/>
      <c r="BG564"/>
      <c r="BH564"/>
      <c r="BI564"/>
      <c r="BJ564"/>
      <c r="BK564"/>
      <c r="BL564"/>
      <c r="BV564"/>
      <c r="BW564" s="287"/>
      <c r="BX564" s="288"/>
      <c r="BY564" s="288"/>
      <c r="BZ564" s="288"/>
      <c r="CA564" s="288"/>
      <c r="CB564" s="288"/>
      <c r="CC564" s="288"/>
      <c r="CD564" s="288"/>
      <c r="CE564" s="288"/>
      <c r="CF564" s="288"/>
      <c r="CG564" s="288"/>
      <c r="CH564" s="288"/>
      <c r="CI564" s="288"/>
      <c r="CJ564" s="288"/>
      <c r="CK564" s="288"/>
      <c r="CL564" s="288"/>
      <c r="CM564" s="288"/>
      <c r="CN564" s="288"/>
      <c r="CO564" s="288"/>
      <c r="CP564" s="288"/>
      <c r="CQ564" s="288"/>
      <c r="CR564" s="288"/>
      <c r="CS564" s="288"/>
      <c r="CT564" s="288"/>
      <c r="CU564" s="288"/>
      <c r="CV564" s="288"/>
      <c r="CW564" s="288"/>
      <c r="CX564" s="288"/>
      <c r="CY564" s="288"/>
      <c r="CZ564" s="288"/>
      <c r="DA564" s="288"/>
      <c r="DB564" s="288"/>
      <c r="DC564" s="288"/>
      <c r="DD564" s="288"/>
      <c r="DE564" s="288"/>
      <c r="DF564" s="288"/>
      <c r="DG564" s="288"/>
      <c r="DH564" s="288"/>
      <c r="DI564" s="288"/>
      <c r="DJ564" s="288"/>
      <c r="DK564" s="288"/>
      <c r="DL564" s="288"/>
      <c r="DM564" s="288"/>
      <c r="DN564" s="288"/>
      <c r="DO564" s="289"/>
    </row>
    <row r="565" spans="30:119" ht="22.5" customHeight="1" thickTop="1" x14ac:dyDescent="0.35">
      <c r="AD565"/>
      <c r="BC565"/>
      <c r="BD565"/>
      <c r="BE565"/>
      <c r="BF565"/>
      <c r="BG565"/>
      <c r="BH565"/>
      <c r="BI565"/>
      <c r="BJ565"/>
      <c r="BK565"/>
      <c r="BL565"/>
      <c r="BV565"/>
      <c r="BW565" s="1108"/>
      <c r="BX565" s="1109"/>
      <c r="BY565" s="267"/>
      <c r="BZ565" s="267"/>
      <c r="CA565" s="267"/>
      <c r="CB565" s="267"/>
      <c r="CC565" s="267"/>
      <c r="CD565" s="267"/>
      <c r="CE565" s="267"/>
      <c r="CF565" s="267"/>
      <c r="CG565" s="267"/>
      <c r="CH565" s="267"/>
      <c r="CI565" s="267"/>
      <c r="CJ565" s="267"/>
      <c r="CK565" s="267"/>
      <c r="CL565" s="267"/>
      <c r="CM565" s="267"/>
      <c r="CN565" s="267"/>
      <c r="CO565" s="267"/>
      <c r="CP565" s="267"/>
      <c r="CQ565" s="267"/>
      <c r="CR565" s="267"/>
      <c r="CS565" s="267"/>
      <c r="CT565" s="267"/>
      <c r="CU565" s="267"/>
      <c r="CV565" s="267"/>
      <c r="CW565" s="267"/>
      <c r="CX565" s="267"/>
      <c r="CY565" s="267"/>
      <c r="CZ565" s="267"/>
      <c r="DA565" s="267"/>
      <c r="DB565" s="267"/>
      <c r="DC565" s="267"/>
      <c r="DD565" s="267"/>
      <c r="DE565" s="267"/>
      <c r="DF565" s="267"/>
      <c r="DG565" s="267"/>
      <c r="DH565" s="267"/>
      <c r="DI565" s="267"/>
      <c r="DJ565" s="267"/>
      <c r="DK565" s="268"/>
      <c r="DL565" s="268"/>
      <c r="DM565" s="267"/>
      <c r="DN565" s="268"/>
      <c r="DO565" s="269"/>
    </row>
    <row r="566" spans="30:119" ht="22.5" customHeight="1" x14ac:dyDescent="0.3">
      <c r="AD566"/>
      <c r="BC566"/>
      <c r="BD566"/>
      <c r="BE566"/>
      <c r="BF566"/>
      <c r="BG566"/>
      <c r="BH566"/>
      <c r="BI566"/>
      <c r="BJ566"/>
      <c r="BK566"/>
      <c r="BL566"/>
      <c r="BV566"/>
      <c r="BW566" s="270"/>
      <c r="BX566" s="1014"/>
      <c r="BY566" s="1014"/>
      <c r="BZ566" s="1014"/>
      <c r="CA566" s="1014"/>
      <c r="CB566" s="271"/>
      <c r="CC566" s="1018"/>
      <c r="CD566" s="1018"/>
      <c r="CE566" s="271"/>
      <c r="CF566" s="271"/>
      <c r="CG566" s="271"/>
      <c r="CH566" s="271"/>
      <c r="CI566" s="271"/>
      <c r="CJ566" s="271"/>
      <c r="CK566" s="271"/>
      <c r="CL566" s="271"/>
      <c r="CM566" s="271"/>
      <c r="CN566" s="1019"/>
      <c r="CO566" s="1019"/>
      <c r="CP566" s="1019"/>
      <c r="CQ566" s="1019"/>
      <c r="CR566" s="1019"/>
      <c r="CS566" s="1015"/>
      <c r="CT566" s="1015"/>
      <c r="CU566" s="1015"/>
      <c r="CV566" s="271"/>
      <c r="CW566" s="271"/>
      <c r="CX566" s="271"/>
      <c r="CY566" s="271"/>
      <c r="CZ566" s="271"/>
      <c r="DA566" s="271"/>
      <c r="DB566" s="271"/>
      <c r="DC566" s="271"/>
      <c r="DD566" s="271"/>
      <c r="DE566" s="271"/>
      <c r="DF566" s="271"/>
      <c r="DG566" s="271"/>
      <c r="DH566" s="271"/>
      <c r="DI566" s="272"/>
      <c r="DJ566" s="1016"/>
      <c r="DK566" s="1016"/>
      <c r="DL566" s="1016"/>
      <c r="DM566" s="1017"/>
      <c r="DN566" s="1017"/>
      <c r="DO566" s="273"/>
    </row>
    <row r="567" spans="30:119" ht="22.5" customHeight="1" x14ac:dyDescent="0.3">
      <c r="AD567"/>
      <c r="BC567"/>
      <c r="BD567"/>
      <c r="BE567"/>
      <c r="BF567"/>
      <c r="BG567"/>
      <c r="BH567"/>
      <c r="BI567"/>
      <c r="BJ567"/>
      <c r="BK567"/>
      <c r="BL567"/>
      <c r="BV567"/>
      <c r="BW567" s="270"/>
      <c r="BX567" s="1014"/>
      <c r="BY567" s="1014"/>
      <c r="BZ567" s="1014"/>
      <c r="CA567" s="1014"/>
      <c r="CB567" s="271"/>
      <c r="CC567" s="1018"/>
      <c r="CD567" s="1018"/>
      <c r="CE567" s="271"/>
      <c r="CF567" s="271"/>
      <c r="CG567" s="271"/>
      <c r="CH567" s="271"/>
      <c r="CI567" s="271"/>
      <c r="CJ567" s="271"/>
      <c r="CK567" s="271"/>
      <c r="CL567" s="271"/>
      <c r="CM567" s="271"/>
      <c r="CN567" s="1019"/>
      <c r="CO567" s="1019"/>
      <c r="CP567" s="1019"/>
      <c r="CQ567" s="1019"/>
      <c r="CR567" s="1019"/>
      <c r="CS567" s="1015"/>
      <c r="CT567" s="1015"/>
      <c r="CU567" s="1015"/>
      <c r="CV567" s="271"/>
      <c r="CW567" s="271"/>
      <c r="CX567" s="271"/>
      <c r="CY567" s="271"/>
      <c r="CZ567" s="271"/>
      <c r="DA567" s="271"/>
      <c r="DB567" s="271"/>
      <c r="DC567" s="271"/>
      <c r="DD567" s="271"/>
      <c r="DE567" s="271"/>
      <c r="DF567" s="271"/>
      <c r="DG567" s="271"/>
      <c r="DH567" s="271"/>
      <c r="DI567" s="272"/>
      <c r="DJ567" s="1016"/>
      <c r="DK567" s="1016"/>
      <c r="DL567" s="1016"/>
      <c r="DM567" s="1017"/>
      <c r="DN567" s="1017"/>
      <c r="DO567" s="273"/>
    </row>
    <row r="568" spans="30:119" ht="22.5" customHeight="1" x14ac:dyDescent="0.3">
      <c r="AD568"/>
      <c r="BC568"/>
      <c r="BD568"/>
      <c r="BE568"/>
      <c r="BF568"/>
      <c r="BG568"/>
      <c r="BH568"/>
      <c r="BI568"/>
      <c r="BJ568"/>
      <c r="BK568"/>
      <c r="BL568"/>
      <c r="BV568"/>
      <c r="BW568" s="270"/>
      <c r="BX568" s="274"/>
      <c r="BY568" s="274"/>
      <c r="BZ568" s="274"/>
      <c r="CA568" s="274"/>
      <c r="CB568" s="1010"/>
      <c r="CC568" s="1010"/>
      <c r="CD568" s="275"/>
      <c r="CE568" s="276"/>
      <c r="CF568" s="1011"/>
      <c r="CG568" s="1011"/>
      <c r="CH568" s="1011"/>
      <c r="CI568" s="1011"/>
      <c r="CJ568" s="1011"/>
      <c r="CK568" s="1011"/>
      <c r="CL568" s="1011"/>
      <c r="CM568" s="1011"/>
      <c r="CN568" s="1011"/>
      <c r="CO568" s="1011"/>
      <c r="CP568" s="1011"/>
      <c r="CQ568" s="1011"/>
      <c r="CR568" s="1011"/>
      <c r="CS568" s="274"/>
      <c r="CT568" s="274"/>
      <c r="CU568" s="274"/>
      <c r="CV568" s="274"/>
      <c r="CW568" s="274"/>
      <c r="CX568" s="1010"/>
      <c r="CY568" s="1010"/>
      <c r="CZ568" s="275"/>
      <c r="DA568" s="276"/>
      <c r="DB568" s="1011"/>
      <c r="DC568" s="1011"/>
      <c r="DD568" s="1011"/>
      <c r="DE568" s="1011"/>
      <c r="DF568" s="1011"/>
      <c r="DG568" s="1011"/>
      <c r="DH568" s="1011"/>
      <c r="DI568" s="1011"/>
      <c r="DJ568" s="1011"/>
      <c r="DK568" s="1011"/>
      <c r="DL568" s="1011"/>
      <c r="DM568" s="1011"/>
      <c r="DN568" s="1011"/>
      <c r="DO568" s="273"/>
    </row>
    <row r="569" spans="30:119" ht="22.5" customHeight="1" x14ac:dyDescent="0.3">
      <c r="AD569"/>
      <c r="BC569"/>
      <c r="BD569"/>
      <c r="BE569"/>
      <c r="BF569"/>
      <c r="BG569"/>
      <c r="BH569"/>
      <c r="BI569"/>
      <c r="BJ569"/>
      <c r="BK569"/>
      <c r="BL569"/>
      <c r="BV569"/>
      <c r="BW569" s="270"/>
      <c r="BX569" s="274"/>
      <c r="BY569" s="274"/>
      <c r="BZ569" s="274"/>
      <c r="CA569" s="274"/>
      <c r="CB569" s="274"/>
      <c r="CC569" s="274"/>
      <c r="CD569" s="274"/>
      <c r="CE569" s="274"/>
      <c r="CF569" s="274"/>
      <c r="CG569" s="274"/>
      <c r="CH569" s="274"/>
      <c r="CI569" s="274"/>
      <c r="CJ569" s="274"/>
      <c r="CK569" s="274"/>
      <c r="CL569" s="274"/>
      <c r="CM569" s="274"/>
      <c r="CN569" s="274"/>
      <c r="CO569" s="274"/>
      <c r="CP569" s="274"/>
      <c r="CQ569" s="274"/>
      <c r="CR569" s="274"/>
      <c r="CS569" s="274"/>
      <c r="CT569" s="274"/>
      <c r="CU569" s="274"/>
      <c r="CV569" s="274"/>
      <c r="CW569" s="274"/>
      <c r="CX569" s="274"/>
      <c r="CY569" s="274"/>
      <c r="CZ569" s="274"/>
      <c r="DA569" s="274"/>
      <c r="DB569" s="274"/>
      <c r="DC569" s="274"/>
      <c r="DD569" s="274"/>
      <c r="DE569" s="274"/>
      <c r="DF569" s="274"/>
      <c r="DG569" s="274"/>
      <c r="DH569" s="274"/>
      <c r="DI569" s="277"/>
      <c r="DJ569" s="277"/>
      <c r="DK569" s="277"/>
      <c r="DL569" s="277"/>
      <c r="DM569" s="277"/>
      <c r="DN569" s="277"/>
      <c r="DO569" s="273"/>
    </row>
    <row r="570" spans="30:119" ht="22.5" customHeight="1" x14ac:dyDescent="0.4">
      <c r="AD570"/>
      <c r="BC570"/>
      <c r="BD570"/>
      <c r="BE570"/>
      <c r="BF570"/>
      <c r="BG570"/>
      <c r="BH570"/>
      <c r="BI570"/>
      <c r="BJ570"/>
      <c r="BK570"/>
      <c r="BL570"/>
      <c r="BV570"/>
      <c r="BW570" s="270"/>
      <c r="BX570" s="278"/>
      <c r="BY570" s="250"/>
      <c r="BZ570" s="279"/>
      <c r="CA570" s="290"/>
      <c r="CB570" s="290"/>
      <c r="CC570" s="290"/>
      <c r="CD570" s="290"/>
      <c r="CE570" s="290"/>
      <c r="CF570" s="290"/>
      <c r="CG570" s="290"/>
      <c r="CH570" s="290"/>
      <c r="CI570" s="290"/>
      <c r="CJ570" s="290"/>
      <c r="CK570" s="290"/>
      <c r="CL570" s="290"/>
      <c r="CM570" s="290"/>
      <c r="CN570" s="290"/>
      <c r="CO570" s="290"/>
      <c r="CP570" s="290"/>
      <c r="CQ570" s="290"/>
      <c r="CR570" s="290"/>
      <c r="CS570" s="290"/>
      <c r="CT570" s="290"/>
      <c r="CU570" s="290"/>
      <c r="CV570" s="290"/>
      <c r="CW570" s="290"/>
      <c r="CX570" s="290"/>
      <c r="CY570" s="290"/>
      <c r="CZ570" s="290"/>
      <c r="DA570" s="290"/>
      <c r="DB570" s="290"/>
      <c r="DC570" s="290"/>
      <c r="DD570" s="290"/>
      <c r="DE570" s="290"/>
      <c r="DF570" s="290"/>
      <c r="DG570" s="290"/>
      <c r="DH570" s="290"/>
      <c r="DI570" s="291"/>
      <c r="DJ570" s="291"/>
      <c r="DK570" s="291"/>
      <c r="DL570" s="291"/>
      <c r="DM570" s="291"/>
      <c r="DN570" s="291"/>
      <c r="DO570" s="273"/>
    </row>
    <row r="571" spans="30:119" ht="22.5" customHeight="1" x14ac:dyDescent="0.3">
      <c r="AD571"/>
      <c r="BC571"/>
      <c r="BD571"/>
      <c r="BE571"/>
      <c r="BF571"/>
      <c r="BG571"/>
      <c r="BH571"/>
      <c r="BI571"/>
      <c r="BJ571"/>
      <c r="BK571"/>
      <c r="BL571"/>
      <c r="BV571"/>
      <c r="BW571" s="270"/>
      <c r="BX571" s="280"/>
      <c r="BY571" s="281"/>
      <c r="BZ571" s="282"/>
      <c r="CA571" s="283"/>
      <c r="CB571" s="283"/>
      <c r="CC571" s="283"/>
      <c r="CD571" s="283"/>
      <c r="CE571" s="283"/>
      <c r="CF571" s="283"/>
      <c r="CG571" s="283"/>
      <c r="CH571" s="283"/>
      <c r="CI571" s="283"/>
      <c r="CJ571" s="283"/>
      <c r="CK571" s="283"/>
      <c r="CL571" s="283"/>
      <c r="CM571" s="283"/>
      <c r="CN571" s="283"/>
      <c r="CO571" s="283"/>
      <c r="CP571" s="283"/>
      <c r="CQ571" s="283"/>
      <c r="CR571" s="283"/>
      <c r="CS571" s="283"/>
      <c r="CT571" s="283"/>
      <c r="CU571" s="283"/>
      <c r="CV571" s="283"/>
      <c r="CW571" s="283"/>
      <c r="CX571" s="283"/>
      <c r="CY571" s="283"/>
      <c r="CZ571" s="283"/>
      <c r="DA571" s="283"/>
      <c r="DB571" s="283"/>
      <c r="DC571" s="283"/>
      <c r="DD571" s="283"/>
      <c r="DE571" s="283"/>
      <c r="DF571" s="283"/>
      <c r="DG571" s="283"/>
      <c r="DH571" s="283"/>
      <c r="DI571" s="284"/>
      <c r="DJ571" s="284"/>
      <c r="DK571" s="284"/>
      <c r="DL571" s="284"/>
      <c r="DM571" s="284"/>
      <c r="DN571" s="284"/>
      <c r="DO571" s="273"/>
    </row>
    <row r="572" spans="30:119" ht="22.5" customHeight="1" x14ac:dyDescent="0.4">
      <c r="AD572"/>
      <c r="BC572"/>
      <c r="BD572"/>
      <c r="BE572"/>
      <c r="BF572"/>
      <c r="BG572"/>
      <c r="BH572"/>
      <c r="BI572"/>
      <c r="BJ572"/>
      <c r="BK572"/>
      <c r="BL572"/>
      <c r="BV572"/>
      <c r="BW572" s="270"/>
      <c r="BX572" s="285"/>
      <c r="BY572" s="249"/>
      <c r="BZ572" s="286"/>
      <c r="CA572" s="290"/>
      <c r="CB572" s="290"/>
      <c r="CC572" s="290"/>
      <c r="CD572" s="290"/>
      <c r="CE572" s="290"/>
      <c r="CF572" s="290"/>
      <c r="CG572" s="290"/>
      <c r="CH572" s="290"/>
      <c r="CI572" s="290"/>
      <c r="CJ572" s="290"/>
      <c r="CK572" s="290"/>
      <c r="CL572" s="290"/>
      <c r="CM572" s="290"/>
      <c r="CN572" s="290"/>
      <c r="CO572" s="290"/>
      <c r="CP572" s="290"/>
      <c r="CQ572" s="290"/>
      <c r="CR572" s="290"/>
      <c r="CS572" s="290"/>
      <c r="CT572" s="290"/>
      <c r="CU572" s="290"/>
      <c r="CV572" s="290"/>
      <c r="CW572" s="290"/>
      <c r="CX572" s="290"/>
      <c r="CY572" s="290"/>
      <c r="CZ572" s="290"/>
      <c r="DA572" s="290"/>
      <c r="DB572" s="290"/>
      <c r="DC572" s="290"/>
      <c r="DD572" s="290"/>
      <c r="DE572" s="290"/>
      <c r="DF572" s="290"/>
      <c r="DG572" s="290"/>
      <c r="DH572" s="290"/>
      <c r="DI572" s="291"/>
      <c r="DJ572" s="291"/>
      <c r="DK572" s="291"/>
      <c r="DL572" s="291"/>
      <c r="DM572" s="291"/>
      <c r="DN572" s="291"/>
      <c r="DO572" s="273"/>
    </row>
    <row r="573" spans="30:119" ht="22.5" customHeight="1" thickBot="1" x14ac:dyDescent="0.35">
      <c r="AD573"/>
      <c r="BC573"/>
      <c r="BD573"/>
      <c r="BE573"/>
      <c r="BF573"/>
      <c r="BG573"/>
      <c r="BH573"/>
      <c r="BI573"/>
      <c r="BJ573"/>
      <c r="BK573"/>
      <c r="BL573"/>
      <c r="BV573"/>
      <c r="BW573" s="287"/>
      <c r="BX573" s="288"/>
      <c r="BY573" s="288"/>
      <c r="BZ573" s="288"/>
      <c r="CA573" s="288"/>
      <c r="CB573" s="288"/>
      <c r="CC573" s="288"/>
      <c r="CD573" s="288"/>
      <c r="CE573" s="288"/>
      <c r="CF573" s="288"/>
      <c r="CG573" s="288"/>
      <c r="CH573" s="288"/>
      <c r="CI573" s="288"/>
      <c r="CJ573" s="288"/>
      <c r="CK573" s="288"/>
      <c r="CL573" s="288"/>
      <c r="CM573" s="288"/>
      <c r="CN573" s="288"/>
      <c r="CO573" s="288"/>
      <c r="CP573" s="288"/>
      <c r="CQ573" s="288"/>
      <c r="CR573" s="288"/>
      <c r="CS573" s="288"/>
      <c r="CT573" s="288"/>
      <c r="CU573" s="288"/>
      <c r="CV573" s="288"/>
      <c r="CW573" s="288"/>
      <c r="CX573" s="288"/>
      <c r="CY573" s="288"/>
      <c r="CZ573" s="288"/>
      <c r="DA573" s="288"/>
      <c r="DB573" s="288"/>
      <c r="DC573" s="288"/>
      <c r="DD573" s="288"/>
      <c r="DE573" s="288"/>
      <c r="DF573" s="288"/>
      <c r="DG573" s="288"/>
      <c r="DH573" s="288"/>
      <c r="DI573" s="288"/>
      <c r="DJ573" s="288"/>
      <c r="DK573" s="288"/>
      <c r="DL573" s="288"/>
      <c r="DM573" s="288"/>
      <c r="DN573" s="288"/>
      <c r="DO573" s="289"/>
    </row>
    <row r="574" spans="30:119" ht="22.5" customHeight="1" thickTop="1" x14ac:dyDescent="0.35">
      <c r="AD574"/>
      <c r="BC574"/>
      <c r="BD574"/>
      <c r="BE574"/>
      <c r="BF574"/>
      <c r="BG574"/>
      <c r="BH574"/>
      <c r="BI574"/>
      <c r="BJ574"/>
      <c r="BK574"/>
      <c r="BL574"/>
      <c r="BV574"/>
      <c r="BW574" s="1108"/>
      <c r="BX574" s="1109"/>
      <c r="BY574" s="267"/>
      <c r="BZ574" s="267"/>
      <c r="CA574" s="267"/>
      <c r="CB574" s="267"/>
      <c r="CC574" s="267"/>
      <c r="CD574" s="267"/>
      <c r="CE574" s="267"/>
      <c r="CF574" s="267"/>
      <c r="CG574" s="267"/>
      <c r="CH574" s="267"/>
      <c r="CI574" s="267"/>
      <c r="CJ574" s="267"/>
      <c r="CK574" s="267"/>
      <c r="CL574" s="267"/>
      <c r="CM574" s="267"/>
      <c r="CN574" s="267"/>
      <c r="CO574" s="267"/>
      <c r="CP574" s="267"/>
      <c r="CQ574" s="267"/>
      <c r="CR574" s="267"/>
      <c r="CS574" s="267"/>
      <c r="CT574" s="267"/>
      <c r="CU574" s="267"/>
      <c r="CV574" s="267"/>
      <c r="CW574" s="267"/>
      <c r="CX574" s="267"/>
      <c r="CY574" s="267"/>
      <c r="CZ574" s="267"/>
      <c r="DA574" s="267"/>
      <c r="DB574" s="267"/>
      <c r="DC574" s="267"/>
      <c r="DD574" s="267"/>
      <c r="DE574" s="267"/>
      <c r="DF574" s="267"/>
      <c r="DG574" s="267"/>
      <c r="DH574" s="267"/>
      <c r="DI574" s="267"/>
      <c r="DJ574" s="267"/>
      <c r="DK574" s="268"/>
      <c r="DL574" s="268"/>
      <c r="DM574" s="267"/>
      <c r="DN574" s="268"/>
      <c r="DO574" s="269"/>
    </row>
    <row r="575" spans="30:119" ht="22.5" customHeight="1" x14ac:dyDescent="0.3">
      <c r="AD575"/>
      <c r="BC575"/>
      <c r="BD575"/>
      <c r="BE575"/>
      <c r="BF575"/>
      <c r="BG575"/>
      <c r="BH575"/>
      <c r="BI575"/>
      <c r="BJ575"/>
      <c r="BK575"/>
      <c r="BL575"/>
      <c r="BV575"/>
      <c r="BW575" s="270"/>
      <c r="BX575" s="1014"/>
      <c r="BY575" s="1014"/>
      <c r="BZ575" s="1014"/>
      <c r="CA575" s="1014"/>
      <c r="CB575" s="271"/>
      <c r="CC575" s="1018"/>
      <c r="CD575" s="1018"/>
      <c r="CE575" s="271"/>
      <c r="CF575" s="271"/>
      <c r="CG575" s="271"/>
      <c r="CH575" s="271"/>
      <c r="CI575" s="271"/>
      <c r="CJ575" s="271"/>
      <c r="CK575" s="271"/>
      <c r="CL575" s="271"/>
      <c r="CM575" s="271"/>
      <c r="CN575" s="1019"/>
      <c r="CO575" s="1019"/>
      <c r="CP575" s="1019"/>
      <c r="CQ575" s="1019"/>
      <c r="CR575" s="1019"/>
      <c r="CS575" s="1015"/>
      <c r="CT575" s="1015"/>
      <c r="CU575" s="1015"/>
      <c r="CV575" s="271"/>
      <c r="CW575" s="271"/>
      <c r="CX575" s="271"/>
      <c r="CY575" s="271"/>
      <c r="CZ575" s="271"/>
      <c r="DA575" s="271"/>
      <c r="DB575" s="271"/>
      <c r="DC575" s="271"/>
      <c r="DD575" s="271"/>
      <c r="DE575" s="271"/>
      <c r="DF575" s="271"/>
      <c r="DG575" s="271"/>
      <c r="DH575" s="271"/>
      <c r="DI575" s="272"/>
      <c r="DJ575" s="1016"/>
      <c r="DK575" s="1016"/>
      <c r="DL575" s="1016"/>
      <c r="DM575" s="1017"/>
      <c r="DN575" s="1017"/>
      <c r="DO575" s="273"/>
    </row>
    <row r="576" spans="30:119" ht="22.5" customHeight="1" x14ac:dyDescent="0.3">
      <c r="AD576"/>
      <c r="BC576"/>
      <c r="BD576"/>
      <c r="BE576"/>
      <c r="BF576"/>
      <c r="BG576"/>
      <c r="BH576"/>
      <c r="BI576"/>
      <c r="BJ576"/>
      <c r="BK576"/>
      <c r="BL576"/>
      <c r="BV576"/>
      <c r="BW576" s="270"/>
      <c r="BX576" s="1014"/>
      <c r="BY576" s="1014"/>
      <c r="BZ576" s="1014"/>
      <c r="CA576" s="1014"/>
      <c r="CB576" s="271"/>
      <c r="CC576" s="1018"/>
      <c r="CD576" s="1018"/>
      <c r="CE576" s="271"/>
      <c r="CF576" s="271"/>
      <c r="CG576" s="271"/>
      <c r="CH576" s="271"/>
      <c r="CI576" s="271"/>
      <c r="CJ576" s="271"/>
      <c r="CK576" s="271"/>
      <c r="CL576" s="271"/>
      <c r="CM576" s="271"/>
      <c r="CN576" s="1019"/>
      <c r="CO576" s="1019"/>
      <c r="CP576" s="1019"/>
      <c r="CQ576" s="1019"/>
      <c r="CR576" s="1019"/>
      <c r="CS576" s="1015"/>
      <c r="CT576" s="1015"/>
      <c r="CU576" s="1015"/>
      <c r="CV576" s="271"/>
      <c r="CW576" s="271"/>
      <c r="CX576" s="271"/>
      <c r="CY576" s="271"/>
      <c r="CZ576" s="271"/>
      <c r="DA576" s="271"/>
      <c r="DB576" s="271"/>
      <c r="DC576" s="271"/>
      <c r="DD576" s="271"/>
      <c r="DE576" s="271"/>
      <c r="DF576" s="271"/>
      <c r="DG576" s="271"/>
      <c r="DH576" s="271"/>
      <c r="DI576" s="272"/>
      <c r="DJ576" s="1016"/>
      <c r="DK576" s="1016"/>
      <c r="DL576" s="1016"/>
      <c r="DM576" s="1017"/>
      <c r="DN576" s="1017"/>
      <c r="DO576" s="273"/>
    </row>
    <row r="577" spans="30:119" ht="22.5" customHeight="1" x14ac:dyDescent="0.3">
      <c r="AD577"/>
      <c r="BC577"/>
      <c r="BD577"/>
      <c r="BE577"/>
      <c r="BF577"/>
      <c r="BG577"/>
      <c r="BH577"/>
      <c r="BI577"/>
      <c r="BJ577"/>
      <c r="BK577"/>
      <c r="BL577"/>
      <c r="BV577"/>
      <c r="BW577" s="270"/>
      <c r="BX577" s="274"/>
      <c r="BY577" s="274"/>
      <c r="BZ577" s="274"/>
      <c r="CA577" s="274"/>
      <c r="CB577" s="1010"/>
      <c r="CC577" s="1010"/>
      <c r="CD577" s="275"/>
      <c r="CE577" s="276"/>
      <c r="CF577" s="1011"/>
      <c r="CG577" s="1011"/>
      <c r="CH577" s="1011"/>
      <c r="CI577" s="1011"/>
      <c r="CJ577" s="1011"/>
      <c r="CK577" s="1011"/>
      <c r="CL577" s="1011"/>
      <c r="CM577" s="1011"/>
      <c r="CN577" s="1011"/>
      <c r="CO577" s="1011"/>
      <c r="CP577" s="1011"/>
      <c r="CQ577" s="1011"/>
      <c r="CR577" s="1011"/>
      <c r="CS577" s="274"/>
      <c r="CT577" s="274"/>
      <c r="CU577" s="274"/>
      <c r="CV577" s="274"/>
      <c r="CW577" s="274"/>
      <c r="CX577" s="1010"/>
      <c r="CY577" s="1010"/>
      <c r="CZ577" s="275"/>
      <c r="DA577" s="276"/>
      <c r="DB577" s="1011"/>
      <c r="DC577" s="1011"/>
      <c r="DD577" s="1011"/>
      <c r="DE577" s="1011"/>
      <c r="DF577" s="1011"/>
      <c r="DG577" s="1011"/>
      <c r="DH577" s="1011"/>
      <c r="DI577" s="1011"/>
      <c r="DJ577" s="1011"/>
      <c r="DK577" s="1011"/>
      <c r="DL577" s="1011"/>
      <c r="DM577" s="1011"/>
      <c r="DN577" s="1011"/>
      <c r="DO577" s="273"/>
    </row>
    <row r="578" spans="30:119" ht="22.5" customHeight="1" x14ac:dyDescent="0.3">
      <c r="AD578"/>
      <c r="BC578"/>
      <c r="BD578"/>
      <c r="BE578"/>
      <c r="BF578"/>
      <c r="BG578"/>
      <c r="BH578"/>
      <c r="BI578"/>
      <c r="BJ578"/>
      <c r="BK578"/>
      <c r="BL578"/>
      <c r="BV578"/>
      <c r="BW578" s="270"/>
      <c r="BX578" s="274"/>
      <c r="BY578" s="274"/>
      <c r="BZ578" s="274"/>
      <c r="CA578" s="274"/>
      <c r="CB578" s="274"/>
      <c r="CC578" s="274"/>
      <c r="CD578" s="274"/>
      <c r="CE578" s="274"/>
      <c r="CF578" s="274"/>
      <c r="CG578" s="274"/>
      <c r="CH578" s="274"/>
      <c r="CI578" s="274"/>
      <c r="CJ578" s="274"/>
      <c r="CK578" s="274"/>
      <c r="CL578" s="274"/>
      <c r="CM578" s="274"/>
      <c r="CN578" s="274"/>
      <c r="CO578" s="274"/>
      <c r="CP578" s="274"/>
      <c r="CQ578" s="274"/>
      <c r="CR578" s="274"/>
      <c r="CS578" s="274"/>
      <c r="CT578" s="274"/>
      <c r="CU578" s="274"/>
      <c r="CV578" s="274"/>
      <c r="CW578" s="274"/>
      <c r="CX578" s="274"/>
      <c r="CY578" s="274"/>
      <c r="CZ578" s="274"/>
      <c r="DA578" s="274"/>
      <c r="DB578" s="274"/>
      <c r="DC578" s="274"/>
      <c r="DD578" s="274"/>
      <c r="DE578" s="274"/>
      <c r="DF578" s="274"/>
      <c r="DG578" s="274"/>
      <c r="DH578" s="274"/>
      <c r="DI578" s="277"/>
      <c r="DJ578" s="277"/>
      <c r="DK578" s="277"/>
      <c r="DL578" s="277"/>
      <c r="DM578" s="277"/>
      <c r="DN578" s="277"/>
      <c r="DO578" s="273"/>
    </row>
    <row r="579" spans="30:119" ht="22.5" customHeight="1" x14ac:dyDescent="0.4">
      <c r="AD579"/>
      <c r="BC579"/>
      <c r="BD579"/>
      <c r="BE579"/>
      <c r="BF579"/>
      <c r="BG579"/>
      <c r="BH579"/>
      <c r="BI579"/>
      <c r="BJ579"/>
      <c r="BK579"/>
      <c r="BL579"/>
      <c r="BV579"/>
      <c r="BW579" s="270"/>
      <c r="BX579" s="278"/>
      <c r="BY579" s="250"/>
      <c r="BZ579" s="279"/>
      <c r="CA579" s="290"/>
      <c r="CB579" s="290"/>
      <c r="CC579" s="290"/>
      <c r="CD579" s="290"/>
      <c r="CE579" s="290"/>
      <c r="CF579" s="290"/>
      <c r="CG579" s="290"/>
      <c r="CH579" s="290"/>
      <c r="CI579" s="290"/>
      <c r="CJ579" s="290"/>
      <c r="CK579" s="290"/>
      <c r="CL579" s="290"/>
      <c r="CM579" s="290"/>
      <c r="CN579" s="290"/>
      <c r="CO579" s="290"/>
      <c r="CP579" s="290"/>
      <c r="CQ579" s="290"/>
      <c r="CR579" s="290"/>
      <c r="CS579" s="290"/>
      <c r="CT579" s="290"/>
      <c r="CU579" s="290"/>
      <c r="CV579" s="290"/>
      <c r="CW579" s="290"/>
      <c r="CX579" s="290"/>
      <c r="CY579" s="290"/>
      <c r="CZ579" s="290"/>
      <c r="DA579" s="290"/>
      <c r="DB579" s="290"/>
      <c r="DC579" s="290"/>
      <c r="DD579" s="290"/>
      <c r="DE579" s="290"/>
      <c r="DF579" s="290"/>
      <c r="DG579" s="290"/>
      <c r="DH579" s="290"/>
      <c r="DI579" s="291"/>
      <c r="DJ579" s="291"/>
      <c r="DK579" s="291"/>
      <c r="DL579" s="291"/>
      <c r="DM579" s="291"/>
      <c r="DN579" s="291"/>
      <c r="DO579" s="273"/>
    </row>
    <row r="580" spans="30:119" ht="22.5" customHeight="1" x14ac:dyDescent="0.3">
      <c r="AD580"/>
      <c r="BC580"/>
      <c r="BD580"/>
      <c r="BE580"/>
      <c r="BF580"/>
      <c r="BG580"/>
      <c r="BH580"/>
      <c r="BI580"/>
      <c r="BJ580"/>
      <c r="BK580"/>
      <c r="BL580"/>
      <c r="BV580"/>
      <c r="BW580" s="270"/>
      <c r="BX580" s="280"/>
      <c r="BY580" s="281"/>
      <c r="BZ580" s="282"/>
      <c r="CA580" s="283"/>
      <c r="CB580" s="283"/>
      <c r="CC580" s="283"/>
      <c r="CD580" s="283"/>
      <c r="CE580" s="283"/>
      <c r="CF580" s="283"/>
      <c r="CG580" s="283"/>
      <c r="CH580" s="283"/>
      <c r="CI580" s="283"/>
      <c r="CJ580" s="283"/>
      <c r="CK580" s="283"/>
      <c r="CL580" s="283"/>
      <c r="CM580" s="283"/>
      <c r="CN580" s="283"/>
      <c r="CO580" s="283"/>
      <c r="CP580" s="283"/>
      <c r="CQ580" s="283"/>
      <c r="CR580" s="283"/>
      <c r="CS580" s="283"/>
      <c r="CT580" s="283"/>
      <c r="CU580" s="283"/>
      <c r="CV580" s="283"/>
      <c r="CW580" s="283"/>
      <c r="CX580" s="283"/>
      <c r="CY580" s="283"/>
      <c r="CZ580" s="283"/>
      <c r="DA580" s="283"/>
      <c r="DB580" s="283"/>
      <c r="DC580" s="283"/>
      <c r="DD580" s="283"/>
      <c r="DE580" s="283"/>
      <c r="DF580" s="283"/>
      <c r="DG580" s="283"/>
      <c r="DH580" s="283"/>
      <c r="DI580" s="284"/>
      <c r="DJ580" s="284"/>
      <c r="DK580" s="284"/>
      <c r="DL580" s="284"/>
      <c r="DM580" s="284"/>
      <c r="DN580" s="284"/>
      <c r="DO580" s="273"/>
    </row>
    <row r="581" spans="30:119" ht="22.5" customHeight="1" x14ac:dyDescent="0.4">
      <c r="AD581"/>
      <c r="BC581"/>
      <c r="BD581"/>
      <c r="BE581"/>
      <c r="BF581"/>
      <c r="BG581"/>
      <c r="BH581"/>
      <c r="BI581"/>
      <c r="BJ581"/>
      <c r="BK581"/>
      <c r="BL581"/>
      <c r="BV581"/>
      <c r="BW581" s="270"/>
      <c r="BX581" s="285"/>
      <c r="BY581" s="249"/>
      <c r="BZ581" s="286"/>
      <c r="CA581" s="290"/>
      <c r="CB581" s="290"/>
      <c r="CC581" s="290"/>
      <c r="CD581" s="290"/>
      <c r="CE581" s="290"/>
      <c r="CF581" s="290"/>
      <c r="CG581" s="290"/>
      <c r="CH581" s="290"/>
      <c r="CI581" s="290"/>
      <c r="CJ581" s="290"/>
      <c r="CK581" s="290"/>
      <c r="CL581" s="290"/>
      <c r="CM581" s="290"/>
      <c r="CN581" s="290"/>
      <c r="CO581" s="290"/>
      <c r="CP581" s="290"/>
      <c r="CQ581" s="290"/>
      <c r="CR581" s="290"/>
      <c r="CS581" s="290"/>
      <c r="CT581" s="290"/>
      <c r="CU581" s="290"/>
      <c r="CV581" s="290"/>
      <c r="CW581" s="290"/>
      <c r="CX581" s="290"/>
      <c r="CY581" s="290"/>
      <c r="CZ581" s="290"/>
      <c r="DA581" s="290"/>
      <c r="DB581" s="290"/>
      <c r="DC581" s="290"/>
      <c r="DD581" s="290"/>
      <c r="DE581" s="290"/>
      <c r="DF581" s="290"/>
      <c r="DG581" s="290"/>
      <c r="DH581" s="290"/>
      <c r="DI581" s="291"/>
      <c r="DJ581" s="291"/>
      <c r="DK581" s="291"/>
      <c r="DL581" s="291"/>
      <c r="DM581" s="291"/>
      <c r="DN581" s="291"/>
      <c r="DO581" s="273"/>
    </row>
    <row r="582" spans="30:119" ht="22.5" customHeight="1" thickBot="1" x14ac:dyDescent="0.35">
      <c r="AD582"/>
      <c r="BC582"/>
      <c r="BD582"/>
      <c r="BE582"/>
      <c r="BF582"/>
      <c r="BG582"/>
      <c r="BH582"/>
      <c r="BI582"/>
      <c r="BJ582"/>
      <c r="BK582"/>
      <c r="BL582"/>
      <c r="BV582"/>
      <c r="BW582" s="287"/>
      <c r="BX582" s="288"/>
      <c r="BY582" s="288"/>
      <c r="BZ582" s="288"/>
      <c r="CA582" s="288"/>
      <c r="CB582" s="288"/>
      <c r="CC582" s="288"/>
      <c r="CD582" s="288"/>
      <c r="CE582" s="288"/>
      <c r="CF582" s="288"/>
      <c r="CG582" s="288"/>
      <c r="CH582" s="288"/>
      <c r="CI582" s="288"/>
      <c r="CJ582" s="288"/>
      <c r="CK582" s="288"/>
      <c r="CL582" s="288"/>
      <c r="CM582" s="288"/>
      <c r="CN582" s="288"/>
      <c r="CO582" s="288"/>
      <c r="CP582" s="288"/>
      <c r="CQ582" s="288"/>
      <c r="CR582" s="288"/>
      <c r="CS582" s="288"/>
      <c r="CT582" s="288"/>
      <c r="CU582" s="288"/>
      <c r="CV582" s="288"/>
      <c r="CW582" s="288"/>
      <c r="CX582" s="288"/>
      <c r="CY582" s="288"/>
      <c r="CZ582" s="288"/>
      <c r="DA582" s="288"/>
      <c r="DB582" s="288"/>
      <c r="DC582" s="288"/>
      <c r="DD582" s="288"/>
      <c r="DE582" s="288"/>
      <c r="DF582" s="288"/>
      <c r="DG582" s="288"/>
      <c r="DH582" s="288"/>
      <c r="DI582" s="288"/>
      <c r="DJ582" s="288"/>
      <c r="DK582" s="288"/>
      <c r="DL582" s="288"/>
      <c r="DM582" s="288"/>
      <c r="DN582" s="288"/>
      <c r="DO582" s="289"/>
    </row>
    <row r="583" spans="30:119" ht="22.5" customHeight="1" thickTop="1" x14ac:dyDescent="0.35">
      <c r="AD583"/>
      <c r="BC583"/>
      <c r="BD583"/>
      <c r="BE583"/>
      <c r="BF583"/>
      <c r="BG583"/>
      <c r="BH583"/>
      <c r="BI583"/>
      <c r="BJ583"/>
      <c r="BK583"/>
      <c r="BL583"/>
      <c r="BV583"/>
      <c r="BW583" s="1108"/>
      <c r="BX583" s="1109"/>
      <c r="BY583" s="267"/>
      <c r="BZ583" s="267"/>
      <c r="CA583" s="267"/>
      <c r="CB583" s="267"/>
      <c r="CC583" s="267"/>
      <c r="CD583" s="267"/>
      <c r="CE583" s="267"/>
      <c r="CF583" s="267"/>
      <c r="CG583" s="267"/>
      <c r="CH583" s="267"/>
      <c r="CI583" s="267"/>
      <c r="CJ583" s="267"/>
      <c r="CK583" s="267"/>
      <c r="CL583" s="267"/>
      <c r="CM583" s="267"/>
      <c r="CN583" s="267"/>
      <c r="CO583" s="267"/>
      <c r="CP583" s="267"/>
      <c r="CQ583" s="267"/>
      <c r="CR583" s="267"/>
      <c r="CS583" s="267"/>
      <c r="CT583" s="267"/>
      <c r="CU583" s="267"/>
      <c r="CV583" s="267"/>
      <c r="CW583" s="267"/>
      <c r="CX583" s="267"/>
      <c r="CY583" s="267"/>
      <c r="CZ583" s="267"/>
      <c r="DA583" s="267"/>
      <c r="DB583" s="267"/>
      <c r="DC583" s="267"/>
      <c r="DD583" s="267"/>
      <c r="DE583" s="267"/>
      <c r="DF583" s="267"/>
      <c r="DG583" s="267"/>
      <c r="DH583" s="267"/>
      <c r="DI583" s="267"/>
      <c r="DJ583" s="267"/>
      <c r="DK583" s="268"/>
      <c r="DL583" s="268"/>
      <c r="DM583" s="267"/>
      <c r="DN583" s="268"/>
      <c r="DO583" s="269"/>
    </row>
    <row r="584" spans="30:119" ht="22.5" customHeight="1" x14ac:dyDescent="0.3">
      <c r="AD584"/>
      <c r="BC584"/>
      <c r="BD584"/>
      <c r="BE584"/>
      <c r="BF584"/>
      <c r="BG584"/>
      <c r="BH584"/>
      <c r="BI584"/>
      <c r="BJ584"/>
      <c r="BK584"/>
      <c r="BL584"/>
      <c r="BV584"/>
      <c r="BW584" s="270"/>
      <c r="BX584" s="1014"/>
      <c r="BY584" s="1014"/>
      <c r="BZ584" s="1014"/>
      <c r="CA584" s="1014"/>
      <c r="CB584" s="271"/>
      <c r="CC584" s="1018"/>
      <c r="CD584" s="1018"/>
      <c r="CE584" s="271"/>
      <c r="CF584" s="271"/>
      <c r="CG584" s="271"/>
      <c r="CH584" s="271"/>
      <c r="CI584" s="271"/>
      <c r="CJ584" s="271"/>
      <c r="CK584" s="271"/>
      <c r="CL584" s="271"/>
      <c r="CM584" s="271"/>
      <c r="CN584" s="1019"/>
      <c r="CO584" s="1019"/>
      <c r="CP584" s="1019"/>
      <c r="CQ584" s="1019"/>
      <c r="CR584" s="1019"/>
      <c r="CS584" s="1015"/>
      <c r="CT584" s="1015"/>
      <c r="CU584" s="1015"/>
      <c r="CV584" s="271"/>
      <c r="CW584" s="271"/>
      <c r="CX584" s="271"/>
      <c r="CY584" s="271"/>
      <c r="CZ584" s="271"/>
      <c r="DA584" s="271"/>
      <c r="DB584" s="271"/>
      <c r="DC584" s="271"/>
      <c r="DD584" s="271"/>
      <c r="DE584" s="271"/>
      <c r="DF584" s="271"/>
      <c r="DG584" s="271"/>
      <c r="DH584" s="271"/>
      <c r="DI584" s="272"/>
      <c r="DJ584" s="1016"/>
      <c r="DK584" s="1016"/>
      <c r="DL584" s="1016"/>
      <c r="DM584" s="1017"/>
      <c r="DN584" s="1017"/>
      <c r="DO584" s="273"/>
    </row>
    <row r="585" spans="30:119" ht="22.5" customHeight="1" x14ac:dyDescent="0.3">
      <c r="AD585"/>
      <c r="BC585"/>
      <c r="BD585"/>
      <c r="BE585"/>
      <c r="BF585"/>
      <c r="BG585"/>
      <c r="BH585"/>
      <c r="BI585"/>
      <c r="BJ585"/>
      <c r="BK585"/>
      <c r="BL585"/>
      <c r="BV585"/>
      <c r="BW585" s="270"/>
      <c r="BX585" s="1014"/>
      <c r="BY585" s="1014"/>
      <c r="BZ585" s="1014"/>
      <c r="CA585" s="1014"/>
      <c r="CB585" s="271"/>
      <c r="CC585" s="1018"/>
      <c r="CD585" s="1018"/>
      <c r="CE585" s="271"/>
      <c r="CF585" s="271"/>
      <c r="CG585" s="271"/>
      <c r="CH585" s="271"/>
      <c r="CI585" s="271"/>
      <c r="CJ585" s="271"/>
      <c r="CK585" s="271"/>
      <c r="CL585" s="271"/>
      <c r="CM585" s="271"/>
      <c r="CN585" s="1019"/>
      <c r="CO585" s="1019"/>
      <c r="CP585" s="1019"/>
      <c r="CQ585" s="1019"/>
      <c r="CR585" s="1019"/>
      <c r="CS585" s="1015"/>
      <c r="CT585" s="1015"/>
      <c r="CU585" s="1015"/>
      <c r="CV585" s="271"/>
      <c r="CW585" s="271"/>
      <c r="CX585" s="271"/>
      <c r="CY585" s="271"/>
      <c r="CZ585" s="271"/>
      <c r="DA585" s="271"/>
      <c r="DB585" s="271"/>
      <c r="DC585" s="271"/>
      <c r="DD585" s="271"/>
      <c r="DE585" s="271"/>
      <c r="DF585" s="271"/>
      <c r="DG585" s="271"/>
      <c r="DH585" s="271"/>
      <c r="DI585" s="272"/>
      <c r="DJ585" s="1016"/>
      <c r="DK585" s="1016"/>
      <c r="DL585" s="1016"/>
      <c r="DM585" s="1017"/>
      <c r="DN585" s="1017"/>
      <c r="DO585" s="273"/>
    </row>
    <row r="586" spans="30:119" ht="22.5" customHeight="1" x14ac:dyDescent="0.3">
      <c r="AD586"/>
      <c r="BC586"/>
      <c r="BD586"/>
      <c r="BE586"/>
      <c r="BF586"/>
      <c r="BG586"/>
      <c r="BH586"/>
      <c r="BI586"/>
      <c r="BJ586"/>
      <c r="BK586"/>
      <c r="BL586"/>
      <c r="BV586"/>
      <c r="BW586" s="270"/>
      <c r="BX586" s="274"/>
      <c r="BY586" s="274"/>
      <c r="BZ586" s="274"/>
      <c r="CA586" s="274"/>
      <c r="CB586" s="1010"/>
      <c r="CC586" s="1010"/>
      <c r="CD586" s="275"/>
      <c r="CE586" s="276"/>
      <c r="CF586" s="1011"/>
      <c r="CG586" s="1011"/>
      <c r="CH586" s="1011"/>
      <c r="CI586" s="1011"/>
      <c r="CJ586" s="1011"/>
      <c r="CK586" s="1011"/>
      <c r="CL586" s="1011"/>
      <c r="CM586" s="1011"/>
      <c r="CN586" s="1011"/>
      <c r="CO586" s="1011"/>
      <c r="CP586" s="1011"/>
      <c r="CQ586" s="1011"/>
      <c r="CR586" s="1011"/>
      <c r="CS586" s="274"/>
      <c r="CT586" s="274"/>
      <c r="CU586" s="274"/>
      <c r="CV586" s="274"/>
      <c r="CW586" s="274"/>
      <c r="CX586" s="1010"/>
      <c r="CY586" s="1010"/>
      <c r="CZ586" s="275"/>
      <c r="DA586" s="276"/>
      <c r="DB586" s="1011"/>
      <c r="DC586" s="1011"/>
      <c r="DD586" s="1011"/>
      <c r="DE586" s="1011"/>
      <c r="DF586" s="1011"/>
      <c r="DG586" s="1011"/>
      <c r="DH586" s="1011"/>
      <c r="DI586" s="1011"/>
      <c r="DJ586" s="1011"/>
      <c r="DK586" s="1011"/>
      <c r="DL586" s="1011"/>
      <c r="DM586" s="1011"/>
      <c r="DN586" s="1011"/>
      <c r="DO586" s="273"/>
    </row>
    <row r="587" spans="30:119" ht="22.5" customHeight="1" x14ac:dyDescent="0.3">
      <c r="AD587"/>
      <c r="BC587"/>
      <c r="BD587"/>
      <c r="BE587"/>
      <c r="BF587"/>
      <c r="BG587"/>
      <c r="BH587"/>
      <c r="BI587"/>
      <c r="BJ587"/>
      <c r="BK587"/>
      <c r="BL587"/>
      <c r="BV587"/>
      <c r="BW587" s="270"/>
      <c r="BX587" s="274"/>
      <c r="BY587" s="274"/>
      <c r="BZ587" s="274"/>
      <c r="CA587" s="274"/>
      <c r="CB587" s="274"/>
      <c r="CC587" s="274"/>
      <c r="CD587" s="274"/>
      <c r="CE587" s="274"/>
      <c r="CF587" s="274"/>
      <c r="CG587" s="274"/>
      <c r="CH587" s="274"/>
      <c r="CI587" s="274"/>
      <c r="CJ587" s="274"/>
      <c r="CK587" s="274"/>
      <c r="CL587" s="274"/>
      <c r="CM587" s="274"/>
      <c r="CN587" s="274"/>
      <c r="CO587" s="274"/>
      <c r="CP587" s="274"/>
      <c r="CQ587" s="274"/>
      <c r="CR587" s="274"/>
      <c r="CS587" s="274"/>
      <c r="CT587" s="274"/>
      <c r="CU587" s="274"/>
      <c r="CV587" s="274"/>
      <c r="CW587" s="274"/>
      <c r="CX587" s="274"/>
      <c r="CY587" s="274"/>
      <c r="CZ587" s="274"/>
      <c r="DA587" s="274"/>
      <c r="DB587" s="274"/>
      <c r="DC587" s="274"/>
      <c r="DD587" s="274"/>
      <c r="DE587" s="274"/>
      <c r="DF587" s="274"/>
      <c r="DG587" s="274"/>
      <c r="DH587" s="274"/>
      <c r="DI587" s="277"/>
      <c r="DJ587" s="277"/>
      <c r="DK587" s="277"/>
      <c r="DL587" s="277"/>
      <c r="DM587" s="277"/>
      <c r="DN587" s="277"/>
      <c r="DO587" s="273"/>
    </row>
    <row r="588" spans="30:119" ht="22.5" customHeight="1" x14ac:dyDescent="0.4">
      <c r="AD588"/>
      <c r="BC588"/>
      <c r="BD588"/>
      <c r="BE588"/>
      <c r="BF588"/>
      <c r="BG588"/>
      <c r="BH588"/>
      <c r="BI588"/>
      <c r="BJ588"/>
      <c r="BK588"/>
      <c r="BL588"/>
      <c r="BV588"/>
      <c r="BW588" s="270"/>
      <c r="BX588" s="278"/>
      <c r="BY588" s="250"/>
      <c r="BZ588" s="279"/>
      <c r="CA588" s="290"/>
      <c r="CB588" s="290"/>
      <c r="CC588" s="290"/>
      <c r="CD588" s="290"/>
      <c r="CE588" s="290"/>
      <c r="CF588" s="290"/>
      <c r="CG588" s="290"/>
      <c r="CH588" s="290"/>
      <c r="CI588" s="290"/>
      <c r="CJ588" s="290"/>
      <c r="CK588" s="290"/>
      <c r="CL588" s="290"/>
      <c r="CM588" s="290"/>
      <c r="CN588" s="290"/>
      <c r="CO588" s="290"/>
      <c r="CP588" s="290"/>
      <c r="CQ588" s="290"/>
      <c r="CR588" s="290"/>
      <c r="CS588" s="290"/>
      <c r="CT588" s="290"/>
      <c r="CU588" s="290"/>
      <c r="CV588" s="290"/>
      <c r="CW588" s="290"/>
      <c r="CX588" s="290"/>
      <c r="CY588" s="290"/>
      <c r="CZ588" s="290"/>
      <c r="DA588" s="290"/>
      <c r="DB588" s="290"/>
      <c r="DC588" s="290"/>
      <c r="DD588" s="290"/>
      <c r="DE588" s="290"/>
      <c r="DF588" s="290"/>
      <c r="DG588" s="290"/>
      <c r="DH588" s="290"/>
      <c r="DI588" s="291"/>
      <c r="DJ588" s="291"/>
      <c r="DK588" s="291"/>
      <c r="DL588" s="291"/>
      <c r="DM588" s="291"/>
      <c r="DN588" s="291"/>
      <c r="DO588" s="273"/>
    </row>
    <row r="589" spans="30:119" ht="22.5" customHeight="1" x14ac:dyDescent="0.3">
      <c r="AD589"/>
      <c r="BC589"/>
      <c r="BD589"/>
      <c r="BE589"/>
      <c r="BF589"/>
      <c r="BG589"/>
      <c r="BH589"/>
      <c r="BI589"/>
      <c r="BJ589"/>
      <c r="BK589"/>
      <c r="BL589"/>
      <c r="BV589"/>
      <c r="BW589" s="270"/>
      <c r="BX589" s="280"/>
      <c r="BY589" s="281"/>
      <c r="BZ589" s="282"/>
      <c r="CA589" s="283"/>
      <c r="CB589" s="283"/>
      <c r="CC589" s="283"/>
      <c r="CD589" s="283"/>
      <c r="CE589" s="283"/>
      <c r="CF589" s="283"/>
      <c r="CG589" s="283"/>
      <c r="CH589" s="283"/>
      <c r="CI589" s="283"/>
      <c r="CJ589" s="283"/>
      <c r="CK589" s="283"/>
      <c r="CL589" s="283"/>
      <c r="CM589" s="283"/>
      <c r="CN589" s="283"/>
      <c r="CO589" s="283"/>
      <c r="CP589" s="283"/>
      <c r="CQ589" s="283"/>
      <c r="CR589" s="283"/>
      <c r="CS589" s="283"/>
      <c r="CT589" s="283"/>
      <c r="CU589" s="283"/>
      <c r="CV589" s="283"/>
      <c r="CW589" s="283"/>
      <c r="CX589" s="283"/>
      <c r="CY589" s="283"/>
      <c r="CZ589" s="283"/>
      <c r="DA589" s="283"/>
      <c r="DB589" s="283"/>
      <c r="DC589" s="283"/>
      <c r="DD589" s="283"/>
      <c r="DE589" s="283"/>
      <c r="DF589" s="283"/>
      <c r="DG589" s="283"/>
      <c r="DH589" s="283"/>
      <c r="DI589" s="284"/>
      <c r="DJ589" s="284"/>
      <c r="DK589" s="284"/>
      <c r="DL589" s="284"/>
      <c r="DM589" s="284"/>
      <c r="DN589" s="284"/>
      <c r="DO589" s="273"/>
    </row>
    <row r="590" spans="30:119" ht="22.5" customHeight="1" x14ac:dyDescent="0.4">
      <c r="AD590"/>
      <c r="BC590"/>
      <c r="BD590"/>
      <c r="BE590"/>
      <c r="BF590"/>
      <c r="BG590"/>
      <c r="BH590"/>
      <c r="BI590"/>
      <c r="BJ590"/>
      <c r="BK590"/>
      <c r="BL590"/>
      <c r="BV590"/>
      <c r="BW590" s="270"/>
      <c r="BX590" s="285"/>
      <c r="BY590" s="249"/>
      <c r="BZ590" s="286"/>
      <c r="CA590" s="290"/>
      <c r="CB590" s="290"/>
      <c r="CC590" s="290"/>
      <c r="CD590" s="290"/>
      <c r="CE590" s="290"/>
      <c r="CF590" s="290"/>
      <c r="CG590" s="290"/>
      <c r="CH590" s="290"/>
      <c r="CI590" s="290"/>
      <c r="CJ590" s="290"/>
      <c r="CK590" s="290"/>
      <c r="CL590" s="290"/>
      <c r="CM590" s="290"/>
      <c r="CN590" s="290"/>
      <c r="CO590" s="290"/>
      <c r="CP590" s="290"/>
      <c r="CQ590" s="290"/>
      <c r="CR590" s="290"/>
      <c r="CS590" s="290"/>
      <c r="CT590" s="290"/>
      <c r="CU590" s="290"/>
      <c r="CV590" s="290"/>
      <c r="CW590" s="290"/>
      <c r="CX590" s="290"/>
      <c r="CY590" s="290"/>
      <c r="CZ590" s="290"/>
      <c r="DA590" s="290"/>
      <c r="DB590" s="290"/>
      <c r="DC590" s="290"/>
      <c r="DD590" s="290"/>
      <c r="DE590" s="290"/>
      <c r="DF590" s="290"/>
      <c r="DG590" s="290"/>
      <c r="DH590" s="290"/>
      <c r="DI590" s="291"/>
      <c r="DJ590" s="291"/>
      <c r="DK590" s="291"/>
      <c r="DL590" s="291"/>
      <c r="DM590" s="291"/>
      <c r="DN590" s="291"/>
      <c r="DO590" s="273"/>
    </row>
    <row r="591" spans="30:119" ht="22.5" customHeight="1" thickBot="1" x14ac:dyDescent="0.35">
      <c r="AD591"/>
      <c r="BC591"/>
      <c r="BD591"/>
      <c r="BE591"/>
      <c r="BF591"/>
      <c r="BG591"/>
      <c r="BH591"/>
      <c r="BI591"/>
      <c r="BJ591"/>
      <c r="BK591"/>
      <c r="BL591"/>
      <c r="BV591"/>
      <c r="BW591" s="287"/>
      <c r="BX591" s="288"/>
      <c r="BY591" s="288"/>
      <c r="BZ591" s="288"/>
      <c r="CA591" s="288"/>
      <c r="CB591" s="288"/>
      <c r="CC591" s="288"/>
      <c r="CD591" s="288"/>
      <c r="CE591" s="288"/>
      <c r="CF591" s="288"/>
      <c r="CG591" s="288"/>
      <c r="CH591" s="288"/>
      <c r="CI591" s="288"/>
      <c r="CJ591" s="288"/>
      <c r="CK591" s="288"/>
      <c r="CL591" s="288"/>
      <c r="CM591" s="288"/>
      <c r="CN591" s="288"/>
      <c r="CO591" s="288"/>
      <c r="CP591" s="288"/>
      <c r="CQ591" s="288"/>
      <c r="CR591" s="288"/>
      <c r="CS591" s="288"/>
      <c r="CT591" s="288"/>
      <c r="CU591" s="288"/>
      <c r="CV591" s="288"/>
      <c r="CW591" s="288"/>
      <c r="CX591" s="288"/>
      <c r="CY591" s="288"/>
      <c r="CZ591" s="288"/>
      <c r="DA591" s="288"/>
      <c r="DB591" s="288"/>
      <c r="DC591" s="288"/>
      <c r="DD591" s="288"/>
      <c r="DE591" s="288"/>
      <c r="DF591" s="288"/>
      <c r="DG591" s="288"/>
      <c r="DH591" s="288"/>
      <c r="DI591" s="288"/>
      <c r="DJ591" s="288"/>
      <c r="DK591" s="288"/>
      <c r="DL591" s="288"/>
      <c r="DM591" s="288"/>
      <c r="DN591" s="288"/>
      <c r="DO591" s="289"/>
    </row>
    <row r="592" spans="30:119" ht="22.5" customHeight="1" thickTop="1" x14ac:dyDescent="0.35">
      <c r="AD592"/>
      <c r="BC592"/>
      <c r="BD592"/>
      <c r="BE592"/>
      <c r="BF592"/>
      <c r="BG592"/>
      <c r="BH592"/>
      <c r="BI592"/>
      <c r="BJ592"/>
      <c r="BK592"/>
      <c r="BL592"/>
      <c r="BV592"/>
      <c r="BW592" s="1108"/>
      <c r="BX592" s="1109"/>
      <c r="BY592" s="267"/>
      <c r="BZ592" s="267"/>
      <c r="CA592" s="267"/>
      <c r="CB592" s="267"/>
      <c r="CC592" s="267"/>
      <c r="CD592" s="267"/>
      <c r="CE592" s="267"/>
      <c r="CF592" s="267"/>
      <c r="CG592" s="267"/>
      <c r="CH592" s="267"/>
      <c r="CI592" s="267"/>
      <c r="CJ592" s="267"/>
      <c r="CK592" s="267"/>
      <c r="CL592" s="267"/>
      <c r="CM592" s="267"/>
      <c r="CN592" s="267"/>
      <c r="CO592" s="267"/>
      <c r="CP592" s="267"/>
      <c r="CQ592" s="267"/>
      <c r="CR592" s="267"/>
      <c r="CS592" s="267"/>
      <c r="CT592" s="267"/>
      <c r="CU592" s="267"/>
      <c r="CV592" s="267"/>
      <c r="CW592" s="267"/>
      <c r="CX592" s="267"/>
      <c r="CY592" s="267"/>
      <c r="CZ592" s="267"/>
      <c r="DA592" s="267"/>
      <c r="DB592" s="267"/>
      <c r="DC592" s="267"/>
      <c r="DD592" s="267"/>
      <c r="DE592" s="267"/>
      <c r="DF592" s="267"/>
      <c r="DG592" s="267"/>
      <c r="DH592" s="267"/>
      <c r="DI592" s="267"/>
      <c r="DJ592" s="267"/>
      <c r="DK592" s="268"/>
      <c r="DL592" s="268"/>
      <c r="DM592" s="267"/>
      <c r="DN592" s="268"/>
      <c r="DO592" s="269"/>
    </row>
    <row r="593" spans="30:119" ht="22.5" customHeight="1" x14ac:dyDescent="0.3">
      <c r="AD593"/>
      <c r="BC593"/>
      <c r="BD593"/>
      <c r="BE593"/>
      <c r="BF593"/>
      <c r="BG593"/>
      <c r="BH593"/>
      <c r="BI593"/>
      <c r="BJ593"/>
      <c r="BK593"/>
      <c r="BL593"/>
      <c r="BV593"/>
      <c r="BW593" s="270"/>
      <c r="BX593" s="1014"/>
      <c r="BY593" s="1014"/>
      <c r="BZ593" s="1014"/>
      <c r="CA593" s="1014"/>
      <c r="CB593" s="271"/>
      <c r="CC593" s="1018"/>
      <c r="CD593" s="1018"/>
      <c r="CE593" s="271"/>
      <c r="CF593" s="271"/>
      <c r="CG593" s="271"/>
      <c r="CH593" s="271"/>
      <c r="CI593" s="271"/>
      <c r="CJ593" s="271"/>
      <c r="CK593" s="271"/>
      <c r="CL593" s="271"/>
      <c r="CM593" s="271"/>
      <c r="CN593" s="1019"/>
      <c r="CO593" s="1019"/>
      <c r="CP593" s="1019"/>
      <c r="CQ593" s="1019"/>
      <c r="CR593" s="1019"/>
      <c r="CS593" s="1015"/>
      <c r="CT593" s="1015"/>
      <c r="CU593" s="1015"/>
      <c r="CV593" s="271"/>
      <c r="CW593" s="271"/>
      <c r="CX593" s="271"/>
      <c r="CY593" s="271"/>
      <c r="CZ593" s="271"/>
      <c r="DA593" s="271"/>
      <c r="DB593" s="271"/>
      <c r="DC593" s="271"/>
      <c r="DD593" s="271"/>
      <c r="DE593" s="271"/>
      <c r="DF593" s="271"/>
      <c r="DG593" s="271"/>
      <c r="DH593" s="271"/>
      <c r="DI593" s="272"/>
      <c r="DJ593" s="1016"/>
      <c r="DK593" s="1016"/>
      <c r="DL593" s="1016"/>
      <c r="DM593" s="1017"/>
      <c r="DN593" s="1017"/>
      <c r="DO593" s="273"/>
    </row>
    <row r="594" spans="30:119" ht="22.5" customHeight="1" x14ac:dyDescent="0.3">
      <c r="AD594"/>
      <c r="BC594"/>
      <c r="BD594"/>
      <c r="BE594"/>
      <c r="BF594"/>
      <c r="BG594"/>
      <c r="BH594"/>
      <c r="BI594"/>
      <c r="BJ594"/>
      <c r="BK594"/>
      <c r="BL594"/>
      <c r="BV594"/>
      <c r="BW594" s="270"/>
      <c r="BX594" s="1014"/>
      <c r="BY594" s="1014"/>
      <c r="BZ594" s="1014"/>
      <c r="CA594" s="1014"/>
      <c r="CB594" s="271"/>
      <c r="CC594" s="1018"/>
      <c r="CD594" s="1018"/>
      <c r="CE594" s="271"/>
      <c r="CF594" s="271"/>
      <c r="CG594" s="271"/>
      <c r="CH594" s="271"/>
      <c r="CI594" s="271"/>
      <c r="CJ594" s="271"/>
      <c r="CK594" s="271"/>
      <c r="CL594" s="271"/>
      <c r="CM594" s="271"/>
      <c r="CN594" s="1019"/>
      <c r="CO594" s="1019"/>
      <c r="CP594" s="1019"/>
      <c r="CQ594" s="1019"/>
      <c r="CR594" s="1019"/>
      <c r="CS594" s="1015"/>
      <c r="CT594" s="1015"/>
      <c r="CU594" s="1015"/>
      <c r="CV594" s="271"/>
      <c r="CW594" s="271"/>
      <c r="CX594" s="271"/>
      <c r="CY594" s="271"/>
      <c r="CZ594" s="271"/>
      <c r="DA594" s="271"/>
      <c r="DB594" s="271"/>
      <c r="DC594" s="271"/>
      <c r="DD594" s="271"/>
      <c r="DE594" s="271"/>
      <c r="DF594" s="271"/>
      <c r="DG594" s="271"/>
      <c r="DH594" s="271"/>
      <c r="DI594" s="272"/>
      <c r="DJ594" s="1016"/>
      <c r="DK594" s="1016"/>
      <c r="DL594" s="1016"/>
      <c r="DM594" s="1017"/>
      <c r="DN594" s="1017"/>
      <c r="DO594" s="273"/>
    </row>
    <row r="595" spans="30:119" ht="22.5" customHeight="1" x14ac:dyDescent="0.3">
      <c r="AD595"/>
      <c r="BC595"/>
      <c r="BD595"/>
      <c r="BE595"/>
      <c r="BF595"/>
      <c r="BG595"/>
      <c r="BH595"/>
      <c r="BI595"/>
      <c r="BJ595"/>
      <c r="BK595"/>
      <c r="BL595"/>
      <c r="BV595"/>
      <c r="BW595" s="270"/>
      <c r="BX595" s="274"/>
      <c r="BY595" s="274"/>
      <c r="BZ595" s="274"/>
      <c r="CA595" s="274"/>
      <c r="CB595" s="1010"/>
      <c r="CC595" s="1010"/>
      <c r="CD595" s="275"/>
      <c r="CE595" s="276"/>
      <c r="CF595" s="1011"/>
      <c r="CG595" s="1011"/>
      <c r="CH595" s="1011"/>
      <c r="CI595" s="1011"/>
      <c r="CJ595" s="1011"/>
      <c r="CK595" s="1011"/>
      <c r="CL595" s="1011"/>
      <c r="CM595" s="1011"/>
      <c r="CN595" s="1011"/>
      <c r="CO595" s="1011"/>
      <c r="CP595" s="1011"/>
      <c r="CQ595" s="1011"/>
      <c r="CR595" s="1011"/>
      <c r="CS595" s="274"/>
      <c r="CT595" s="274"/>
      <c r="CU595" s="274"/>
      <c r="CV595" s="274"/>
      <c r="CW595" s="274"/>
      <c r="CX595" s="1010"/>
      <c r="CY595" s="1010"/>
      <c r="CZ595" s="275"/>
      <c r="DA595" s="276"/>
      <c r="DB595" s="1011"/>
      <c r="DC595" s="1011"/>
      <c r="DD595" s="1011"/>
      <c r="DE595" s="1011"/>
      <c r="DF595" s="1011"/>
      <c r="DG595" s="1011"/>
      <c r="DH595" s="1011"/>
      <c r="DI595" s="1011"/>
      <c r="DJ595" s="1011"/>
      <c r="DK595" s="1011"/>
      <c r="DL595" s="1011"/>
      <c r="DM595" s="1011"/>
      <c r="DN595" s="1011"/>
      <c r="DO595" s="273"/>
    </row>
    <row r="596" spans="30:119" ht="22.5" customHeight="1" x14ac:dyDescent="0.3">
      <c r="AD596"/>
      <c r="BC596"/>
      <c r="BD596"/>
      <c r="BE596"/>
      <c r="BF596"/>
      <c r="BG596"/>
      <c r="BH596"/>
      <c r="BI596"/>
      <c r="BJ596"/>
      <c r="BK596"/>
      <c r="BL596"/>
      <c r="BV596"/>
      <c r="BW596" s="270"/>
      <c r="BX596" s="274"/>
      <c r="BY596" s="274"/>
      <c r="BZ596" s="274"/>
      <c r="CA596" s="274"/>
      <c r="CB596" s="274"/>
      <c r="CC596" s="274"/>
      <c r="CD596" s="274"/>
      <c r="CE596" s="274"/>
      <c r="CF596" s="274"/>
      <c r="CG596" s="274"/>
      <c r="CH596" s="274"/>
      <c r="CI596" s="274"/>
      <c r="CJ596" s="274"/>
      <c r="CK596" s="274"/>
      <c r="CL596" s="274"/>
      <c r="CM596" s="274"/>
      <c r="CN596" s="274"/>
      <c r="CO596" s="274"/>
      <c r="CP596" s="274"/>
      <c r="CQ596" s="274"/>
      <c r="CR596" s="274"/>
      <c r="CS596" s="274"/>
      <c r="CT596" s="274"/>
      <c r="CU596" s="274"/>
      <c r="CV596" s="274"/>
      <c r="CW596" s="274"/>
      <c r="CX596" s="274"/>
      <c r="CY596" s="274"/>
      <c r="CZ596" s="274"/>
      <c r="DA596" s="274"/>
      <c r="DB596" s="274"/>
      <c r="DC596" s="274"/>
      <c r="DD596" s="274"/>
      <c r="DE596" s="274"/>
      <c r="DF596" s="274"/>
      <c r="DG596" s="274"/>
      <c r="DH596" s="274"/>
      <c r="DI596" s="277"/>
      <c r="DJ596" s="277"/>
      <c r="DK596" s="277"/>
      <c r="DL596" s="277"/>
      <c r="DM596" s="277"/>
      <c r="DN596" s="277"/>
      <c r="DO596" s="273"/>
    </row>
    <row r="597" spans="30:119" ht="22.5" customHeight="1" x14ac:dyDescent="0.4">
      <c r="AD597"/>
      <c r="BC597"/>
      <c r="BD597"/>
      <c r="BE597"/>
      <c r="BF597"/>
      <c r="BG597"/>
      <c r="BH597"/>
      <c r="BI597"/>
      <c r="BJ597"/>
      <c r="BK597"/>
      <c r="BL597"/>
      <c r="BV597"/>
      <c r="BW597" s="270"/>
      <c r="BX597" s="278"/>
      <c r="BY597" s="250"/>
      <c r="BZ597" s="279"/>
      <c r="CA597" s="290"/>
      <c r="CB597" s="290"/>
      <c r="CC597" s="290"/>
      <c r="CD597" s="290"/>
      <c r="CE597" s="290"/>
      <c r="CF597" s="290"/>
      <c r="CG597" s="290"/>
      <c r="CH597" s="290"/>
      <c r="CI597" s="290"/>
      <c r="CJ597" s="290"/>
      <c r="CK597" s="290"/>
      <c r="CL597" s="290"/>
      <c r="CM597" s="290"/>
      <c r="CN597" s="290"/>
      <c r="CO597" s="290"/>
      <c r="CP597" s="290"/>
      <c r="CQ597" s="290"/>
      <c r="CR597" s="290"/>
      <c r="CS597" s="290"/>
      <c r="CT597" s="290"/>
      <c r="CU597" s="290"/>
      <c r="CV597" s="290"/>
      <c r="CW597" s="290"/>
      <c r="CX597" s="290"/>
      <c r="CY597" s="290"/>
      <c r="CZ597" s="290"/>
      <c r="DA597" s="290"/>
      <c r="DB597" s="290"/>
      <c r="DC597" s="290"/>
      <c r="DD597" s="290"/>
      <c r="DE597" s="290"/>
      <c r="DF597" s="290"/>
      <c r="DG597" s="290"/>
      <c r="DH597" s="290"/>
      <c r="DI597" s="291"/>
      <c r="DJ597" s="291"/>
      <c r="DK597" s="291"/>
      <c r="DL597" s="291"/>
      <c r="DM597" s="291"/>
      <c r="DN597" s="291"/>
      <c r="DO597" s="273"/>
    </row>
    <row r="598" spans="30:119" ht="22.5" customHeight="1" x14ac:dyDescent="0.3">
      <c r="AD598"/>
      <c r="BC598"/>
      <c r="BD598"/>
      <c r="BE598"/>
      <c r="BF598"/>
      <c r="BG598"/>
      <c r="BH598"/>
      <c r="BI598"/>
      <c r="BJ598"/>
      <c r="BK598"/>
      <c r="BL598"/>
      <c r="BV598"/>
      <c r="BW598" s="270"/>
      <c r="BX598" s="280"/>
      <c r="BY598" s="281"/>
      <c r="BZ598" s="282"/>
      <c r="CA598" s="283"/>
      <c r="CB598" s="283"/>
      <c r="CC598" s="283"/>
      <c r="CD598" s="283"/>
      <c r="CE598" s="283"/>
      <c r="CF598" s="283"/>
      <c r="CG598" s="283"/>
      <c r="CH598" s="283"/>
      <c r="CI598" s="283"/>
      <c r="CJ598" s="283"/>
      <c r="CK598" s="283"/>
      <c r="CL598" s="283"/>
      <c r="CM598" s="283"/>
      <c r="CN598" s="283"/>
      <c r="CO598" s="283"/>
      <c r="CP598" s="283"/>
      <c r="CQ598" s="283"/>
      <c r="CR598" s="283"/>
      <c r="CS598" s="283"/>
      <c r="CT598" s="283"/>
      <c r="CU598" s="283"/>
      <c r="CV598" s="283"/>
      <c r="CW598" s="283"/>
      <c r="CX598" s="283"/>
      <c r="CY598" s="283"/>
      <c r="CZ598" s="283"/>
      <c r="DA598" s="283"/>
      <c r="DB598" s="283"/>
      <c r="DC598" s="283"/>
      <c r="DD598" s="283"/>
      <c r="DE598" s="283"/>
      <c r="DF598" s="283"/>
      <c r="DG598" s="283"/>
      <c r="DH598" s="283"/>
      <c r="DI598" s="284"/>
      <c r="DJ598" s="284"/>
      <c r="DK598" s="284"/>
      <c r="DL598" s="284"/>
      <c r="DM598" s="284"/>
      <c r="DN598" s="284"/>
      <c r="DO598" s="273"/>
    </row>
    <row r="599" spans="30:119" ht="22.5" customHeight="1" x14ac:dyDescent="0.4">
      <c r="AD599"/>
      <c r="BC599"/>
      <c r="BD599"/>
      <c r="BE599"/>
      <c r="BF599"/>
      <c r="BG599"/>
      <c r="BH599"/>
      <c r="BI599"/>
      <c r="BJ599"/>
      <c r="BK599"/>
      <c r="BL599"/>
      <c r="BV599"/>
      <c r="BW599" s="270"/>
      <c r="BX599" s="285"/>
      <c r="BY599" s="249"/>
      <c r="BZ599" s="286"/>
      <c r="CA599" s="290"/>
      <c r="CB599" s="290"/>
      <c r="CC599" s="290"/>
      <c r="CD599" s="290"/>
      <c r="CE599" s="290"/>
      <c r="CF599" s="290"/>
      <c r="CG599" s="290"/>
      <c r="CH599" s="290"/>
      <c r="CI599" s="290"/>
      <c r="CJ599" s="290"/>
      <c r="CK599" s="290"/>
      <c r="CL599" s="290"/>
      <c r="CM599" s="290"/>
      <c r="CN599" s="290"/>
      <c r="CO599" s="290"/>
      <c r="CP599" s="290"/>
      <c r="CQ599" s="290"/>
      <c r="CR599" s="290"/>
      <c r="CS599" s="290"/>
      <c r="CT599" s="290"/>
      <c r="CU599" s="290"/>
      <c r="CV599" s="290"/>
      <c r="CW599" s="290"/>
      <c r="CX599" s="290"/>
      <c r="CY599" s="290"/>
      <c r="CZ599" s="290"/>
      <c r="DA599" s="290"/>
      <c r="DB599" s="290"/>
      <c r="DC599" s="290"/>
      <c r="DD599" s="290"/>
      <c r="DE599" s="290"/>
      <c r="DF599" s="290"/>
      <c r="DG599" s="290"/>
      <c r="DH599" s="290"/>
      <c r="DI599" s="291"/>
      <c r="DJ599" s="291"/>
      <c r="DK599" s="291"/>
      <c r="DL599" s="291"/>
      <c r="DM599" s="291"/>
      <c r="DN599" s="291"/>
      <c r="DO599" s="273"/>
    </row>
    <row r="600" spans="30:119" ht="22.5" customHeight="1" thickBot="1" x14ac:dyDescent="0.35">
      <c r="AD600"/>
      <c r="BC600"/>
      <c r="BD600"/>
      <c r="BE600"/>
      <c r="BF600"/>
      <c r="BG600"/>
      <c r="BH600"/>
      <c r="BI600"/>
      <c r="BJ600"/>
      <c r="BK600"/>
      <c r="BL600"/>
      <c r="BV600"/>
      <c r="BW600" s="287"/>
      <c r="BX600" s="288"/>
      <c r="BY600" s="288"/>
      <c r="BZ600" s="288"/>
      <c r="CA600" s="288"/>
      <c r="CB600" s="288"/>
      <c r="CC600" s="288"/>
      <c r="CD600" s="288"/>
      <c r="CE600" s="288"/>
      <c r="CF600" s="288"/>
      <c r="CG600" s="288"/>
      <c r="CH600" s="288"/>
      <c r="CI600" s="288"/>
      <c r="CJ600" s="288"/>
      <c r="CK600" s="288"/>
      <c r="CL600" s="288"/>
      <c r="CM600" s="288"/>
      <c r="CN600" s="288"/>
      <c r="CO600" s="288"/>
      <c r="CP600" s="288"/>
      <c r="CQ600" s="288"/>
      <c r="CR600" s="288"/>
      <c r="CS600" s="288"/>
      <c r="CT600" s="288"/>
      <c r="CU600" s="288"/>
      <c r="CV600" s="288"/>
      <c r="CW600" s="288"/>
      <c r="CX600" s="288"/>
      <c r="CY600" s="288"/>
      <c r="CZ600" s="288"/>
      <c r="DA600" s="288"/>
      <c r="DB600" s="288"/>
      <c r="DC600" s="288"/>
      <c r="DD600" s="288"/>
      <c r="DE600" s="288"/>
      <c r="DF600" s="288"/>
      <c r="DG600" s="288"/>
      <c r="DH600" s="288"/>
      <c r="DI600" s="288"/>
      <c r="DJ600" s="288"/>
      <c r="DK600" s="288"/>
      <c r="DL600" s="288"/>
      <c r="DM600" s="288"/>
      <c r="DN600" s="288"/>
      <c r="DO600" s="289"/>
    </row>
    <row r="601" spans="30:119" ht="22.5" customHeight="1" thickTop="1" x14ac:dyDescent="0.35">
      <c r="AD601"/>
      <c r="BC601"/>
      <c r="BD601"/>
      <c r="BE601"/>
      <c r="BF601"/>
      <c r="BG601"/>
      <c r="BH601"/>
      <c r="BI601"/>
      <c r="BJ601"/>
      <c r="BK601"/>
      <c r="BL601"/>
      <c r="BV601"/>
      <c r="BW601" s="1108"/>
      <c r="BX601" s="1109"/>
      <c r="BY601" s="267"/>
      <c r="BZ601" s="267"/>
      <c r="CA601" s="267"/>
      <c r="CB601" s="267"/>
      <c r="CC601" s="267"/>
      <c r="CD601" s="267"/>
      <c r="CE601" s="267"/>
      <c r="CF601" s="267"/>
      <c r="CG601" s="267"/>
      <c r="CH601" s="267"/>
      <c r="CI601" s="267"/>
      <c r="CJ601" s="267"/>
      <c r="CK601" s="267"/>
      <c r="CL601" s="267"/>
      <c r="CM601" s="267"/>
      <c r="CN601" s="267"/>
      <c r="CO601" s="267"/>
      <c r="CP601" s="267"/>
      <c r="CQ601" s="267"/>
      <c r="CR601" s="267"/>
      <c r="CS601" s="267"/>
      <c r="CT601" s="267"/>
      <c r="CU601" s="267"/>
      <c r="CV601" s="267"/>
      <c r="CW601" s="267"/>
      <c r="CX601" s="267"/>
      <c r="CY601" s="267"/>
      <c r="CZ601" s="267"/>
      <c r="DA601" s="267"/>
      <c r="DB601" s="267"/>
      <c r="DC601" s="267"/>
      <c r="DD601" s="267"/>
      <c r="DE601" s="267"/>
      <c r="DF601" s="267"/>
      <c r="DG601" s="267"/>
      <c r="DH601" s="267"/>
      <c r="DI601" s="267"/>
      <c r="DJ601" s="267"/>
      <c r="DK601" s="268"/>
      <c r="DL601" s="268"/>
      <c r="DM601" s="267"/>
      <c r="DN601" s="268"/>
      <c r="DO601" s="269"/>
    </row>
    <row r="602" spans="30:119" ht="22.5" customHeight="1" x14ac:dyDescent="0.3">
      <c r="AD602"/>
      <c r="BC602"/>
      <c r="BD602"/>
      <c r="BE602"/>
      <c r="BF602"/>
      <c r="BG602"/>
      <c r="BH602"/>
      <c r="BI602"/>
      <c r="BJ602"/>
      <c r="BK602"/>
      <c r="BL602"/>
      <c r="BV602"/>
      <c r="BW602" s="270"/>
      <c r="BX602" s="1014"/>
      <c r="BY602" s="1014"/>
      <c r="BZ602" s="1014"/>
      <c r="CA602" s="1014"/>
      <c r="CB602" s="271"/>
      <c r="CC602" s="1018"/>
      <c r="CD602" s="1018"/>
      <c r="CE602" s="271"/>
      <c r="CF602" s="271"/>
      <c r="CG602" s="271"/>
      <c r="CH602" s="271"/>
      <c r="CI602" s="271"/>
      <c r="CJ602" s="271"/>
      <c r="CK602" s="271"/>
      <c r="CL602" s="271"/>
      <c r="CM602" s="271"/>
      <c r="CN602" s="1019"/>
      <c r="CO602" s="1019"/>
      <c r="CP602" s="1019"/>
      <c r="CQ602" s="1019"/>
      <c r="CR602" s="1019"/>
      <c r="CS602" s="1015"/>
      <c r="CT602" s="1015"/>
      <c r="CU602" s="1015"/>
      <c r="CV602" s="271"/>
      <c r="CW602" s="271"/>
      <c r="CX602" s="271"/>
      <c r="CY602" s="271"/>
      <c r="CZ602" s="271"/>
      <c r="DA602" s="271"/>
      <c r="DB602" s="271"/>
      <c r="DC602" s="271"/>
      <c r="DD602" s="271"/>
      <c r="DE602" s="271"/>
      <c r="DF602" s="271"/>
      <c r="DG602" s="271"/>
      <c r="DH602" s="271"/>
      <c r="DI602" s="272"/>
      <c r="DJ602" s="1016"/>
      <c r="DK602" s="1016"/>
      <c r="DL602" s="1016"/>
      <c r="DM602" s="1017"/>
      <c r="DN602" s="1017"/>
      <c r="DO602" s="273"/>
    </row>
    <row r="603" spans="30:119" ht="22.5" customHeight="1" x14ac:dyDescent="0.3">
      <c r="AD603"/>
      <c r="BC603"/>
      <c r="BD603"/>
      <c r="BE603"/>
      <c r="BF603"/>
      <c r="BG603"/>
      <c r="BH603"/>
      <c r="BI603"/>
      <c r="BJ603"/>
      <c r="BK603"/>
      <c r="BL603"/>
      <c r="BV603"/>
      <c r="BW603" s="270"/>
      <c r="BX603" s="1014"/>
      <c r="BY603" s="1014"/>
      <c r="BZ603" s="1014"/>
      <c r="CA603" s="1014"/>
      <c r="CB603" s="271"/>
      <c r="CC603" s="1018"/>
      <c r="CD603" s="1018"/>
      <c r="CE603" s="271"/>
      <c r="CF603" s="271"/>
      <c r="CG603" s="271"/>
      <c r="CH603" s="271"/>
      <c r="CI603" s="271"/>
      <c r="CJ603" s="271"/>
      <c r="CK603" s="271"/>
      <c r="CL603" s="271"/>
      <c r="CM603" s="271"/>
      <c r="CN603" s="1019"/>
      <c r="CO603" s="1019"/>
      <c r="CP603" s="1019"/>
      <c r="CQ603" s="1019"/>
      <c r="CR603" s="1019"/>
      <c r="CS603" s="1015"/>
      <c r="CT603" s="1015"/>
      <c r="CU603" s="1015"/>
      <c r="CV603" s="271"/>
      <c r="CW603" s="271"/>
      <c r="CX603" s="271"/>
      <c r="CY603" s="271"/>
      <c r="CZ603" s="271"/>
      <c r="DA603" s="271"/>
      <c r="DB603" s="271"/>
      <c r="DC603" s="271"/>
      <c r="DD603" s="271"/>
      <c r="DE603" s="271"/>
      <c r="DF603" s="271"/>
      <c r="DG603" s="271"/>
      <c r="DH603" s="271"/>
      <c r="DI603" s="272"/>
      <c r="DJ603" s="1016"/>
      <c r="DK603" s="1016"/>
      <c r="DL603" s="1016"/>
      <c r="DM603" s="1017"/>
      <c r="DN603" s="1017"/>
      <c r="DO603" s="273"/>
    </row>
    <row r="604" spans="30:119" ht="22.5" customHeight="1" x14ac:dyDescent="0.3">
      <c r="AD604"/>
      <c r="BC604"/>
      <c r="BD604"/>
      <c r="BE604"/>
      <c r="BF604"/>
      <c r="BG604"/>
      <c r="BH604"/>
      <c r="BI604"/>
      <c r="BJ604"/>
      <c r="BK604"/>
      <c r="BL604"/>
      <c r="BV604"/>
      <c r="BW604" s="270"/>
      <c r="BX604" s="274"/>
      <c r="BY604" s="274"/>
      <c r="BZ604" s="274"/>
      <c r="CA604" s="274"/>
      <c r="CB604" s="1010"/>
      <c r="CC604" s="1010"/>
      <c r="CD604" s="275"/>
      <c r="CE604" s="276"/>
      <c r="CF604" s="1011"/>
      <c r="CG604" s="1011"/>
      <c r="CH604" s="1011"/>
      <c r="CI604" s="1011"/>
      <c r="CJ604" s="1011"/>
      <c r="CK604" s="1011"/>
      <c r="CL604" s="1011"/>
      <c r="CM604" s="1011"/>
      <c r="CN604" s="1011"/>
      <c r="CO604" s="1011"/>
      <c r="CP604" s="1011"/>
      <c r="CQ604" s="1011"/>
      <c r="CR604" s="1011"/>
      <c r="CS604" s="274"/>
      <c r="CT604" s="274"/>
      <c r="CU604" s="274"/>
      <c r="CV604" s="274"/>
      <c r="CW604" s="274"/>
      <c r="CX604" s="1010"/>
      <c r="CY604" s="1010"/>
      <c r="CZ604" s="275"/>
      <c r="DA604" s="276"/>
      <c r="DB604" s="1011"/>
      <c r="DC604" s="1011"/>
      <c r="DD604" s="1011"/>
      <c r="DE604" s="1011"/>
      <c r="DF604" s="1011"/>
      <c r="DG604" s="1011"/>
      <c r="DH604" s="1011"/>
      <c r="DI604" s="1011"/>
      <c r="DJ604" s="1011"/>
      <c r="DK604" s="1011"/>
      <c r="DL604" s="1011"/>
      <c r="DM604" s="1011"/>
      <c r="DN604" s="1011"/>
      <c r="DO604" s="273"/>
    </row>
    <row r="605" spans="30:119" ht="22.5" customHeight="1" x14ac:dyDescent="0.3">
      <c r="AD605"/>
      <c r="BC605"/>
      <c r="BD605"/>
      <c r="BE605"/>
      <c r="BF605"/>
      <c r="BG605"/>
      <c r="BH605"/>
      <c r="BI605"/>
      <c r="BJ605"/>
      <c r="BK605"/>
      <c r="BL605"/>
      <c r="BV605"/>
      <c r="BW605" s="270"/>
      <c r="BX605" s="274"/>
      <c r="BY605" s="274"/>
      <c r="BZ605" s="274"/>
      <c r="CA605" s="274"/>
      <c r="CB605" s="274"/>
      <c r="CC605" s="274"/>
      <c r="CD605" s="274"/>
      <c r="CE605" s="274"/>
      <c r="CF605" s="274"/>
      <c r="CG605" s="274"/>
      <c r="CH605" s="274"/>
      <c r="CI605" s="274"/>
      <c r="CJ605" s="274"/>
      <c r="CK605" s="274"/>
      <c r="CL605" s="274"/>
      <c r="CM605" s="274"/>
      <c r="CN605" s="274"/>
      <c r="CO605" s="274"/>
      <c r="CP605" s="274"/>
      <c r="CQ605" s="274"/>
      <c r="CR605" s="274"/>
      <c r="CS605" s="274"/>
      <c r="CT605" s="274"/>
      <c r="CU605" s="274"/>
      <c r="CV605" s="274"/>
      <c r="CW605" s="274"/>
      <c r="CX605" s="274"/>
      <c r="CY605" s="274"/>
      <c r="CZ605" s="274"/>
      <c r="DA605" s="274"/>
      <c r="DB605" s="274"/>
      <c r="DC605" s="274"/>
      <c r="DD605" s="274"/>
      <c r="DE605" s="274"/>
      <c r="DF605" s="274"/>
      <c r="DG605" s="274"/>
      <c r="DH605" s="274"/>
      <c r="DI605" s="277"/>
      <c r="DJ605" s="277"/>
      <c r="DK605" s="277"/>
      <c r="DL605" s="277"/>
      <c r="DM605" s="277"/>
      <c r="DN605" s="277"/>
      <c r="DO605" s="273"/>
    </row>
    <row r="606" spans="30:119" ht="22.5" customHeight="1" x14ac:dyDescent="0.4">
      <c r="AD606"/>
      <c r="BC606"/>
      <c r="BD606"/>
      <c r="BE606"/>
      <c r="BF606"/>
      <c r="BG606"/>
      <c r="BH606"/>
      <c r="BI606"/>
      <c r="BJ606"/>
      <c r="BK606"/>
      <c r="BL606"/>
      <c r="BV606"/>
      <c r="BW606" s="270"/>
      <c r="BX606" s="278"/>
      <c r="BY606" s="250"/>
      <c r="BZ606" s="279"/>
      <c r="CA606" s="290"/>
      <c r="CB606" s="290"/>
      <c r="CC606" s="290"/>
      <c r="CD606" s="290"/>
      <c r="CE606" s="290"/>
      <c r="CF606" s="290"/>
      <c r="CG606" s="290"/>
      <c r="CH606" s="290"/>
      <c r="CI606" s="290"/>
      <c r="CJ606" s="290"/>
      <c r="CK606" s="290"/>
      <c r="CL606" s="290"/>
      <c r="CM606" s="290"/>
      <c r="CN606" s="290"/>
      <c r="CO606" s="290"/>
      <c r="CP606" s="290"/>
      <c r="CQ606" s="290"/>
      <c r="CR606" s="290"/>
      <c r="CS606" s="290"/>
      <c r="CT606" s="290"/>
      <c r="CU606" s="290"/>
      <c r="CV606" s="290"/>
      <c r="CW606" s="290"/>
      <c r="CX606" s="290"/>
      <c r="CY606" s="290"/>
      <c r="CZ606" s="290"/>
      <c r="DA606" s="290"/>
      <c r="DB606" s="290"/>
      <c r="DC606" s="290"/>
      <c r="DD606" s="290"/>
      <c r="DE606" s="290"/>
      <c r="DF606" s="290"/>
      <c r="DG606" s="290"/>
      <c r="DH606" s="290"/>
      <c r="DI606" s="291"/>
      <c r="DJ606" s="291"/>
      <c r="DK606" s="291"/>
      <c r="DL606" s="291"/>
      <c r="DM606" s="291"/>
      <c r="DN606" s="291"/>
      <c r="DO606" s="273"/>
    </row>
    <row r="607" spans="30:119" ht="22.5" customHeight="1" x14ac:dyDescent="0.3">
      <c r="AD607"/>
      <c r="BV607"/>
      <c r="BW607" s="270"/>
      <c r="BX607" s="280"/>
      <c r="BY607" s="281"/>
      <c r="BZ607" s="282"/>
      <c r="CA607" s="283"/>
      <c r="CB607" s="283"/>
      <c r="CC607" s="283"/>
      <c r="CD607" s="283"/>
      <c r="CE607" s="283"/>
      <c r="CF607" s="283"/>
      <c r="CG607" s="283"/>
      <c r="CH607" s="283"/>
      <c r="CI607" s="283"/>
      <c r="CJ607" s="283"/>
      <c r="CK607" s="283"/>
      <c r="CL607" s="283"/>
      <c r="CM607" s="283"/>
      <c r="CN607" s="283"/>
      <c r="CO607" s="283"/>
      <c r="CP607" s="283"/>
      <c r="CQ607" s="283"/>
      <c r="CR607" s="283"/>
      <c r="CS607" s="283"/>
      <c r="CT607" s="283"/>
      <c r="CU607" s="283"/>
      <c r="CV607" s="283"/>
      <c r="CW607" s="283"/>
      <c r="CX607" s="283"/>
      <c r="CY607" s="283"/>
      <c r="CZ607" s="283"/>
      <c r="DA607" s="283"/>
      <c r="DB607" s="283"/>
      <c r="DC607" s="283"/>
      <c r="DD607" s="283"/>
      <c r="DE607" s="283"/>
      <c r="DF607" s="283"/>
      <c r="DG607" s="283"/>
      <c r="DH607" s="283"/>
      <c r="DI607" s="284"/>
      <c r="DJ607" s="284"/>
      <c r="DK607" s="284"/>
      <c r="DL607" s="284"/>
      <c r="DM607" s="284"/>
      <c r="DN607" s="284"/>
      <c r="DO607" s="273"/>
    </row>
    <row r="608" spans="30:119" ht="22.5" customHeight="1" x14ac:dyDescent="0.4">
      <c r="AD608"/>
      <c r="BV608"/>
      <c r="BW608" s="270"/>
      <c r="BX608" s="285"/>
      <c r="BY608" s="249"/>
      <c r="BZ608" s="286"/>
      <c r="CA608" s="290"/>
      <c r="CB608" s="290"/>
      <c r="CC608" s="290"/>
      <c r="CD608" s="290"/>
      <c r="CE608" s="290"/>
      <c r="CF608" s="290"/>
      <c r="CG608" s="290"/>
      <c r="CH608" s="290"/>
      <c r="CI608" s="290"/>
      <c r="CJ608" s="290"/>
      <c r="CK608" s="290"/>
      <c r="CL608" s="290"/>
      <c r="CM608" s="290"/>
      <c r="CN608" s="290"/>
      <c r="CO608" s="290"/>
      <c r="CP608" s="290"/>
      <c r="CQ608" s="290"/>
      <c r="CR608" s="290"/>
      <c r="CS608" s="290"/>
      <c r="CT608" s="290"/>
      <c r="CU608" s="290"/>
      <c r="CV608" s="290"/>
      <c r="CW608" s="290"/>
      <c r="CX608" s="290"/>
      <c r="CY608" s="290"/>
      <c r="CZ608" s="290"/>
      <c r="DA608" s="290"/>
      <c r="DB608" s="290"/>
      <c r="DC608" s="290"/>
      <c r="DD608" s="290"/>
      <c r="DE608" s="290"/>
      <c r="DF608" s="290"/>
      <c r="DG608" s="290"/>
      <c r="DH608" s="290"/>
      <c r="DI608" s="291"/>
      <c r="DJ608" s="291"/>
      <c r="DK608" s="291"/>
      <c r="DL608" s="291"/>
      <c r="DM608" s="291"/>
      <c r="DN608" s="291"/>
      <c r="DO608" s="273"/>
    </row>
    <row r="609" spans="30:119" ht="22.5" customHeight="1" thickBot="1" x14ac:dyDescent="0.35">
      <c r="AD609"/>
      <c r="BV609"/>
      <c r="BW609" s="287"/>
      <c r="BX609" s="288"/>
      <c r="BY609" s="288"/>
      <c r="BZ609" s="288"/>
      <c r="CA609" s="288"/>
      <c r="CB609" s="288"/>
      <c r="CC609" s="288"/>
      <c r="CD609" s="288"/>
      <c r="CE609" s="288"/>
      <c r="CF609" s="288"/>
      <c r="CG609" s="288"/>
      <c r="CH609" s="288"/>
      <c r="CI609" s="288"/>
      <c r="CJ609" s="288"/>
      <c r="CK609" s="288"/>
      <c r="CL609" s="288"/>
      <c r="CM609" s="288"/>
      <c r="CN609" s="288"/>
      <c r="CO609" s="288"/>
      <c r="CP609" s="288"/>
      <c r="CQ609" s="288"/>
      <c r="CR609" s="288"/>
      <c r="CS609" s="288"/>
      <c r="CT609" s="288"/>
      <c r="CU609" s="288"/>
      <c r="CV609" s="288"/>
      <c r="CW609" s="288"/>
      <c r="CX609" s="288"/>
      <c r="CY609" s="288"/>
      <c r="CZ609" s="288"/>
      <c r="DA609" s="288"/>
      <c r="DB609" s="288"/>
      <c r="DC609" s="288"/>
      <c r="DD609" s="288"/>
      <c r="DE609" s="288"/>
      <c r="DF609" s="288"/>
      <c r="DG609" s="288"/>
      <c r="DH609" s="288"/>
      <c r="DI609" s="288"/>
      <c r="DJ609" s="288"/>
      <c r="DK609" s="288"/>
      <c r="DL609" s="288"/>
      <c r="DM609" s="288"/>
      <c r="DN609" s="288"/>
      <c r="DO609" s="289"/>
    </row>
    <row r="610" spans="30:119" ht="22.5" customHeight="1" thickTop="1" x14ac:dyDescent="0.35">
      <c r="AD610"/>
      <c r="BV610"/>
      <c r="BW610" s="1108"/>
      <c r="BX610" s="1109"/>
      <c r="BY610" s="267"/>
      <c r="BZ610" s="267"/>
      <c r="CA610" s="267"/>
      <c r="CB610" s="267"/>
      <c r="CC610" s="267"/>
      <c r="CD610" s="267"/>
      <c r="CE610" s="267"/>
      <c r="CF610" s="267"/>
      <c r="CG610" s="267"/>
      <c r="CH610" s="267"/>
      <c r="CI610" s="267"/>
      <c r="CJ610" s="267"/>
      <c r="CK610" s="267"/>
      <c r="CL610" s="267"/>
      <c r="CM610" s="267"/>
      <c r="CN610" s="267"/>
      <c r="CO610" s="267"/>
      <c r="CP610" s="267"/>
      <c r="CQ610" s="267"/>
      <c r="CR610" s="267"/>
      <c r="CS610" s="267"/>
      <c r="CT610" s="267"/>
      <c r="CU610" s="267"/>
      <c r="CV610" s="267"/>
      <c r="CW610" s="267"/>
      <c r="CX610" s="267"/>
      <c r="CY610" s="267"/>
      <c r="CZ610" s="267"/>
      <c r="DA610" s="267"/>
      <c r="DB610" s="267"/>
      <c r="DC610" s="267"/>
      <c r="DD610" s="267"/>
      <c r="DE610" s="267"/>
      <c r="DF610" s="267"/>
      <c r="DG610" s="267"/>
      <c r="DH610" s="267"/>
      <c r="DI610" s="267"/>
      <c r="DJ610" s="267"/>
      <c r="DK610" s="268"/>
      <c r="DL610" s="268"/>
      <c r="DM610" s="267"/>
      <c r="DN610" s="268"/>
      <c r="DO610" s="269"/>
    </row>
    <row r="611" spans="30:119" ht="22.5" customHeight="1" x14ac:dyDescent="0.3">
      <c r="AD611"/>
      <c r="BV611"/>
      <c r="BW611" s="270"/>
      <c r="BX611" s="1014"/>
      <c r="BY611" s="1014"/>
      <c r="BZ611" s="1014"/>
      <c r="CA611" s="1014"/>
      <c r="CB611" s="271"/>
      <c r="CC611" s="1018"/>
      <c r="CD611" s="1018"/>
      <c r="CE611" s="271"/>
      <c r="CF611" s="271"/>
      <c r="CG611" s="271"/>
      <c r="CH611" s="271"/>
      <c r="CI611" s="271"/>
      <c r="CJ611" s="271"/>
      <c r="CK611" s="271"/>
      <c r="CL611" s="271"/>
      <c r="CM611" s="271"/>
      <c r="CN611" s="1019"/>
      <c r="CO611" s="1019"/>
      <c r="CP611" s="1019"/>
      <c r="CQ611" s="1019"/>
      <c r="CR611" s="1019"/>
      <c r="CS611" s="1015"/>
      <c r="CT611" s="1015"/>
      <c r="CU611" s="1015"/>
      <c r="CV611" s="271"/>
      <c r="CW611" s="271"/>
      <c r="CX611" s="271"/>
      <c r="CY611" s="271"/>
      <c r="CZ611" s="271"/>
      <c r="DA611" s="271"/>
      <c r="DB611" s="271"/>
      <c r="DC611" s="271"/>
      <c r="DD611" s="271"/>
      <c r="DE611" s="271"/>
      <c r="DF611" s="271"/>
      <c r="DG611" s="271"/>
      <c r="DH611" s="271"/>
      <c r="DI611" s="272"/>
      <c r="DJ611" s="1016"/>
      <c r="DK611" s="1016"/>
      <c r="DL611" s="1016"/>
      <c r="DM611" s="1017"/>
      <c r="DN611" s="1017"/>
      <c r="DO611" s="273"/>
    </row>
    <row r="612" spans="30:119" ht="22.5" customHeight="1" x14ac:dyDescent="0.3">
      <c r="AD612"/>
      <c r="BV612"/>
      <c r="BW612" s="270"/>
      <c r="BX612" s="1014"/>
      <c r="BY612" s="1014"/>
      <c r="BZ612" s="1014"/>
      <c r="CA612" s="1014"/>
      <c r="CB612" s="271"/>
      <c r="CC612" s="1018"/>
      <c r="CD612" s="1018"/>
      <c r="CE612" s="271"/>
      <c r="CF612" s="271"/>
      <c r="CG612" s="271"/>
      <c r="CH612" s="271"/>
      <c r="CI612" s="271"/>
      <c r="CJ612" s="271"/>
      <c r="CK612" s="271"/>
      <c r="CL612" s="271"/>
      <c r="CM612" s="271"/>
      <c r="CN612" s="1019"/>
      <c r="CO612" s="1019"/>
      <c r="CP612" s="1019"/>
      <c r="CQ612" s="1019"/>
      <c r="CR612" s="1019"/>
      <c r="CS612" s="1015"/>
      <c r="CT612" s="1015"/>
      <c r="CU612" s="1015"/>
      <c r="CV612" s="271"/>
      <c r="CW612" s="271"/>
      <c r="CX612" s="271"/>
      <c r="CY612" s="271"/>
      <c r="CZ612" s="271"/>
      <c r="DA612" s="271"/>
      <c r="DB612" s="271"/>
      <c r="DC612" s="271"/>
      <c r="DD612" s="271"/>
      <c r="DE612" s="271"/>
      <c r="DF612" s="271"/>
      <c r="DG612" s="271"/>
      <c r="DH612" s="271"/>
      <c r="DI612" s="272"/>
      <c r="DJ612" s="1016"/>
      <c r="DK612" s="1016"/>
      <c r="DL612" s="1016"/>
      <c r="DM612" s="1017"/>
      <c r="DN612" s="1017"/>
      <c r="DO612" s="273"/>
    </row>
    <row r="613" spans="30:119" ht="22.5" customHeight="1" x14ac:dyDescent="0.3">
      <c r="AD613"/>
      <c r="BV613"/>
      <c r="BW613" s="270"/>
      <c r="BX613" s="274"/>
      <c r="BY613" s="274"/>
      <c r="BZ613" s="274"/>
      <c r="CA613" s="274"/>
      <c r="CB613" s="1010"/>
      <c r="CC613" s="1010"/>
      <c r="CD613" s="275"/>
      <c r="CE613" s="276"/>
      <c r="CF613" s="1011"/>
      <c r="CG613" s="1011"/>
      <c r="CH613" s="1011"/>
      <c r="CI613" s="1011"/>
      <c r="CJ613" s="1011"/>
      <c r="CK613" s="1011"/>
      <c r="CL613" s="1011"/>
      <c r="CM613" s="1011"/>
      <c r="CN613" s="1011"/>
      <c r="CO613" s="1011"/>
      <c r="CP613" s="1011"/>
      <c r="CQ613" s="1011"/>
      <c r="CR613" s="1011"/>
      <c r="CS613" s="274"/>
      <c r="CT613" s="274"/>
      <c r="CU613" s="274"/>
      <c r="CV613" s="274"/>
      <c r="CW613" s="274"/>
      <c r="CX613" s="1010"/>
      <c r="CY613" s="1010"/>
      <c r="CZ613" s="275"/>
      <c r="DA613" s="276"/>
      <c r="DB613" s="1011"/>
      <c r="DC613" s="1011"/>
      <c r="DD613" s="1011"/>
      <c r="DE613" s="1011"/>
      <c r="DF613" s="1011"/>
      <c r="DG613" s="1011"/>
      <c r="DH613" s="1011"/>
      <c r="DI613" s="1011"/>
      <c r="DJ613" s="1011"/>
      <c r="DK613" s="1011"/>
      <c r="DL613" s="1011"/>
      <c r="DM613" s="1011"/>
      <c r="DN613" s="1011"/>
      <c r="DO613" s="273"/>
    </row>
    <row r="614" spans="30:119" ht="22.5" customHeight="1" x14ac:dyDescent="0.3">
      <c r="AD614"/>
      <c r="BV614"/>
      <c r="BW614" s="270"/>
      <c r="BX614" s="274"/>
      <c r="BY614" s="274"/>
      <c r="BZ614" s="274"/>
      <c r="CA614" s="274"/>
      <c r="CB614" s="274"/>
      <c r="CC614" s="274"/>
      <c r="CD614" s="274"/>
      <c r="CE614" s="274"/>
      <c r="CF614" s="274"/>
      <c r="CG614" s="274"/>
      <c r="CH614" s="274"/>
      <c r="CI614" s="274"/>
      <c r="CJ614" s="274"/>
      <c r="CK614" s="274"/>
      <c r="CL614" s="274"/>
      <c r="CM614" s="274"/>
      <c r="CN614" s="274"/>
      <c r="CO614" s="274"/>
      <c r="CP614" s="274"/>
      <c r="CQ614" s="274"/>
      <c r="CR614" s="274"/>
      <c r="CS614" s="274"/>
      <c r="CT614" s="274"/>
      <c r="CU614" s="274"/>
      <c r="CV614" s="274"/>
      <c r="CW614" s="274"/>
      <c r="CX614" s="274"/>
      <c r="CY614" s="274"/>
      <c r="CZ614" s="274"/>
      <c r="DA614" s="274"/>
      <c r="DB614" s="274"/>
      <c r="DC614" s="274"/>
      <c r="DD614" s="274"/>
      <c r="DE614" s="274"/>
      <c r="DF614" s="274"/>
      <c r="DG614" s="274"/>
      <c r="DH614" s="274"/>
      <c r="DI614" s="277"/>
      <c r="DJ614" s="277"/>
      <c r="DK614" s="277"/>
      <c r="DL614" s="277"/>
      <c r="DM614" s="277"/>
      <c r="DN614" s="277"/>
      <c r="DO614" s="273"/>
    </row>
    <row r="615" spans="30:119" ht="22.5" customHeight="1" x14ac:dyDescent="0.4">
      <c r="AD615"/>
      <c r="BV615"/>
      <c r="BW615" s="270"/>
      <c r="BX615" s="278"/>
      <c r="BY615" s="250"/>
      <c r="BZ615" s="279"/>
      <c r="CA615" s="290"/>
      <c r="CB615" s="290"/>
      <c r="CC615" s="290"/>
      <c r="CD615" s="290"/>
      <c r="CE615" s="290"/>
      <c r="CF615" s="290"/>
      <c r="CG615" s="290"/>
      <c r="CH615" s="290"/>
      <c r="CI615" s="290"/>
      <c r="CJ615" s="290"/>
      <c r="CK615" s="290"/>
      <c r="CL615" s="290"/>
      <c r="CM615" s="290"/>
      <c r="CN615" s="290"/>
      <c r="CO615" s="290"/>
      <c r="CP615" s="290"/>
      <c r="CQ615" s="290"/>
      <c r="CR615" s="290"/>
      <c r="CS615" s="290"/>
      <c r="CT615" s="290"/>
      <c r="CU615" s="290"/>
      <c r="CV615" s="290"/>
      <c r="CW615" s="290"/>
      <c r="CX615" s="290"/>
      <c r="CY615" s="290"/>
      <c r="CZ615" s="290"/>
      <c r="DA615" s="290"/>
      <c r="DB615" s="290"/>
      <c r="DC615" s="290"/>
      <c r="DD615" s="290"/>
      <c r="DE615" s="290"/>
      <c r="DF615" s="290"/>
      <c r="DG615" s="290"/>
      <c r="DH615" s="290"/>
      <c r="DI615" s="291"/>
      <c r="DJ615" s="291"/>
      <c r="DK615" s="291"/>
      <c r="DL615" s="291"/>
      <c r="DM615" s="291"/>
      <c r="DN615" s="291"/>
      <c r="DO615" s="273"/>
    </row>
    <row r="616" spans="30:119" ht="22.5" customHeight="1" x14ac:dyDescent="0.3">
      <c r="AD616"/>
      <c r="BV616"/>
      <c r="BW616" s="270"/>
      <c r="BX616" s="280"/>
      <c r="BY616" s="281"/>
      <c r="BZ616" s="282"/>
      <c r="CA616" s="283"/>
      <c r="CB616" s="283"/>
      <c r="CC616" s="283"/>
      <c r="CD616" s="283"/>
      <c r="CE616" s="283"/>
      <c r="CF616" s="283"/>
      <c r="CG616" s="283"/>
      <c r="CH616" s="283"/>
      <c r="CI616" s="283"/>
      <c r="CJ616" s="283"/>
      <c r="CK616" s="283"/>
      <c r="CL616" s="283"/>
      <c r="CM616" s="283"/>
      <c r="CN616" s="283"/>
      <c r="CO616" s="283"/>
      <c r="CP616" s="283"/>
      <c r="CQ616" s="283"/>
      <c r="CR616" s="283"/>
      <c r="CS616" s="283"/>
      <c r="CT616" s="283"/>
      <c r="CU616" s="283"/>
      <c r="CV616" s="283"/>
      <c r="CW616" s="283"/>
      <c r="CX616" s="283"/>
      <c r="CY616" s="283"/>
      <c r="CZ616" s="283"/>
      <c r="DA616" s="283"/>
      <c r="DB616" s="283"/>
      <c r="DC616" s="283"/>
      <c r="DD616" s="283"/>
      <c r="DE616" s="283"/>
      <c r="DF616" s="283"/>
      <c r="DG616" s="283"/>
      <c r="DH616" s="283"/>
      <c r="DI616" s="284"/>
      <c r="DJ616" s="284"/>
      <c r="DK616" s="284"/>
      <c r="DL616" s="284"/>
      <c r="DM616" s="284"/>
      <c r="DN616" s="284"/>
      <c r="DO616" s="273"/>
    </row>
    <row r="617" spans="30:119" ht="22.5" customHeight="1" x14ac:dyDescent="0.4">
      <c r="AD617"/>
      <c r="BV617"/>
      <c r="BW617" s="270"/>
      <c r="BX617" s="285"/>
      <c r="BY617" s="249"/>
      <c r="BZ617" s="286"/>
      <c r="CA617" s="290"/>
      <c r="CB617" s="290"/>
      <c r="CC617" s="290"/>
      <c r="CD617" s="290"/>
      <c r="CE617" s="290"/>
      <c r="CF617" s="290"/>
      <c r="CG617" s="290"/>
      <c r="CH617" s="290"/>
      <c r="CI617" s="290"/>
      <c r="CJ617" s="290"/>
      <c r="CK617" s="290"/>
      <c r="CL617" s="290"/>
      <c r="CM617" s="290"/>
      <c r="CN617" s="290"/>
      <c r="CO617" s="290"/>
      <c r="CP617" s="290"/>
      <c r="CQ617" s="290"/>
      <c r="CR617" s="290"/>
      <c r="CS617" s="290"/>
      <c r="CT617" s="290"/>
      <c r="CU617" s="290"/>
      <c r="CV617" s="290"/>
      <c r="CW617" s="290"/>
      <c r="CX617" s="290"/>
      <c r="CY617" s="290"/>
      <c r="CZ617" s="290"/>
      <c r="DA617" s="290"/>
      <c r="DB617" s="290"/>
      <c r="DC617" s="290"/>
      <c r="DD617" s="290"/>
      <c r="DE617" s="290"/>
      <c r="DF617" s="290"/>
      <c r="DG617" s="290"/>
      <c r="DH617" s="290"/>
      <c r="DI617" s="291"/>
      <c r="DJ617" s="291"/>
      <c r="DK617" s="291"/>
      <c r="DL617" s="291"/>
      <c r="DM617" s="291"/>
      <c r="DN617" s="291"/>
      <c r="DO617" s="273"/>
    </row>
    <row r="618" spans="30:119" ht="22.5" customHeight="1" thickBot="1" x14ac:dyDescent="0.35">
      <c r="AD618"/>
      <c r="BV618"/>
      <c r="BW618" s="287"/>
      <c r="BX618" s="288"/>
      <c r="BY618" s="288"/>
      <c r="BZ618" s="288"/>
      <c r="CA618" s="288"/>
      <c r="CB618" s="288"/>
      <c r="CC618" s="288"/>
      <c r="CD618" s="288"/>
      <c r="CE618" s="288"/>
      <c r="CF618" s="288"/>
      <c r="CG618" s="288"/>
      <c r="CH618" s="288"/>
      <c r="CI618" s="288"/>
      <c r="CJ618" s="288"/>
      <c r="CK618" s="288"/>
      <c r="CL618" s="288"/>
      <c r="CM618" s="288"/>
      <c r="CN618" s="288"/>
      <c r="CO618" s="288"/>
      <c r="CP618" s="288"/>
      <c r="CQ618" s="288"/>
      <c r="CR618" s="288"/>
      <c r="CS618" s="288"/>
      <c r="CT618" s="288"/>
      <c r="CU618" s="288"/>
      <c r="CV618" s="288"/>
      <c r="CW618" s="288"/>
      <c r="CX618" s="288"/>
      <c r="CY618" s="288"/>
      <c r="CZ618" s="288"/>
      <c r="DA618" s="288"/>
      <c r="DB618" s="288"/>
      <c r="DC618" s="288"/>
      <c r="DD618" s="288"/>
      <c r="DE618" s="288"/>
      <c r="DF618" s="288"/>
      <c r="DG618" s="288"/>
      <c r="DH618" s="288"/>
      <c r="DI618" s="288"/>
      <c r="DJ618" s="288"/>
      <c r="DK618" s="288"/>
      <c r="DL618" s="288"/>
      <c r="DM618" s="288"/>
      <c r="DN618" s="288"/>
      <c r="DO618" s="289"/>
    </row>
    <row r="619" spans="30:119" ht="22.5" customHeight="1" thickTop="1" x14ac:dyDescent="0.35">
      <c r="AD619"/>
      <c r="BV619"/>
      <c r="BW619" s="1108"/>
      <c r="BX619" s="1109"/>
      <c r="BY619" s="267"/>
      <c r="BZ619" s="267"/>
      <c r="CA619" s="267"/>
      <c r="CB619" s="267"/>
      <c r="CC619" s="267"/>
      <c r="CD619" s="267"/>
      <c r="CE619" s="267"/>
      <c r="CF619" s="267"/>
      <c r="CG619" s="267"/>
      <c r="CH619" s="267"/>
      <c r="CI619" s="267"/>
      <c r="CJ619" s="267"/>
      <c r="CK619" s="267"/>
      <c r="CL619" s="267"/>
      <c r="CM619" s="267"/>
      <c r="CN619" s="267"/>
      <c r="CO619" s="267"/>
      <c r="CP619" s="267"/>
      <c r="CQ619" s="267"/>
      <c r="CR619" s="267"/>
      <c r="CS619" s="267"/>
      <c r="CT619" s="267"/>
      <c r="CU619" s="267"/>
      <c r="CV619" s="267"/>
      <c r="CW619" s="267"/>
      <c r="CX619" s="267"/>
      <c r="CY619" s="267"/>
      <c r="CZ619" s="267"/>
      <c r="DA619" s="267"/>
      <c r="DB619" s="267"/>
      <c r="DC619" s="267"/>
      <c r="DD619" s="267"/>
      <c r="DE619" s="267"/>
      <c r="DF619" s="267"/>
      <c r="DG619" s="267"/>
      <c r="DH619" s="267"/>
      <c r="DI619" s="267"/>
      <c r="DJ619" s="267"/>
      <c r="DK619" s="268"/>
      <c r="DL619" s="268"/>
      <c r="DM619" s="267"/>
      <c r="DN619" s="268"/>
      <c r="DO619" s="269"/>
    </row>
    <row r="620" spans="30:119" ht="22.5" customHeight="1" x14ac:dyDescent="0.3">
      <c r="AD620"/>
      <c r="BV620"/>
      <c r="BW620" s="270"/>
      <c r="BX620" s="1014"/>
      <c r="BY620" s="1014"/>
      <c r="BZ620" s="1014"/>
      <c r="CA620" s="1014"/>
      <c r="CB620" s="271"/>
      <c r="CC620" s="1018"/>
      <c r="CD620" s="1018"/>
      <c r="CE620" s="271"/>
      <c r="CF620" s="271"/>
      <c r="CG620" s="271"/>
      <c r="CH620" s="271"/>
      <c r="CI620" s="271"/>
      <c r="CJ620" s="271"/>
      <c r="CK620" s="271"/>
      <c r="CL620" s="271"/>
      <c r="CM620" s="271"/>
      <c r="CN620" s="1019"/>
      <c r="CO620" s="1019"/>
      <c r="CP620" s="1019"/>
      <c r="CQ620" s="1019"/>
      <c r="CR620" s="1019"/>
      <c r="CS620" s="1015"/>
      <c r="CT620" s="1015"/>
      <c r="CU620" s="1015"/>
      <c r="CV620" s="271"/>
      <c r="CW620" s="271"/>
      <c r="CX620" s="271"/>
      <c r="CY620" s="271"/>
      <c r="CZ620" s="271"/>
      <c r="DA620" s="271"/>
      <c r="DB620" s="271"/>
      <c r="DC620" s="271"/>
      <c r="DD620" s="271"/>
      <c r="DE620" s="271"/>
      <c r="DF620" s="271"/>
      <c r="DG620" s="271"/>
      <c r="DH620" s="271"/>
      <c r="DI620" s="272"/>
      <c r="DJ620" s="1016"/>
      <c r="DK620" s="1016"/>
      <c r="DL620" s="1016"/>
      <c r="DM620" s="1017"/>
      <c r="DN620" s="1017"/>
      <c r="DO620" s="273"/>
    </row>
    <row r="621" spans="30:119" ht="22.5" customHeight="1" x14ac:dyDescent="0.3">
      <c r="AD621"/>
      <c r="BV621"/>
      <c r="BW621" s="270"/>
      <c r="BX621" s="1014"/>
      <c r="BY621" s="1014"/>
      <c r="BZ621" s="1014"/>
      <c r="CA621" s="1014"/>
      <c r="CB621" s="271"/>
      <c r="CC621" s="1018"/>
      <c r="CD621" s="1018"/>
      <c r="CE621" s="271"/>
      <c r="CF621" s="271"/>
      <c r="CG621" s="271"/>
      <c r="CH621" s="271"/>
      <c r="CI621" s="271"/>
      <c r="CJ621" s="271"/>
      <c r="CK621" s="271"/>
      <c r="CL621" s="271"/>
      <c r="CM621" s="271"/>
      <c r="CN621" s="1019"/>
      <c r="CO621" s="1019"/>
      <c r="CP621" s="1019"/>
      <c r="CQ621" s="1019"/>
      <c r="CR621" s="1019"/>
      <c r="CS621" s="1015"/>
      <c r="CT621" s="1015"/>
      <c r="CU621" s="1015"/>
      <c r="CV621" s="271"/>
      <c r="CW621" s="271"/>
      <c r="CX621" s="271"/>
      <c r="CY621" s="271"/>
      <c r="CZ621" s="271"/>
      <c r="DA621" s="271"/>
      <c r="DB621" s="271"/>
      <c r="DC621" s="271"/>
      <c r="DD621" s="271"/>
      <c r="DE621" s="271"/>
      <c r="DF621" s="271"/>
      <c r="DG621" s="271"/>
      <c r="DH621" s="271"/>
      <c r="DI621" s="272"/>
      <c r="DJ621" s="1016"/>
      <c r="DK621" s="1016"/>
      <c r="DL621" s="1016"/>
      <c r="DM621" s="1017"/>
      <c r="DN621" s="1017"/>
      <c r="DO621" s="273"/>
    </row>
    <row r="622" spans="30:119" ht="22.5" customHeight="1" x14ac:dyDescent="0.3">
      <c r="AD622"/>
      <c r="BV622"/>
      <c r="BW622" s="270"/>
      <c r="BX622" s="274"/>
      <c r="BY622" s="274"/>
      <c r="BZ622" s="274"/>
      <c r="CA622" s="274"/>
      <c r="CB622" s="1010"/>
      <c r="CC622" s="1010"/>
      <c r="CD622" s="275"/>
      <c r="CE622" s="276"/>
      <c r="CF622" s="1011"/>
      <c r="CG622" s="1011"/>
      <c r="CH622" s="1011"/>
      <c r="CI622" s="1011"/>
      <c r="CJ622" s="1011"/>
      <c r="CK622" s="1011"/>
      <c r="CL622" s="1011"/>
      <c r="CM622" s="1011"/>
      <c r="CN622" s="1011"/>
      <c r="CO622" s="1011"/>
      <c r="CP622" s="1011"/>
      <c r="CQ622" s="1011"/>
      <c r="CR622" s="1011"/>
      <c r="CS622" s="274"/>
      <c r="CT622" s="274"/>
      <c r="CU622" s="274"/>
      <c r="CV622" s="274"/>
      <c r="CW622" s="274"/>
      <c r="CX622" s="1010"/>
      <c r="CY622" s="1010"/>
      <c r="CZ622" s="275"/>
      <c r="DA622" s="276"/>
      <c r="DB622" s="1011"/>
      <c r="DC622" s="1011"/>
      <c r="DD622" s="1011"/>
      <c r="DE622" s="1011"/>
      <c r="DF622" s="1011"/>
      <c r="DG622" s="1011"/>
      <c r="DH622" s="1011"/>
      <c r="DI622" s="1011"/>
      <c r="DJ622" s="1011"/>
      <c r="DK622" s="1011"/>
      <c r="DL622" s="1011"/>
      <c r="DM622" s="1011"/>
      <c r="DN622" s="1011"/>
      <c r="DO622" s="273"/>
    </row>
    <row r="623" spans="30:119" ht="22.5" customHeight="1" x14ac:dyDescent="0.3">
      <c r="AD623"/>
      <c r="BV623"/>
      <c r="BW623" s="270"/>
      <c r="BX623" s="274"/>
      <c r="BY623" s="274"/>
      <c r="BZ623" s="274"/>
      <c r="CA623" s="274"/>
      <c r="CB623" s="274"/>
      <c r="CC623" s="274"/>
      <c r="CD623" s="274"/>
      <c r="CE623" s="274"/>
      <c r="CF623" s="274"/>
      <c r="CG623" s="274"/>
      <c r="CH623" s="274"/>
      <c r="CI623" s="274"/>
      <c r="CJ623" s="274"/>
      <c r="CK623" s="274"/>
      <c r="CL623" s="274"/>
      <c r="CM623" s="274"/>
      <c r="CN623" s="274"/>
      <c r="CO623" s="274"/>
      <c r="CP623" s="274"/>
      <c r="CQ623" s="274"/>
      <c r="CR623" s="274"/>
      <c r="CS623" s="274"/>
      <c r="CT623" s="274"/>
      <c r="CU623" s="274"/>
      <c r="CV623" s="274"/>
      <c r="CW623" s="274"/>
      <c r="CX623" s="274"/>
      <c r="CY623" s="274"/>
      <c r="CZ623" s="274"/>
      <c r="DA623" s="274"/>
      <c r="DB623" s="274"/>
      <c r="DC623" s="274"/>
      <c r="DD623" s="274"/>
      <c r="DE623" s="274"/>
      <c r="DF623" s="274"/>
      <c r="DG623" s="274"/>
      <c r="DH623" s="274"/>
      <c r="DI623" s="277"/>
      <c r="DJ623" s="277"/>
      <c r="DK623" s="277"/>
      <c r="DL623" s="277"/>
      <c r="DM623" s="277"/>
      <c r="DN623" s="277"/>
      <c r="DO623" s="273"/>
    </row>
    <row r="624" spans="30:119" ht="22.5" customHeight="1" x14ac:dyDescent="0.4">
      <c r="AD624"/>
      <c r="BV624"/>
      <c r="BW624" s="270"/>
      <c r="BX624" s="278"/>
      <c r="BY624" s="250"/>
      <c r="BZ624" s="279"/>
      <c r="CA624" s="290"/>
      <c r="CB624" s="290"/>
      <c r="CC624" s="290"/>
      <c r="CD624" s="290"/>
      <c r="CE624" s="290"/>
      <c r="CF624" s="290"/>
      <c r="CG624" s="290"/>
      <c r="CH624" s="290"/>
      <c r="CI624" s="290"/>
      <c r="CJ624" s="290"/>
      <c r="CK624" s="290"/>
      <c r="CL624" s="290"/>
      <c r="CM624" s="290"/>
      <c r="CN624" s="290"/>
      <c r="CO624" s="290"/>
      <c r="CP624" s="290"/>
      <c r="CQ624" s="290"/>
      <c r="CR624" s="290"/>
      <c r="CS624" s="290"/>
      <c r="CT624" s="290"/>
      <c r="CU624" s="290"/>
      <c r="CV624" s="290"/>
      <c r="CW624" s="290"/>
      <c r="CX624" s="290"/>
      <c r="CY624" s="290"/>
      <c r="CZ624" s="290"/>
      <c r="DA624" s="290"/>
      <c r="DB624" s="290"/>
      <c r="DC624" s="290"/>
      <c r="DD624" s="290"/>
      <c r="DE624" s="290"/>
      <c r="DF624" s="290"/>
      <c r="DG624" s="290"/>
      <c r="DH624" s="290"/>
      <c r="DI624" s="291"/>
      <c r="DJ624" s="291"/>
      <c r="DK624" s="291"/>
      <c r="DL624" s="291"/>
      <c r="DM624" s="291"/>
      <c r="DN624" s="291"/>
      <c r="DO624" s="273"/>
    </row>
    <row r="625" spans="30:119" ht="22.5" customHeight="1" x14ac:dyDescent="0.3">
      <c r="AD625"/>
      <c r="BV625"/>
      <c r="BW625" s="270"/>
      <c r="BX625" s="280"/>
      <c r="BY625" s="281"/>
      <c r="BZ625" s="282"/>
      <c r="CA625" s="283"/>
      <c r="CB625" s="283"/>
      <c r="CC625" s="283"/>
      <c r="CD625" s="283"/>
      <c r="CE625" s="283"/>
      <c r="CF625" s="283"/>
      <c r="CG625" s="283"/>
      <c r="CH625" s="283"/>
      <c r="CI625" s="283"/>
      <c r="CJ625" s="283"/>
      <c r="CK625" s="283"/>
      <c r="CL625" s="283"/>
      <c r="CM625" s="283"/>
      <c r="CN625" s="283"/>
      <c r="CO625" s="283"/>
      <c r="CP625" s="283"/>
      <c r="CQ625" s="283"/>
      <c r="CR625" s="283"/>
      <c r="CS625" s="283"/>
      <c r="CT625" s="283"/>
      <c r="CU625" s="283"/>
      <c r="CV625" s="283"/>
      <c r="CW625" s="283"/>
      <c r="CX625" s="283"/>
      <c r="CY625" s="283"/>
      <c r="CZ625" s="283"/>
      <c r="DA625" s="283"/>
      <c r="DB625" s="283"/>
      <c r="DC625" s="283"/>
      <c r="DD625" s="283"/>
      <c r="DE625" s="283"/>
      <c r="DF625" s="283"/>
      <c r="DG625" s="283"/>
      <c r="DH625" s="283"/>
      <c r="DI625" s="284"/>
      <c r="DJ625" s="284"/>
      <c r="DK625" s="284"/>
      <c r="DL625" s="284"/>
      <c r="DM625" s="284"/>
      <c r="DN625" s="284"/>
      <c r="DO625" s="273"/>
    </row>
    <row r="626" spans="30:119" ht="22.5" customHeight="1" x14ac:dyDescent="0.4">
      <c r="AD626"/>
      <c r="BV626"/>
      <c r="BW626" s="270"/>
      <c r="BX626" s="285"/>
      <c r="BY626" s="249"/>
      <c r="BZ626" s="286"/>
      <c r="CA626" s="290"/>
      <c r="CB626" s="290"/>
      <c r="CC626" s="290"/>
      <c r="CD626" s="290"/>
      <c r="CE626" s="290"/>
      <c r="CF626" s="290"/>
      <c r="CG626" s="290"/>
      <c r="CH626" s="290"/>
      <c r="CI626" s="290"/>
      <c r="CJ626" s="290"/>
      <c r="CK626" s="290"/>
      <c r="CL626" s="290"/>
      <c r="CM626" s="290"/>
      <c r="CN626" s="290"/>
      <c r="CO626" s="290"/>
      <c r="CP626" s="290"/>
      <c r="CQ626" s="290"/>
      <c r="CR626" s="290"/>
      <c r="CS626" s="290"/>
      <c r="CT626" s="290"/>
      <c r="CU626" s="290"/>
      <c r="CV626" s="290"/>
      <c r="CW626" s="290"/>
      <c r="CX626" s="290"/>
      <c r="CY626" s="290"/>
      <c r="CZ626" s="290"/>
      <c r="DA626" s="290"/>
      <c r="DB626" s="290"/>
      <c r="DC626" s="290"/>
      <c r="DD626" s="290"/>
      <c r="DE626" s="290"/>
      <c r="DF626" s="290"/>
      <c r="DG626" s="290"/>
      <c r="DH626" s="290"/>
      <c r="DI626" s="291"/>
      <c r="DJ626" s="291"/>
      <c r="DK626" s="291"/>
      <c r="DL626" s="291"/>
      <c r="DM626" s="291"/>
      <c r="DN626" s="291"/>
      <c r="DO626" s="273"/>
    </row>
    <row r="627" spans="30:119" ht="22.5" customHeight="1" thickBot="1" x14ac:dyDescent="0.35">
      <c r="BV627"/>
      <c r="BW627" s="287"/>
      <c r="BX627" s="288"/>
      <c r="BY627" s="288"/>
      <c r="BZ627" s="288"/>
      <c r="CA627" s="288"/>
      <c r="CB627" s="288"/>
      <c r="CC627" s="288"/>
      <c r="CD627" s="288"/>
      <c r="CE627" s="288"/>
      <c r="CF627" s="288"/>
      <c r="CG627" s="288"/>
      <c r="CH627" s="288"/>
      <c r="CI627" s="288"/>
      <c r="CJ627" s="288"/>
      <c r="CK627" s="288"/>
      <c r="CL627" s="288"/>
      <c r="CM627" s="288"/>
      <c r="CN627" s="288"/>
      <c r="CO627" s="288"/>
      <c r="CP627" s="288"/>
      <c r="CQ627" s="288"/>
      <c r="CR627" s="288"/>
      <c r="CS627" s="288"/>
      <c r="CT627" s="288"/>
      <c r="CU627" s="288"/>
      <c r="CV627" s="288"/>
      <c r="CW627" s="288"/>
      <c r="CX627" s="288"/>
      <c r="CY627" s="288"/>
      <c r="CZ627" s="288"/>
      <c r="DA627" s="288"/>
      <c r="DB627" s="288"/>
      <c r="DC627" s="288"/>
      <c r="DD627" s="288"/>
      <c r="DE627" s="288"/>
      <c r="DF627" s="288"/>
      <c r="DG627" s="288"/>
      <c r="DH627" s="288"/>
      <c r="DI627" s="288"/>
      <c r="DJ627" s="288"/>
      <c r="DK627" s="288"/>
      <c r="DL627" s="288"/>
      <c r="DM627" s="288"/>
      <c r="DN627" s="288"/>
      <c r="DO627" s="289"/>
    </row>
    <row r="628" spans="30:119" ht="22.5" customHeight="1" thickTop="1" x14ac:dyDescent="0.35">
      <c r="BV628"/>
      <c r="BW628" s="1108"/>
      <c r="BX628" s="1109"/>
      <c r="BY628" s="267"/>
      <c r="BZ628" s="267"/>
      <c r="CA628" s="267"/>
      <c r="CB628" s="267"/>
      <c r="CC628" s="267"/>
      <c r="CD628" s="267"/>
      <c r="CE628" s="267"/>
      <c r="CF628" s="267"/>
      <c r="CG628" s="267"/>
      <c r="CH628" s="267"/>
      <c r="CI628" s="267"/>
      <c r="CJ628" s="267"/>
      <c r="CK628" s="267"/>
      <c r="CL628" s="267"/>
      <c r="CM628" s="267"/>
      <c r="CN628" s="267"/>
      <c r="CO628" s="267"/>
      <c r="CP628" s="267"/>
      <c r="CQ628" s="267"/>
      <c r="CR628" s="267"/>
      <c r="CS628" s="267"/>
      <c r="CT628" s="267"/>
      <c r="CU628" s="267"/>
      <c r="CV628" s="267"/>
      <c r="CW628" s="267"/>
      <c r="CX628" s="267"/>
      <c r="CY628" s="267"/>
      <c r="CZ628" s="267"/>
      <c r="DA628" s="267"/>
      <c r="DB628" s="267"/>
      <c r="DC628" s="267"/>
      <c r="DD628" s="267"/>
      <c r="DE628" s="267"/>
      <c r="DF628" s="267"/>
      <c r="DG628" s="267"/>
      <c r="DH628" s="267"/>
      <c r="DI628" s="267"/>
      <c r="DJ628" s="267"/>
      <c r="DK628" s="268"/>
      <c r="DL628" s="268"/>
      <c r="DM628" s="267"/>
      <c r="DN628" s="268"/>
      <c r="DO628" s="269"/>
    </row>
    <row r="629" spans="30:119" ht="22.5" customHeight="1" x14ac:dyDescent="0.3">
      <c r="BV629"/>
      <c r="BW629" s="270"/>
      <c r="BX629" s="1014"/>
      <c r="BY629" s="1014"/>
      <c r="BZ629" s="1014"/>
      <c r="CA629" s="1014"/>
      <c r="CB629" s="271"/>
      <c r="CC629" s="1018"/>
      <c r="CD629" s="1018"/>
      <c r="CE629" s="271"/>
      <c r="CF629" s="271"/>
      <c r="CG629" s="271"/>
      <c r="CH629" s="271"/>
      <c r="CI629" s="271"/>
      <c r="CJ629" s="271"/>
      <c r="CK629" s="271"/>
      <c r="CL629" s="271"/>
      <c r="CM629" s="271"/>
      <c r="CN629" s="1019"/>
      <c r="CO629" s="1019"/>
      <c r="CP629" s="1019"/>
      <c r="CQ629" s="1019"/>
      <c r="CR629" s="1019"/>
      <c r="CS629" s="1015"/>
      <c r="CT629" s="1015"/>
      <c r="CU629" s="1015"/>
      <c r="CV629" s="271"/>
      <c r="CW629" s="271"/>
      <c r="CX629" s="271"/>
      <c r="CY629" s="271"/>
      <c r="CZ629" s="271"/>
      <c r="DA629" s="271"/>
      <c r="DB629" s="271"/>
      <c r="DC629" s="271"/>
      <c r="DD629" s="271"/>
      <c r="DE629" s="271"/>
      <c r="DF629" s="271"/>
      <c r="DG629" s="271"/>
      <c r="DH629" s="271"/>
      <c r="DI629" s="272"/>
      <c r="DJ629" s="1016"/>
      <c r="DK629" s="1016"/>
      <c r="DL629" s="1016"/>
      <c r="DM629" s="1017"/>
      <c r="DN629" s="1017"/>
      <c r="DO629" s="273"/>
    </row>
    <row r="630" spans="30:119" ht="22.5" customHeight="1" x14ac:dyDescent="0.3">
      <c r="BV630"/>
      <c r="BW630" s="270"/>
      <c r="BX630" s="1014"/>
      <c r="BY630" s="1014"/>
      <c r="BZ630" s="1014"/>
      <c r="CA630" s="1014"/>
      <c r="CB630" s="271"/>
      <c r="CC630" s="1018"/>
      <c r="CD630" s="1018"/>
      <c r="CE630" s="271"/>
      <c r="CF630" s="271"/>
      <c r="CG630" s="271"/>
      <c r="CH630" s="271"/>
      <c r="CI630" s="271"/>
      <c r="CJ630" s="271"/>
      <c r="CK630" s="271"/>
      <c r="CL630" s="271"/>
      <c r="CM630" s="271"/>
      <c r="CN630" s="1019"/>
      <c r="CO630" s="1019"/>
      <c r="CP630" s="1019"/>
      <c r="CQ630" s="1019"/>
      <c r="CR630" s="1019"/>
      <c r="CS630" s="1015"/>
      <c r="CT630" s="1015"/>
      <c r="CU630" s="1015"/>
      <c r="CV630" s="271"/>
      <c r="CW630" s="271"/>
      <c r="CX630" s="271"/>
      <c r="CY630" s="271"/>
      <c r="CZ630" s="271"/>
      <c r="DA630" s="271"/>
      <c r="DB630" s="271"/>
      <c r="DC630" s="271"/>
      <c r="DD630" s="271"/>
      <c r="DE630" s="271"/>
      <c r="DF630" s="271"/>
      <c r="DG630" s="271"/>
      <c r="DH630" s="271"/>
      <c r="DI630" s="272"/>
      <c r="DJ630" s="1016"/>
      <c r="DK630" s="1016"/>
      <c r="DL630" s="1016"/>
      <c r="DM630" s="1017"/>
      <c r="DN630" s="1017"/>
      <c r="DO630" s="273"/>
    </row>
    <row r="631" spans="30:119" ht="22.5" customHeight="1" x14ac:dyDescent="0.3">
      <c r="BV631"/>
      <c r="BW631" s="270"/>
      <c r="BX631" s="274"/>
      <c r="BY631" s="274"/>
      <c r="BZ631" s="274"/>
      <c r="CA631" s="274"/>
      <c r="CB631" s="1010"/>
      <c r="CC631" s="1010"/>
      <c r="CD631" s="275"/>
      <c r="CE631" s="276"/>
      <c r="CF631" s="1011"/>
      <c r="CG631" s="1011"/>
      <c r="CH631" s="1011"/>
      <c r="CI631" s="1011"/>
      <c r="CJ631" s="1011"/>
      <c r="CK631" s="1011"/>
      <c r="CL631" s="1011"/>
      <c r="CM631" s="1011"/>
      <c r="CN631" s="1011"/>
      <c r="CO631" s="1011"/>
      <c r="CP631" s="1011"/>
      <c r="CQ631" s="1011"/>
      <c r="CR631" s="1011"/>
      <c r="CS631" s="274"/>
      <c r="CT631" s="274"/>
      <c r="CU631" s="274"/>
      <c r="CV631" s="274"/>
      <c r="CW631" s="274"/>
      <c r="CX631" s="1010"/>
      <c r="CY631" s="1010"/>
      <c r="CZ631" s="275"/>
      <c r="DA631" s="276"/>
      <c r="DB631" s="1011"/>
      <c r="DC631" s="1011"/>
      <c r="DD631" s="1011"/>
      <c r="DE631" s="1011"/>
      <c r="DF631" s="1011"/>
      <c r="DG631" s="1011"/>
      <c r="DH631" s="1011"/>
      <c r="DI631" s="1011"/>
      <c r="DJ631" s="1011"/>
      <c r="DK631" s="1011"/>
      <c r="DL631" s="1011"/>
      <c r="DM631" s="1011"/>
      <c r="DN631" s="1011"/>
      <c r="DO631" s="273"/>
    </row>
    <row r="632" spans="30:119" ht="22.5" customHeight="1" x14ac:dyDescent="0.3">
      <c r="BV632"/>
      <c r="BW632" s="270"/>
      <c r="BX632" s="274"/>
      <c r="BY632" s="274"/>
      <c r="BZ632" s="274"/>
      <c r="CA632" s="274"/>
      <c r="CB632" s="274"/>
      <c r="CC632" s="274"/>
      <c r="CD632" s="274"/>
      <c r="CE632" s="274"/>
      <c r="CF632" s="274"/>
      <c r="CG632" s="274"/>
      <c r="CH632" s="274"/>
      <c r="CI632" s="274"/>
      <c r="CJ632" s="274"/>
      <c r="CK632" s="274"/>
      <c r="CL632" s="274"/>
      <c r="CM632" s="274"/>
      <c r="CN632" s="274"/>
      <c r="CO632" s="274"/>
      <c r="CP632" s="274"/>
      <c r="CQ632" s="274"/>
      <c r="CR632" s="274"/>
      <c r="CS632" s="274"/>
      <c r="CT632" s="274"/>
      <c r="CU632" s="274"/>
      <c r="CV632" s="274"/>
      <c r="CW632" s="274"/>
      <c r="CX632" s="274"/>
      <c r="CY632" s="274"/>
      <c r="CZ632" s="274"/>
      <c r="DA632" s="274"/>
      <c r="DB632" s="274"/>
      <c r="DC632" s="274"/>
      <c r="DD632" s="274"/>
      <c r="DE632" s="274"/>
      <c r="DF632" s="274"/>
      <c r="DG632" s="274"/>
      <c r="DH632" s="274"/>
      <c r="DI632" s="277"/>
      <c r="DJ632" s="277"/>
      <c r="DK632" s="277"/>
      <c r="DL632" s="277"/>
      <c r="DM632" s="277"/>
      <c r="DN632" s="277"/>
      <c r="DO632" s="273"/>
    </row>
    <row r="633" spans="30:119" ht="22.5" customHeight="1" x14ac:dyDescent="0.4">
      <c r="BV633"/>
      <c r="BW633" s="270"/>
      <c r="BX633" s="278"/>
      <c r="BY633" s="250"/>
      <c r="BZ633" s="279"/>
      <c r="CA633" s="290"/>
      <c r="CB633" s="290"/>
      <c r="CC633" s="290"/>
      <c r="CD633" s="290"/>
      <c r="CE633" s="290"/>
      <c r="CF633" s="290"/>
      <c r="CG633" s="290"/>
      <c r="CH633" s="290"/>
      <c r="CI633" s="290"/>
      <c r="CJ633" s="290"/>
      <c r="CK633" s="290"/>
      <c r="CL633" s="290"/>
      <c r="CM633" s="290"/>
      <c r="CN633" s="290"/>
      <c r="CO633" s="290"/>
      <c r="CP633" s="290"/>
      <c r="CQ633" s="290"/>
      <c r="CR633" s="290"/>
      <c r="CS633" s="290"/>
      <c r="CT633" s="290"/>
      <c r="CU633" s="290"/>
      <c r="CV633" s="290"/>
      <c r="CW633" s="290"/>
      <c r="CX633" s="290"/>
      <c r="CY633" s="290"/>
      <c r="CZ633" s="290"/>
      <c r="DA633" s="290"/>
      <c r="DB633" s="290"/>
      <c r="DC633" s="290"/>
      <c r="DD633" s="290"/>
      <c r="DE633" s="290"/>
      <c r="DF633" s="290"/>
      <c r="DG633" s="290"/>
      <c r="DH633" s="290"/>
      <c r="DI633" s="291"/>
      <c r="DJ633" s="291"/>
      <c r="DK633" s="291"/>
      <c r="DL633" s="291"/>
      <c r="DM633" s="291"/>
      <c r="DN633" s="291"/>
      <c r="DO633" s="273"/>
    </row>
    <row r="634" spans="30:119" ht="22.5" customHeight="1" x14ac:dyDescent="0.3">
      <c r="BV634"/>
      <c r="BW634" s="270"/>
      <c r="BX634" s="280"/>
      <c r="BY634" s="281"/>
      <c r="BZ634" s="282"/>
      <c r="CA634" s="283"/>
      <c r="CB634" s="283"/>
      <c r="CC634" s="283"/>
      <c r="CD634" s="283"/>
      <c r="CE634" s="283"/>
      <c r="CF634" s="283"/>
      <c r="CG634" s="283"/>
      <c r="CH634" s="283"/>
      <c r="CI634" s="283"/>
      <c r="CJ634" s="283"/>
      <c r="CK634" s="283"/>
      <c r="CL634" s="283"/>
      <c r="CM634" s="283"/>
      <c r="CN634" s="283"/>
      <c r="CO634" s="283"/>
      <c r="CP634" s="283"/>
      <c r="CQ634" s="283"/>
      <c r="CR634" s="283"/>
      <c r="CS634" s="283"/>
      <c r="CT634" s="283"/>
      <c r="CU634" s="283"/>
      <c r="CV634" s="283"/>
      <c r="CW634" s="283"/>
      <c r="CX634" s="283"/>
      <c r="CY634" s="283"/>
      <c r="CZ634" s="283"/>
      <c r="DA634" s="283"/>
      <c r="DB634" s="283"/>
      <c r="DC634" s="283"/>
      <c r="DD634" s="283"/>
      <c r="DE634" s="283"/>
      <c r="DF634" s="283"/>
      <c r="DG634" s="283"/>
      <c r="DH634" s="283"/>
      <c r="DI634" s="284"/>
      <c r="DJ634" s="284"/>
      <c r="DK634" s="284"/>
      <c r="DL634" s="284"/>
      <c r="DM634" s="284"/>
      <c r="DN634" s="284"/>
      <c r="DO634" s="273"/>
    </row>
    <row r="635" spans="30:119" ht="22.5" customHeight="1" x14ac:dyDescent="0.4">
      <c r="BV635"/>
      <c r="BW635" s="270"/>
      <c r="BX635" s="285"/>
      <c r="BY635" s="249"/>
      <c r="BZ635" s="286"/>
      <c r="CA635" s="290"/>
      <c r="CB635" s="290"/>
      <c r="CC635" s="290"/>
      <c r="CD635" s="290"/>
      <c r="CE635" s="290"/>
      <c r="CF635" s="290"/>
      <c r="CG635" s="290"/>
      <c r="CH635" s="290"/>
      <c r="CI635" s="290"/>
      <c r="CJ635" s="290"/>
      <c r="CK635" s="290"/>
      <c r="CL635" s="290"/>
      <c r="CM635" s="290"/>
      <c r="CN635" s="290"/>
      <c r="CO635" s="290"/>
      <c r="CP635" s="290"/>
      <c r="CQ635" s="290"/>
      <c r="CR635" s="290"/>
      <c r="CS635" s="290"/>
      <c r="CT635" s="290"/>
      <c r="CU635" s="290"/>
      <c r="CV635" s="290"/>
      <c r="CW635" s="290"/>
      <c r="CX635" s="290"/>
      <c r="CY635" s="290"/>
      <c r="CZ635" s="290"/>
      <c r="DA635" s="290"/>
      <c r="DB635" s="290"/>
      <c r="DC635" s="290"/>
      <c r="DD635" s="290"/>
      <c r="DE635" s="290"/>
      <c r="DF635" s="290"/>
      <c r="DG635" s="290"/>
      <c r="DH635" s="290"/>
      <c r="DI635" s="291"/>
      <c r="DJ635" s="291"/>
      <c r="DK635" s="291"/>
      <c r="DL635" s="291"/>
      <c r="DM635" s="291"/>
      <c r="DN635" s="291"/>
      <c r="DO635" s="273"/>
    </row>
    <row r="636" spans="30:119" ht="22.5" customHeight="1" thickBot="1" x14ac:dyDescent="0.35">
      <c r="BV636"/>
      <c r="BW636" s="287"/>
      <c r="BX636" s="288"/>
      <c r="BY636" s="288"/>
      <c r="BZ636" s="288"/>
      <c r="CA636" s="288"/>
      <c r="CB636" s="288"/>
      <c r="CC636" s="288"/>
      <c r="CD636" s="288"/>
      <c r="CE636" s="288"/>
      <c r="CF636" s="288"/>
      <c r="CG636" s="288"/>
      <c r="CH636" s="288"/>
      <c r="CI636" s="288"/>
      <c r="CJ636" s="288"/>
      <c r="CK636" s="288"/>
      <c r="CL636" s="288"/>
      <c r="CM636" s="288"/>
      <c r="CN636" s="288"/>
      <c r="CO636" s="288"/>
      <c r="CP636" s="288"/>
      <c r="CQ636" s="288"/>
      <c r="CR636" s="288"/>
      <c r="CS636" s="288"/>
      <c r="CT636" s="288"/>
      <c r="CU636" s="288"/>
      <c r="CV636" s="288"/>
      <c r="CW636" s="288"/>
      <c r="CX636" s="288"/>
      <c r="CY636" s="288"/>
      <c r="CZ636" s="288"/>
      <c r="DA636" s="288"/>
      <c r="DB636" s="288"/>
      <c r="DC636" s="288"/>
      <c r="DD636" s="288"/>
      <c r="DE636" s="288"/>
      <c r="DF636" s="288"/>
      <c r="DG636" s="288"/>
      <c r="DH636" s="288"/>
      <c r="DI636" s="288"/>
      <c r="DJ636" s="288"/>
      <c r="DK636" s="288"/>
      <c r="DL636" s="288"/>
      <c r="DM636" s="288"/>
      <c r="DN636" s="288"/>
      <c r="DO636" s="289"/>
    </row>
    <row r="637" spans="30:119" ht="22.5" customHeight="1" thickTop="1" thickBot="1" x14ac:dyDescent="0.35">
      <c r="BV637"/>
    </row>
    <row r="638" spans="30:119" ht="22.5" customHeight="1" thickTop="1" x14ac:dyDescent="0.35">
      <c r="BV638"/>
      <c r="BW638" s="1108"/>
      <c r="BX638" s="1109"/>
      <c r="BY638" s="267"/>
      <c r="BZ638" s="267"/>
      <c r="CA638" s="267"/>
      <c r="CB638" s="267"/>
      <c r="CC638" s="267"/>
      <c r="CD638" s="267"/>
      <c r="CE638" s="267"/>
      <c r="CF638" s="267"/>
      <c r="CG638" s="267"/>
      <c r="CH638" s="267"/>
      <c r="CI638" s="267"/>
      <c r="CJ638" s="267"/>
      <c r="CK638" s="267"/>
      <c r="CL638" s="267"/>
      <c r="CM638" s="267"/>
      <c r="CN638" s="267"/>
      <c r="CO638" s="267"/>
      <c r="CP638" s="267"/>
      <c r="CQ638" s="267"/>
      <c r="CR638" s="267"/>
      <c r="CS638" s="267"/>
      <c r="CT638" s="267"/>
      <c r="CU638" s="267"/>
      <c r="CV638" s="267"/>
      <c r="CW638" s="267"/>
      <c r="CX638" s="267"/>
      <c r="CY638" s="267"/>
      <c r="CZ638" s="267"/>
      <c r="DA638" s="267"/>
      <c r="DB638" s="267"/>
      <c r="DC638" s="267"/>
      <c r="DD638" s="267"/>
      <c r="DE638" s="267"/>
      <c r="DF638" s="267"/>
      <c r="DG638" s="267"/>
      <c r="DH638" s="267"/>
      <c r="DI638" s="267"/>
      <c r="DJ638" s="267"/>
      <c r="DK638" s="268"/>
      <c r="DL638" s="268"/>
      <c r="DM638" s="267"/>
      <c r="DN638" s="268"/>
      <c r="DO638" s="269"/>
    </row>
    <row r="639" spans="30:119" ht="22.5" customHeight="1" x14ac:dyDescent="0.3">
      <c r="BV639"/>
      <c r="BW639" s="270"/>
      <c r="BX639" s="1014"/>
      <c r="BY639" s="1014"/>
      <c r="BZ639" s="1014"/>
      <c r="CA639" s="1014"/>
      <c r="CB639" s="271"/>
      <c r="CC639" s="1018"/>
      <c r="CD639" s="1018"/>
      <c r="CE639" s="271"/>
      <c r="CF639" s="271"/>
      <c r="CG639" s="271"/>
      <c r="CH639" s="271"/>
      <c r="CI639" s="271"/>
      <c r="CJ639" s="271"/>
      <c r="CK639" s="271"/>
      <c r="CL639" s="271"/>
      <c r="CM639" s="271"/>
      <c r="CN639" s="1019"/>
      <c r="CO639" s="1019"/>
      <c r="CP639" s="1019"/>
      <c r="CQ639" s="1019"/>
      <c r="CR639" s="1019"/>
      <c r="CS639" s="1015"/>
      <c r="CT639" s="1015"/>
      <c r="CU639" s="1015"/>
      <c r="CV639" s="271"/>
      <c r="CW639" s="271"/>
      <c r="CX639" s="271"/>
      <c r="CY639" s="271"/>
      <c r="CZ639" s="271"/>
      <c r="DA639" s="271"/>
      <c r="DB639" s="271"/>
      <c r="DC639" s="271"/>
      <c r="DD639" s="271"/>
      <c r="DE639" s="271"/>
      <c r="DF639" s="271"/>
      <c r="DG639" s="271"/>
      <c r="DH639" s="271"/>
      <c r="DI639" s="272"/>
      <c r="DJ639" s="1016"/>
      <c r="DK639" s="1016"/>
      <c r="DL639" s="1016"/>
      <c r="DM639" s="1017"/>
      <c r="DN639" s="1017"/>
      <c r="DO639" s="273"/>
    </row>
    <row r="640" spans="30:119" ht="22.5" customHeight="1" x14ac:dyDescent="0.3">
      <c r="BV640"/>
      <c r="BW640" s="270"/>
      <c r="BX640" s="1014"/>
      <c r="BY640" s="1014"/>
      <c r="BZ640" s="1014"/>
      <c r="CA640" s="1014"/>
      <c r="CB640" s="271"/>
      <c r="CC640" s="1018"/>
      <c r="CD640" s="1018"/>
      <c r="CE640" s="271"/>
      <c r="CF640" s="271"/>
      <c r="CG640" s="271"/>
      <c r="CH640" s="271"/>
      <c r="CI640" s="271"/>
      <c r="CJ640" s="271"/>
      <c r="CK640" s="271"/>
      <c r="CL640" s="271"/>
      <c r="CM640" s="271"/>
      <c r="CN640" s="1019"/>
      <c r="CO640" s="1019"/>
      <c r="CP640" s="1019"/>
      <c r="CQ640" s="1019"/>
      <c r="CR640" s="1019"/>
      <c r="CS640" s="1015"/>
      <c r="CT640" s="1015"/>
      <c r="CU640" s="1015"/>
      <c r="CV640" s="271"/>
      <c r="CW640" s="271"/>
      <c r="CX640" s="271"/>
      <c r="CY640" s="271"/>
      <c r="CZ640" s="271"/>
      <c r="DA640" s="271"/>
      <c r="DB640" s="271"/>
      <c r="DC640" s="271"/>
      <c r="DD640" s="271"/>
      <c r="DE640" s="271"/>
      <c r="DF640" s="271"/>
      <c r="DG640" s="271"/>
      <c r="DH640" s="271"/>
      <c r="DI640" s="272"/>
      <c r="DJ640" s="1016"/>
      <c r="DK640" s="1016"/>
      <c r="DL640" s="1016"/>
      <c r="DM640" s="1017"/>
      <c r="DN640" s="1017"/>
      <c r="DO640" s="273"/>
    </row>
    <row r="641" spans="55:119" ht="22.5" customHeight="1" x14ac:dyDescent="0.3">
      <c r="BV641"/>
      <c r="BW641" s="270"/>
      <c r="BX641" s="274"/>
      <c r="BY641" s="274"/>
      <c r="BZ641" s="274"/>
      <c r="CA641" s="274"/>
      <c r="CB641" s="1010"/>
      <c r="CC641" s="1010"/>
      <c r="CD641" s="275"/>
      <c r="CE641" s="276"/>
      <c r="CF641" s="1011"/>
      <c r="CG641" s="1011"/>
      <c r="CH641" s="1011"/>
      <c r="CI641" s="1011"/>
      <c r="CJ641" s="1011"/>
      <c r="CK641" s="1011"/>
      <c r="CL641" s="1011"/>
      <c r="CM641" s="1011"/>
      <c r="CN641" s="1011"/>
      <c r="CO641" s="1011"/>
      <c r="CP641" s="1011"/>
      <c r="CQ641" s="1011"/>
      <c r="CR641" s="1011"/>
      <c r="CS641" s="274"/>
      <c r="CT641" s="274"/>
      <c r="CU641" s="274"/>
      <c r="CV641" s="274"/>
      <c r="CW641" s="274"/>
      <c r="CX641" s="1010"/>
      <c r="CY641" s="1010"/>
      <c r="CZ641" s="275"/>
      <c r="DA641" s="276"/>
      <c r="DB641" s="1011"/>
      <c r="DC641" s="1011"/>
      <c r="DD641" s="1011"/>
      <c r="DE641" s="1011"/>
      <c r="DF641" s="1011"/>
      <c r="DG641" s="1011"/>
      <c r="DH641" s="1011"/>
      <c r="DI641" s="1011"/>
      <c r="DJ641" s="1011"/>
      <c r="DK641" s="1011"/>
      <c r="DL641" s="1011"/>
      <c r="DM641" s="1011"/>
      <c r="DN641" s="1011"/>
      <c r="DO641" s="273"/>
    </row>
    <row r="642" spans="55:119" ht="22.5" customHeight="1" x14ac:dyDescent="0.3">
      <c r="BV642"/>
      <c r="BW642" s="270"/>
      <c r="BX642" s="274"/>
      <c r="BY642" s="274"/>
      <c r="BZ642" s="274"/>
      <c r="CA642" s="274"/>
      <c r="CB642" s="274"/>
      <c r="CC642" s="274"/>
      <c r="CD642" s="274"/>
      <c r="CE642" s="274"/>
      <c r="CF642" s="274"/>
      <c r="CG642" s="274"/>
      <c r="CH642" s="274"/>
      <c r="CI642" s="274"/>
      <c r="CJ642" s="274"/>
      <c r="CK642" s="274"/>
      <c r="CL642" s="274"/>
      <c r="CM642" s="274"/>
      <c r="CN642" s="274"/>
      <c r="CO642" s="274"/>
      <c r="CP642" s="274"/>
      <c r="CQ642" s="274"/>
      <c r="CR642" s="274"/>
      <c r="CS642" s="274"/>
      <c r="CT642" s="274"/>
      <c r="CU642" s="274"/>
      <c r="CV642" s="274"/>
      <c r="CW642" s="274"/>
      <c r="CX642" s="274"/>
      <c r="CY642" s="274"/>
      <c r="CZ642" s="274"/>
      <c r="DA642" s="274"/>
      <c r="DB642" s="274"/>
      <c r="DC642" s="274"/>
      <c r="DD642" s="274"/>
      <c r="DE642" s="274"/>
      <c r="DF642" s="274"/>
      <c r="DG642" s="274"/>
      <c r="DH642" s="274"/>
      <c r="DI642" s="277"/>
      <c r="DJ642" s="277"/>
      <c r="DK642" s="277"/>
      <c r="DL642" s="277"/>
      <c r="DM642" s="277"/>
      <c r="DN642" s="277"/>
      <c r="DO642" s="273"/>
    </row>
    <row r="643" spans="55:119" ht="22.5" customHeight="1" x14ac:dyDescent="0.4">
      <c r="BV643"/>
      <c r="BW643" s="270"/>
      <c r="BX643" s="278"/>
      <c r="BY643" s="250"/>
      <c r="BZ643" s="279"/>
      <c r="CA643" s="290"/>
      <c r="CB643" s="290"/>
      <c r="CC643" s="290"/>
      <c r="CD643" s="290"/>
      <c r="CE643" s="290"/>
      <c r="CF643" s="290"/>
      <c r="CG643" s="290"/>
      <c r="CH643" s="290"/>
      <c r="CI643" s="290"/>
      <c r="CJ643" s="290"/>
      <c r="CK643" s="290"/>
      <c r="CL643" s="290"/>
      <c r="CM643" s="290"/>
      <c r="CN643" s="290"/>
      <c r="CO643" s="290"/>
      <c r="CP643" s="290"/>
      <c r="CQ643" s="290"/>
      <c r="CR643" s="290"/>
      <c r="CS643" s="290"/>
      <c r="CT643" s="290"/>
      <c r="CU643" s="290"/>
      <c r="CV643" s="290"/>
      <c r="CW643" s="290"/>
      <c r="CX643" s="290"/>
      <c r="CY643" s="290"/>
      <c r="CZ643" s="290"/>
      <c r="DA643" s="290"/>
      <c r="DB643" s="290"/>
      <c r="DC643" s="290"/>
      <c r="DD643" s="290"/>
      <c r="DE643" s="290"/>
      <c r="DF643" s="290"/>
      <c r="DG643" s="290"/>
      <c r="DH643" s="290"/>
      <c r="DI643" s="291"/>
      <c r="DJ643" s="291"/>
      <c r="DK643" s="291"/>
      <c r="DL643" s="291"/>
      <c r="DM643" s="291"/>
      <c r="DN643" s="291"/>
      <c r="DO643" s="273"/>
    </row>
    <row r="644" spans="55:119" ht="22.5" customHeight="1" x14ac:dyDescent="0.3">
      <c r="BV644"/>
      <c r="BW644" s="270"/>
      <c r="BX644" s="280"/>
      <c r="BY644" s="281"/>
      <c r="BZ644" s="282"/>
      <c r="CA644" s="283"/>
      <c r="CB644" s="283"/>
      <c r="CC644" s="283"/>
      <c r="CD644" s="283"/>
      <c r="CE644" s="283"/>
      <c r="CF644" s="283"/>
      <c r="CG644" s="283"/>
      <c r="CH644" s="283"/>
      <c r="CI644" s="283"/>
      <c r="CJ644" s="283"/>
      <c r="CK644" s="283"/>
      <c r="CL644" s="283"/>
      <c r="CM644" s="283"/>
      <c r="CN644" s="283"/>
      <c r="CO644" s="283"/>
      <c r="CP644" s="283"/>
      <c r="CQ644" s="283"/>
      <c r="CR644" s="283"/>
      <c r="CS644" s="283"/>
      <c r="CT644" s="283"/>
      <c r="CU644" s="283"/>
      <c r="CV644" s="283"/>
      <c r="CW644" s="283"/>
      <c r="CX644" s="283"/>
      <c r="CY644" s="283"/>
      <c r="CZ644" s="283"/>
      <c r="DA644" s="283"/>
      <c r="DB644" s="283"/>
      <c r="DC644" s="283"/>
      <c r="DD644" s="283"/>
      <c r="DE644" s="283"/>
      <c r="DF644" s="283"/>
      <c r="DG644" s="283"/>
      <c r="DH644" s="283"/>
      <c r="DI644" s="284"/>
      <c r="DJ644" s="284"/>
      <c r="DK644" s="284"/>
      <c r="DL644" s="284"/>
      <c r="DM644" s="284"/>
      <c r="DN644" s="284"/>
      <c r="DO644" s="273"/>
    </row>
    <row r="645" spans="55:119" ht="22.5" customHeight="1" x14ac:dyDescent="0.4">
      <c r="BV645"/>
      <c r="BW645" s="270"/>
      <c r="BX645" s="285"/>
      <c r="BY645" s="249"/>
      <c r="BZ645" s="286"/>
      <c r="CA645" s="290"/>
      <c r="CB645" s="290"/>
      <c r="CC645" s="290"/>
      <c r="CD645" s="290"/>
      <c r="CE645" s="290"/>
      <c r="CF645" s="290"/>
      <c r="CG645" s="290"/>
      <c r="CH645" s="290"/>
      <c r="CI645" s="290"/>
      <c r="CJ645" s="290"/>
      <c r="CK645" s="290"/>
      <c r="CL645" s="290"/>
      <c r="CM645" s="290"/>
      <c r="CN645" s="290"/>
      <c r="CO645" s="290"/>
      <c r="CP645" s="290"/>
      <c r="CQ645" s="290"/>
      <c r="CR645" s="290"/>
      <c r="CS645" s="290"/>
      <c r="CT645" s="290"/>
      <c r="CU645" s="290"/>
      <c r="CV645" s="290"/>
      <c r="CW645" s="290"/>
      <c r="CX645" s="290"/>
      <c r="CY645" s="290"/>
      <c r="CZ645" s="290"/>
      <c r="DA645" s="290"/>
      <c r="DB645" s="290"/>
      <c r="DC645" s="290"/>
      <c r="DD645" s="290"/>
      <c r="DE645" s="290"/>
      <c r="DF645" s="290"/>
      <c r="DG645" s="290"/>
      <c r="DH645" s="290"/>
      <c r="DI645" s="291"/>
      <c r="DJ645" s="291"/>
      <c r="DK645" s="291"/>
      <c r="DL645" s="291"/>
      <c r="DM645" s="291"/>
      <c r="DN645" s="291"/>
      <c r="DO645" s="273"/>
    </row>
    <row r="646" spans="55:119" ht="22.5" customHeight="1" thickBot="1" x14ac:dyDescent="0.35">
      <c r="BV646"/>
      <c r="BW646" s="287"/>
      <c r="BX646" s="288"/>
      <c r="BY646" s="288"/>
      <c r="BZ646" s="288"/>
      <c r="CA646" s="288"/>
      <c r="CB646" s="288"/>
      <c r="CC646" s="288"/>
      <c r="CD646" s="288"/>
      <c r="CE646" s="288"/>
      <c r="CF646" s="288"/>
      <c r="CG646" s="288"/>
      <c r="CH646" s="288"/>
      <c r="CI646" s="288"/>
      <c r="CJ646" s="288"/>
      <c r="CK646" s="288"/>
      <c r="CL646" s="288"/>
      <c r="CM646" s="288"/>
      <c r="CN646" s="288"/>
      <c r="CO646" s="288"/>
      <c r="CP646" s="288"/>
      <c r="CQ646" s="288"/>
      <c r="CR646" s="288"/>
      <c r="CS646" s="288"/>
      <c r="CT646" s="288"/>
      <c r="CU646" s="288"/>
      <c r="CV646" s="288"/>
      <c r="CW646" s="288"/>
      <c r="CX646" s="288"/>
      <c r="CY646" s="288"/>
      <c r="CZ646" s="288"/>
      <c r="DA646" s="288"/>
      <c r="DB646" s="288"/>
      <c r="DC646" s="288"/>
      <c r="DD646" s="288"/>
      <c r="DE646" s="288"/>
      <c r="DF646" s="288"/>
      <c r="DG646" s="288"/>
      <c r="DH646" s="288"/>
      <c r="DI646" s="288"/>
      <c r="DJ646" s="288"/>
      <c r="DK646" s="288"/>
      <c r="DL646" s="288"/>
      <c r="DM646" s="288"/>
      <c r="DN646" s="288"/>
      <c r="DO646" s="289"/>
    </row>
    <row r="647" spans="55:119" ht="22.5" customHeight="1" thickTop="1" x14ac:dyDescent="0.35">
      <c r="BV647"/>
      <c r="BW647" s="1108"/>
      <c r="BX647" s="1109"/>
      <c r="BY647" s="267"/>
      <c r="BZ647" s="267"/>
      <c r="CA647" s="267"/>
      <c r="CB647" s="267"/>
      <c r="CC647" s="267"/>
      <c r="CD647" s="267"/>
      <c r="CE647" s="267"/>
      <c r="CF647" s="267"/>
      <c r="CG647" s="267"/>
      <c r="CH647" s="267"/>
      <c r="CI647" s="267"/>
      <c r="CJ647" s="267"/>
      <c r="CK647" s="267"/>
      <c r="CL647" s="267"/>
      <c r="CM647" s="267"/>
      <c r="CN647" s="267"/>
      <c r="CO647" s="267"/>
      <c r="CP647" s="267"/>
      <c r="CQ647" s="267"/>
      <c r="CR647" s="267"/>
      <c r="CS647" s="267"/>
      <c r="CT647" s="267"/>
      <c r="CU647" s="267"/>
      <c r="CV647" s="267"/>
      <c r="CW647" s="267"/>
      <c r="CX647" s="267"/>
      <c r="CY647" s="267"/>
      <c r="CZ647" s="267"/>
      <c r="DA647" s="267"/>
      <c r="DB647" s="267"/>
      <c r="DC647" s="267"/>
      <c r="DD647" s="267"/>
      <c r="DE647" s="267"/>
      <c r="DF647" s="267"/>
      <c r="DG647" s="267"/>
      <c r="DH647" s="267"/>
      <c r="DI647" s="267"/>
      <c r="DJ647" s="267"/>
      <c r="DK647" s="268"/>
      <c r="DL647" s="268"/>
      <c r="DM647" s="267"/>
      <c r="DN647" s="268"/>
      <c r="DO647" s="269"/>
    </row>
    <row r="648" spans="55:119" ht="22.5" customHeight="1" x14ac:dyDescent="0.3">
      <c r="BV648"/>
      <c r="BW648" s="270"/>
      <c r="BX648" s="1014"/>
      <c r="BY648" s="1014"/>
      <c r="BZ648" s="1014"/>
      <c r="CA648" s="1014"/>
      <c r="CB648" s="271"/>
      <c r="CC648" s="1018"/>
      <c r="CD648" s="1018"/>
      <c r="CE648" s="271"/>
      <c r="CF648" s="271"/>
      <c r="CG648" s="271"/>
      <c r="CH648" s="271"/>
      <c r="CI648" s="271"/>
      <c r="CJ648" s="271"/>
      <c r="CK648" s="271"/>
      <c r="CL648" s="271"/>
      <c r="CM648" s="271"/>
      <c r="CN648" s="1019"/>
      <c r="CO648" s="1019"/>
      <c r="CP648" s="1019"/>
      <c r="CQ648" s="1019"/>
      <c r="CR648" s="1019"/>
      <c r="CS648" s="1015"/>
      <c r="CT648" s="1015"/>
      <c r="CU648" s="1015"/>
      <c r="CV648" s="271"/>
      <c r="CW648" s="271"/>
      <c r="CX648" s="271"/>
      <c r="CY648" s="271"/>
      <c r="CZ648" s="271"/>
      <c r="DA648" s="271"/>
      <c r="DB648" s="271"/>
      <c r="DC648" s="271"/>
      <c r="DD648" s="271"/>
      <c r="DE648" s="271"/>
      <c r="DF648" s="271"/>
      <c r="DG648" s="271"/>
      <c r="DH648" s="271"/>
      <c r="DI648" s="272"/>
      <c r="DJ648" s="1016"/>
      <c r="DK648" s="1016"/>
      <c r="DL648" s="1016"/>
      <c r="DM648" s="1017"/>
      <c r="DN648" s="1017"/>
      <c r="DO648" s="273"/>
    </row>
    <row r="649" spans="55:119" ht="22.5" customHeight="1" x14ac:dyDescent="0.3">
      <c r="BV649"/>
      <c r="BW649" s="270"/>
      <c r="BX649" s="1014"/>
      <c r="BY649" s="1014"/>
      <c r="BZ649" s="1014"/>
      <c r="CA649" s="1014"/>
      <c r="CB649" s="271"/>
      <c r="CC649" s="1018"/>
      <c r="CD649" s="1018"/>
      <c r="CE649" s="271"/>
      <c r="CF649" s="271"/>
      <c r="CG649" s="271"/>
      <c r="CH649" s="271"/>
      <c r="CI649" s="271"/>
      <c r="CJ649" s="271"/>
      <c r="CK649" s="271"/>
      <c r="CL649" s="271"/>
      <c r="CM649" s="271"/>
      <c r="CN649" s="1019"/>
      <c r="CO649" s="1019"/>
      <c r="CP649" s="1019"/>
      <c r="CQ649" s="1019"/>
      <c r="CR649" s="1019"/>
      <c r="CS649" s="1015"/>
      <c r="CT649" s="1015"/>
      <c r="CU649" s="1015"/>
      <c r="CV649" s="271"/>
      <c r="CW649" s="271"/>
      <c r="CX649" s="271"/>
      <c r="CY649" s="271"/>
      <c r="CZ649" s="271"/>
      <c r="DA649" s="271"/>
      <c r="DB649" s="271"/>
      <c r="DC649" s="271"/>
      <c r="DD649" s="271"/>
      <c r="DE649" s="271"/>
      <c r="DF649" s="271"/>
      <c r="DG649" s="271"/>
      <c r="DH649" s="271"/>
      <c r="DI649" s="272"/>
      <c r="DJ649" s="1016"/>
      <c r="DK649" s="1016"/>
      <c r="DL649" s="1016"/>
      <c r="DM649" s="1017"/>
      <c r="DN649" s="1017"/>
      <c r="DO649" s="273"/>
    </row>
    <row r="650" spans="55:119" ht="22.5" customHeight="1" x14ac:dyDescent="0.3">
      <c r="BV650"/>
      <c r="BW650" s="270"/>
      <c r="BX650" s="274"/>
      <c r="BY650" s="274"/>
      <c r="BZ650" s="274"/>
      <c r="CA650" s="274"/>
      <c r="CB650" s="1010"/>
      <c r="CC650" s="1010"/>
      <c r="CD650" s="275"/>
      <c r="CE650" s="276"/>
      <c r="CF650" s="1011"/>
      <c r="CG650" s="1011"/>
      <c r="CH650" s="1011"/>
      <c r="CI650" s="1011"/>
      <c r="CJ650" s="1011"/>
      <c r="CK650" s="1011"/>
      <c r="CL650" s="1011"/>
      <c r="CM650" s="1011"/>
      <c r="CN650" s="1011"/>
      <c r="CO650" s="1011"/>
      <c r="CP650" s="1011"/>
      <c r="CQ650" s="1011"/>
      <c r="CR650" s="1011"/>
      <c r="CS650" s="274"/>
      <c r="CT650" s="274"/>
      <c r="CU650" s="274"/>
      <c r="CV650" s="274"/>
      <c r="CW650" s="274"/>
      <c r="CX650" s="1010"/>
      <c r="CY650" s="1010"/>
      <c r="CZ650" s="275"/>
      <c r="DA650" s="276"/>
      <c r="DB650" s="1011"/>
      <c r="DC650" s="1011"/>
      <c r="DD650" s="1011"/>
      <c r="DE650" s="1011"/>
      <c r="DF650" s="1011"/>
      <c r="DG650" s="1011"/>
      <c r="DH650" s="1011"/>
      <c r="DI650" s="1011"/>
      <c r="DJ650" s="1011"/>
      <c r="DK650" s="1011"/>
      <c r="DL650" s="1011"/>
      <c r="DM650" s="1011"/>
      <c r="DN650" s="1011"/>
      <c r="DO650" s="273"/>
    </row>
    <row r="651" spans="55:119" ht="22.5" customHeight="1" x14ac:dyDescent="0.3">
      <c r="BV651"/>
      <c r="BW651" s="270"/>
      <c r="BX651" s="274"/>
      <c r="BY651" s="274"/>
      <c r="BZ651" s="274"/>
      <c r="CA651" s="274"/>
      <c r="CB651" s="274"/>
      <c r="CC651" s="274"/>
      <c r="CD651" s="274"/>
      <c r="CE651" s="274"/>
      <c r="CF651" s="274"/>
      <c r="CG651" s="274"/>
      <c r="CH651" s="274"/>
      <c r="CI651" s="274"/>
      <c r="CJ651" s="274"/>
      <c r="CK651" s="274"/>
      <c r="CL651" s="274"/>
      <c r="CM651" s="274"/>
      <c r="CN651" s="274"/>
      <c r="CO651" s="274"/>
      <c r="CP651" s="274"/>
      <c r="CQ651" s="274"/>
      <c r="CR651" s="274"/>
      <c r="CS651" s="274"/>
      <c r="CT651" s="274"/>
      <c r="CU651" s="274"/>
      <c r="CV651" s="274"/>
      <c r="CW651" s="274"/>
      <c r="CX651" s="274"/>
      <c r="CY651" s="274"/>
      <c r="CZ651" s="274"/>
      <c r="DA651" s="274"/>
      <c r="DB651" s="274"/>
      <c r="DC651" s="274"/>
      <c r="DD651" s="274"/>
      <c r="DE651" s="274"/>
      <c r="DF651" s="274"/>
      <c r="DG651" s="274"/>
      <c r="DH651" s="274"/>
      <c r="DI651" s="277"/>
      <c r="DJ651" s="277"/>
      <c r="DK651" s="277"/>
      <c r="DL651" s="277"/>
      <c r="DM651" s="277"/>
      <c r="DN651" s="277"/>
      <c r="DO651" s="273"/>
    </row>
    <row r="652" spans="55:119" ht="22.5" customHeight="1" x14ac:dyDescent="0.4">
      <c r="BV652"/>
      <c r="BW652" s="270"/>
      <c r="BX652" s="278"/>
      <c r="BY652" s="250"/>
      <c r="BZ652" s="279"/>
      <c r="CA652" s="290"/>
      <c r="CB652" s="290"/>
      <c r="CC652" s="290"/>
      <c r="CD652" s="290"/>
      <c r="CE652" s="290"/>
      <c r="CF652" s="290"/>
      <c r="CG652" s="290"/>
      <c r="CH652" s="290"/>
      <c r="CI652" s="290"/>
      <c r="CJ652" s="290"/>
      <c r="CK652" s="290"/>
      <c r="CL652" s="290"/>
      <c r="CM652" s="290"/>
      <c r="CN652" s="290"/>
      <c r="CO652" s="290"/>
      <c r="CP652" s="290"/>
      <c r="CQ652" s="290"/>
      <c r="CR652" s="290"/>
      <c r="CS652" s="290"/>
      <c r="CT652" s="290"/>
      <c r="CU652" s="290"/>
      <c r="CV652" s="290"/>
      <c r="CW652" s="290"/>
      <c r="CX652" s="290"/>
      <c r="CY652" s="290"/>
      <c r="CZ652" s="290"/>
      <c r="DA652" s="290"/>
      <c r="DB652" s="290"/>
      <c r="DC652" s="290"/>
      <c r="DD652" s="290"/>
      <c r="DE652" s="290"/>
      <c r="DF652" s="290"/>
      <c r="DG652" s="290"/>
      <c r="DH652" s="290"/>
      <c r="DI652" s="291"/>
      <c r="DJ652" s="291"/>
      <c r="DK652" s="291"/>
      <c r="DL652" s="291"/>
      <c r="DM652" s="291"/>
      <c r="DN652" s="291"/>
      <c r="DO652" s="273"/>
    </row>
    <row r="653" spans="55:119" ht="22.5" customHeight="1" x14ac:dyDescent="0.3">
      <c r="BV653"/>
      <c r="BW653" s="270"/>
      <c r="BX653" s="280"/>
      <c r="BY653" s="281"/>
      <c r="BZ653" s="282"/>
      <c r="CA653" s="283"/>
      <c r="CB653" s="283"/>
      <c r="CC653" s="283"/>
      <c r="CD653" s="283"/>
      <c r="CE653" s="283"/>
      <c r="CF653" s="283"/>
      <c r="CG653" s="283"/>
      <c r="CH653" s="283"/>
      <c r="CI653" s="283"/>
      <c r="CJ653" s="283"/>
      <c r="CK653" s="283"/>
      <c r="CL653" s="283"/>
      <c r="CM653" s="283"/>
      <c r="CN653" s="283"/>
      <c r="CO653" s="283"/>
      <c r="CP653" s="283"/>
      <c r="CQ653" s="283"/>
      <c r="CR653" s="283"/>
      <c r="CS653" s="283"/>
      <c r="CT653" s="283"/>
      <c r="CU653" s="283"/>
      <c r="CV653" s="283"/>
      <c r="CW653" s="283"/>
      <c r="CX653" s="283"/>
      <c r="CY653" s="283"/>
      <c r="CZ653" s="283"/>
      <c r="DA653" s="283"/>
      <c r="DB653" s="283"/>
      <c r="DC653" s="283"/>
      <c r="DD653" s="283"/>
      <c r="DE653" s="283"/>
      <c r="DF653" s="283"/>
      <c r="DG653" s="283"/>
      <c r="DH653" s="283"/>
      <c r="DI653" s="284"/>
      <c r="DJ653" s="284"/>
      <c r="DK653" s="284"/>
      <c r="DL653" s="284"/>
      <c r="DM653" s="284"/>
      <c r="DN653" s="284"/>
      <c r="DO653" s="273"/>
    </row>
    <row r="654" spans="55:119" ht="22.5" customHeight="1" x14ac:dyDescent="0.4">
      <c r="BV654"/>
      <c r="BW654" s="270"/>
      <c r="BX654" s="285"/>
      <c r="BY654" s="249"/>
      <c r="BZ654" s="286"/>
      <c r="CA654" s="290"/>
      <c r="CB654" s="290"/>
      <c r="CC654" s="290"/>
      <c r="CD654" s="290"/>
      <c r="CE654" s="290"/>
      <c r="CF654" s="290"/>
      <c r="CG654" s="290"/>
      <c r="CH654" s="290"/>
      <c r="CI654" s="290"/>
      <c r="CJ654" s="290"/>
      <c r="CK654" s="290"/>
      <c r="CL654" s="290"/>
      <c r="CM654" s="290"/>
      <c r="CN654" s="290"/>
      <c r="CO654" s="290"/>
      <c r="CP654" s="290"/>
      <c r="CQ654" s="290"/>
      <c r="CR654" s="290"/>
      <c r="CS654" s="290"/>
      <c r="CT654" s="290"/>
      <c r="CU654" s="290"/>
      <c r="CV654" s="290"/>
      <c r="CW654" s="290"/>
      <c r="CX654" s="290"/>
      <c r="CY654" s="290"/>
      <c r="CZ654" s="290"/>
      <c r="DA654" s="290"/>
      <c r="DB654" s="290"/>
      <c r="DC654" s="290"/>
      <c r="DD654" s="290"/>
      <c r="DE654" s="290"/>
      <c r="DF654" s="290"/>
      <c r="DG654" s="290"/>
      <c r="DH654" s="290"/>
      <c r="DI654" s="291"/>
      <c r="DJ654" s="291"/>
      <c r="DK654" s="291"/>
      <c r="DL654" s="291"/>
      <c r="DM654" s="291"/>
      <c r="DN654" s="291"/>
      <c r="DO654" s="273"/>
    </row>
    <row r="655" spans="55:119" ht="22.5" customHeight="1" thickBot="1" x14ac:dyDescent="0.35">
      <c r="BC655"/>
      <c r="BD655"/>
      <c r="BE655"/>
      <c r="BF655"/>
      <c r="BG655"/>
      <c r="BH655"/>
      <c r="BI655"/>
      <c r="BJ655"/>
      <c r="BK655"/>
      <c r="BL655"/>
      <c r="BV655"/>
      <c r="BW655" s="287"/>
      <c r="BX655" s="288"/>
      <c r="BY655" s="288"/>
      <c r="BZ655" s="288"/>
      <c r="CA655" s="288"/>
      <c r="CB655" s="288"/>
      <c r="CC655" s="288"/>
      <c r="CD655" s="288"/>
      <c r="CE655" s="288"/>
      <c r="CF655" s="288"/>
      <c r="CG655" s="288"/>
      <c r="CH655" s="288"/>
      <c r="CI655" s="288"/>
      <c r="CJ655" s="288"/>
      <c r="CK655" s="288"/>
      <c r="CL655" s="288"/>
      <c r="CM655" s="288"/>
      <c r="CN655" s="288"/>
      <c r="CO655" s="288"/>
      <c r="CP655" s="288"/>
      <c r="CQ655" s="288"/>
      <c r="CR655" s="288"/>
      <c r="CS655" s="288"/>
      <c r="CT655" s="288"/>
      <c r="CU655" s="288"/>
      <c r="CV655" s="288"/>
      <c r="CW655" s="288"/>
      <c r="CX655" s="288"/>
      <c r="CY655" s="288"/>
      <c r="CZ655" s="288"/>
      <c r="DA655" s="288"/>
      <c r="DB655" s="288"/>
      <c r="DC655" s="288"/>
      <c r="DD655" s="288"/>
      <c r="DE655" s="288"/>
      <c r="DF655" s="288"/>
      <c r="DG655" s="288"/>
      <c r="DH655" s="288"/>
      <c r="DI655" s="288"/>
      <c r="DJ655" s="288"/>
      <c r="DK655" s="288"/>
      <c r="DL655" s="288"/>
      <c r="DM655" s="288"/>
      <c r="DN655" s="288"/>
      <c r="DO655" s="289"/>
    </row>
    <row r="656" spans="55:119" ht="22.5" customHeight="1" thickTop="1" x14ac:dyDescent="0.35">
      <c r="BC656"/>
      <c r="BD656"/>
      <c r="BE656"/>
      <c r="BF656"/>
      <c r="BG656"/>
      <c r="BH656"/>
      <c r="BI656"/>
      <c r="BJ656"/>
      <c r="BK656"/>
      <c r="BL656"/>
      <c r="BV656"/>
      <c r="BW656" s="1108"/>
      <c r="BX656" s="1109"/>
      <c r="BY656" s="267"/>
      <c r="BZ656" s="267"/>
      <c r="CA656" s="267"/>
      <c r="CB656" s="267"/>
      <c r="CC656" s="267"/>
      <c r="CD656" s="267"/>
      <c r="CE656" s="267"/>
      <c r="CF656" s="267"/>
      <c r="CG656" s="267"/>
      <c r="CH656" s="267"/>
      <c r="CI656" s="267"/>
      <c r="CJ656" s="267"/>
      <c r="CK656" s="267"/>
      <c r="CL656" s="267"/>
      <c r="CM656" s="267"/>
      <c r="CN656" s="267"/>
      <c r="CO656" s="267"/>
      <c r="CP656" s="267"/>
      <c r="CQ656" s="267"/>
      <c r="CR656" s="267"/>
      <c r="CS656" s="267"/>
      <c r="CT656" s="267"/>
      <c r="CU656" s="267"/>
      <c r="CV656" s="267"/>
      <c r="CW656" s="267"/>
      <c r="CX656" s="267"/>
      <c r="CY656" s="267"/>
      <c r="CZ656" s="267"/>
      <c r="DA656" s="267"/>
      <c r="DB656" s="267"/>
      <c r="DC656" s="267"/>
      <c r="DD656" s="267"/>
      <c r="DE656" s="267"/>
      <c r="DF656" s="267"/>
      <c r="DG656" s="267"/>
      <c r="DH656" s="267"/>
      <c r="DI656" s="267"/>
      <c r="DJ656" s="267"/>
      <c r="DK656" s="268"/>
      <c r="DL656" s="268"/>
      <c r="DM656" s="267"/>
      <c r="DN656" s="268"/>
      <c r="DO656" s="269"/>
    </row>
    <row r="657" spans="55:119" ht="22.5" customHeight="1" x14ac:dyDescent="0.3">
      <c r="BC657"/>
      <c r="BD657"/>
      <c r="BE657"/>
      <c r="BF657"/>
      <c r="BG657"/>
      <c r="BH657"/>
      <c r="BI657"/>
      <c r="BJ657"/>
      <c r="BK657"/>
      <c r="BL657"/>
      <c r="BV657"/>
      <c r="BW657" s="270"/>
      <c r="BX657" s="1014"/>
      <c r="BY657" s="1014"/>
      <c r="BZ657" s="1014"/>
      <c r="CA657" s="1014"/>
      <c r="CB657" s="271"/>
      <c r="CC657" s="1018"/>
      <c r="CD657" s="1018"/>
      <c r="CE657" s="271"/>
      <c r="CF657" s="271"/>
      <c r="CG657" s="271"/>
      <c r="CH657" s="271"/>
      <c r="CI657" s="271"/>
      <c r="CJ657" s="271"/>
      <c r="CK657" s="271"/>
      <c r="CL657" s="271"/>
      <c r="CM657" s="271"/>
      <c r="CN657" s="1019"/>
      <c r="CO657" s="1019"/>
      <c r="CP657" s="1019"/>
      <c r="CQ657" s="1019"/>
      <c r="CR657" s="1019"/>
      <c r="CS657" s="1015"/>
      <c r="CT657" s="1015"/>
      <c r="CU657" s="1015"/>
      <c r="CV657" s="271"/>
      <c r="CW657" s="271"/>
      <c r="CX657" s="271"/>
      <c r="CY657" s="271"/>
      <c r="CZ657" s="271"/>
      <c r="DA657" s="271"/>
      <c r="DB657" s="271"/>
      <c r="DC657" s="271"/>
      <c r="DD657" s="271"/>
      <c r="DE657" s="271"/>
      <c r="DF657" s="271"/>
      <c r="DG657" s="271"/>
      <c r="DH657" s="271"/>
      <c r="DI657" s="272"/>
      <c r="DJ657" s="1016"/>
      <c r="DK657" s="1016"/>
      <c r="DL657" s="1016"/>
      <c r="DM657" s="1017"/>
      <c r="DN657" s="1017"/>
      <c r="DO657" s="273"/>
    </row>
    <row r="658" spans="55:119" ht="22.5" customHeight="1" x14ac:dyDescent="0.3">
      <c r="BC658"/>
      <c r="BD658"/>
      <c r="BE658"/>
      <c r="BF658"/>
      <c r="BG658"/>
      <c r="BH658"/>
      <c r="BI658"/>
      <c r="BJ658"/>
      <c r="BK658"/>
      <c r="BL658"/>
      <c r="BV658"/>
      <c r="BW658" s="270"/>
      <c r="BX658" s="1014"/>
      <c r="BY658" s="1014"/>
      <c r="BZ658" s="1014"/>
      <c r="CA658" s="1014"/>
      <c r="CB658" s="271"/>
      <c r="CC658" s="1018"/>
      <c r="CD658" s="1018"/>
      <c r="CE658" s="271"/>
      <c r="CF658" s="271"/>
      <c r="CG658" s="271"/>
      <c r="CH658" s="271"/>
      <c r="CI658" s="271"/>
      <c r="CJ658" s="271"/>
      <c r="CK658" s="271"/>
      <c r="CL658" s="271"/>
      <c r="CM658" s="271"/>
      <c r="CN658" s="1019"/>
      <c r="CO658" s="1019"/>
      <c r="CP658" s="1019"/>
      <c r="CQ658" s="1019"/>
      <c r="CR658" s="1019"/>
      <c r="CS658" s="1015"/>
      <c r="CT658" s="1015"/>
      <c r="CU658" s="1015"/>
      <c r="CV658" s="271"/>
      <c r="CW658" s="271"/>
      <c r="CX658" s="271"/>
      <c r="CY658" s="271"/>
      <c r="CZ658" s="271"/>
      <c r="DA658" s="271"/>
      <c r="DB658" s="271"/>
      <c r="DC658" s="271"/>
      <c r="DD658" s="271"/>
      <c r="DE658" s="271"/>
      <c r="DF658" s="271"/>
      <c r="DG658" s="271"/>
      <c r="DH658" s="271"/>
      <c r="DI658" s="272"/>
      <c r="DJ658" s="1016"/>
      <c r="DK658" s="1016"/>
      <c r="DL658" s="1016"/>
      <c r="DM658" s="1017"/>
      <c r="DN658" s="1017"/>
      <c r="DO658" s="273"/>
    </row>
    <row r="659" spans="55:119" ht="22.5" customHeight="1" x14ac:dyDescent="0.3">
      <c r="BC659"/>
      <c r="BD659"/>
      <c r="BE659"/>
      <c r="BF659"/>
      <c r="BG659"/>
      <c r="BH659"/>
      <c r="BI659"/>
      <c r="BJ659"/>
      <c r="BK659"/>
      <c r="BL659"/>
      <c r="BV659"/>
      <c r="BW659" s="270"/>
      <c r="BX659" s="274"/>
      <c r="BY659" s="274"/>
      <c r="BZ659" s="274"/>
      <c r="CA659" s="274"/>
      <c r="CB659" s="1010"/>
      <c r="CC659" s="1010"/>
      <c r="CD659" s="275"/>
      <c r="CE659" s="276"/>
      <c r="CF659" s="1011"/>
      <c r="CG659" s="1011"/>
      <c r="CH659" s="1011"/>
      <c r="CI659" s="1011"/>
      <c r="CJ659" s="1011"/>
      <c r="CK659" s="1011"/>
      <c r="CL659" s="1011"/>
      <c r="CM659" s="1011"/>
      <c r="CN659" s="1011"/>
      <c r="CO659" s="1011"/>
      <c r="CP659" s="1011"/>
      <c r="CQ659" s="1011"/>
      <c r="CR659" s="1011"/>
      <c r="CS659" s="274"/>
      <c r="CT659" s="274"/>
      <c r="CU659" s="274"/>
      <c r="CV659" s="274"/>
      <c r="CW659" s="274"/>
      <c r="CX659" s="1010"/>
      <c r="CY659" s="1010"/>
      <c r="CZ659" s="275"/>
      <c r="DA659" s="276"/>
      <c r="DB659" s="1011"/>
      <c r="DC659" s="1011"/>
      <c r="DD659" s="1011"/>
      <c r="DE659" s="1011"/>
      <c r="DF659" s="1011"/>
      <c r="DG659" s="1011"/>
      <c r="DH659" s="1011"/>
      <c r="DI659" s="1011"/>
      <c r="DJ659" s="1011"/>
      <c r="DK659" s="1011"/>
      <c r="DL659" s="1011"/>
      <c r="DM659" s="1011"/>
      <c r="DN659" s="1011"/>
      <c r="DO659" s="273"/>
    </row>
    <row r="660" spans="55:119" ht="22.5" customHeight="1" x14ac:dyDescent="0.3">
      <c r="BC660"/>
      <c r="BD660"/>
      <c r="BE660"/>
      <c r="BF660"/>
      <c r="BG660"/>
      <c r="BH660"/>
      <c r="BI660"/>
      <c r="BJ660"/>
      <c r="BK660"/>
      <c r="BL660"/>
      <c r="BV660"/>
      <c r="BW660" s="270"/>
      <c r="BX660" s="274"/>
      <c r="BY660" s="274"/>
      <c r="BZ660" s="274"/>
      <c r="CA660" s="274"/>
      <c r="CB660" s="274"/>
      <c r="CC660" s="274"/>
      <c r="CD660" s="274"/>
      <c r="CE660" s="274"/>
      <c r="CF660" s="274"/>
      <c r="CG660" s="274"/>
      <c r="CH660" s="274"/>
      <c r="CI660" s="274"/>
      <c r="CJ660" s="274"/>
      <c r="CK660" s="274"/>
      <c r="CL660" s="274"/>
      <c r="CM660" s="274"/>
      <c r="CN660" s="274"/>
      <c r="CO660" s="274"/>
      <c r="CP660" s="274"/>
      <c r="CQ660" s="274"/>
      <c r="CR660" s="274"/>
      <c r="CS660" s="274"/>
      <c r="CT660" s="274"/>
      <c r="CU660" s="274"/>
      <c r="CV660" s="274"/>
      <c r="CW660" s="274"/>
      <c r="CX660" s="274"/>
      <c r="CY660" s="274"/>
      <c r="CZ660" s="274"/>
      <c r="DA660" s="274"/>
      <c r="DB660" s="274"/>
      <c r="DC660" s="274"/>
      <c r="DD660" s="274"/>
      <c r="DE660" s="274"/>
      <c r="DF660" s="274"/>
      <c r="DG660" s="274"/>
      <c r="DH660" s="274"/>
      <c r="DI660" s="277"/>
      <c r="DJ660" s="277"/>
      <c r="DK660" s="277"/>
      <c r="DL660" s="277"/>
      <c r="DM660" s="277"/>
      <c r="DN660" s="277"/>
      <c r="DO660" s="273"/>
    </row>
    <row r="661" spans="55:119" ht="22.5" customHeight="1" x14ac:dyDescent="0.4">
      <c r="BC661"/>
      <c r="BD661"/>
      <c r="BE661"/>
      <c r="BF661"/>
      <c r="BG661"/>
      <c r="BH661"/>
      <c r="BI661"/>
      <c r="BJ661"/>
      <c r="BK661"/>
      <c r="BL661"/>
      <c r="BV661"/>
      <c r="BW661" s="270"/>
      <c r="BX661" s="278"/>
      <c r="BY661" s="250"/>
      <c r="BZ661" s="279"/>
      <c r="CA661" s="290"/>
      <c r="CB661" s="290"/>
      <c r="CC661" s="290"/>
      <c r="CD661" s="290"/>
      <c r="CE661" s="290"/>
      <c r="CF661" s="290"/>
      <c r="CG661" s="290"/>
      <c r="CH661" s="290"/>
      <c r="CI661" s="290"/>
      <c r="CJ661" s="290"/>
      <c r="CK661" s="290"/>
      <c r="CL661" s="290"/>
      <c r="CM661" s="290"/>
      <c r="CN661" s="290"/>
      <c r="CO661" s="290"/>
      <c r="CP661" s="290"/>
      <c r="CQ661" s="290"/>
      <c r="CR661" s="290"/>
      <c r="CS661" s="290"/>
      <c r="CT661" s="290"/>
      <c r="CU661" s="290"/>
      <c r="CV661" s="290"/>
      <c r="CW661" s="290"/>
      <c r="CX661" s="290"/>
      <c r="CY661" s="290"/>
      <c r="CZ661" s="290"/>
      <c r="DA661" s="290"/>
      <c r="DB661" s="290"/>
      <c r="DC661" s="290"/>
      <c r="DD661" s="290"/>
      <c r="DE661" s="290"/>
      <c r="DF661" s="290"/>
      <c r="DG661" s="290"/>
      <c r="DH661" s="290"/>
      <c r="DI661" s="291"/>
      <c r="DJ661" s="291"/>
      <c r="DK661" s="291"/>
      <c r="DL661" s="291"/>
      <c r="DM661" s="291"/>
      <c r="DN661" s="291"/>
      <c r="DO661" s="273"/>
    </row>
    <row r="662" spans="55:119" ht="22.5" customHeight="1" x14ac:dyDescent="0.3">
      <c r="BC662"/>
      <c r="BD662"/>
      <c r="BE662"/>
      <c r="BF662"/>
      <c r="BG662"/>
      <c r="BH662"/>
      <c r="BI662"/>
      <c r="BJ662"/>
      <c r="BK662"/>
      <c r="BL662"/>
      <c r="BV662"/>
      <c r="BW662" s="270"/>
      <c r="BX662" s="280"/>
      <c r="BY662" s="281"/>
      <c r="BZ662" s="282"/>
      <c r="CA662" s="283"/>
      <c r="CB662" s="283"/>
      <c r="CC662" s="283"/>
      <c r="CD662" s="283"/>
      <c r="CE662" s="283"/>
      <c r="CF662" s="283"/>
      <c r="CG662" s="283"/>
      <c r="CH662" s="283"/>
      <c r="CI662" s="283"/>
      <c r="CJ662" s="283"/>
      <c r="CK662" s="283"/>
      <c r="CL662" s="283"/>
      <c r="CM662" s="283"/>
      <c r="CN662" s="283"/>
      <c r="CO662" s="283"/>
      <c r="CP662" s="283"/>
      <c r="CQ662" s="283"/>
      <c r="CR662" s="283"/>
      <c r="CS662" s="283"/>
      <c r="CT662" s="283"/>
      <c r="CU662" s="283"/>
      <c r="CV662" s="283"/>
      <c r="CW662" s="283"/>
      <c r="CX662" s="283"/>
      <c r="CY662" s="283"/>
      <c r="CZ662" s="283"/>
      <c r="DA662" s="283"/>
      <c r="DB662" s="283"/>
      <c r="DC662" s="283"/>
      <c r="DD662" s="283"/>
      <c r="DE662" s="283"/>
      <c r="DF662" s="283"/>
      <c r="DG662" s="283"/>
      <c r="DH662" s="283"/>
      <c r="DI662" s="284"/>
      <c r="DJ662" s="284"/>
      <c r="DK662" s="284"/>
      <c r="DL662" s="284"/>
      <c r="DM662" s="284"/>
      <c r="DN662" s="284"/>
      <c r="DO662" s="273"/>
    </row>
    <row r="663" spans="55:119" ht="22.5" customHeight="1" x14ac:dyDescent="0.4">
      <c r="BC663"/>
      <c r="BD663"/>
      <c r="BE663"/>
      <c r="BF663"/>
      <c r="BG663"/>
      <c r="BH663"/>
      <c r="BI663"/>
      <c r="BJ663"/>
      <c r="BK663"/>
      <c r="BL663"/>
      <c r="BV663"/>
      <c r="BW663" s="270"/>
      <c r="BX663" s="285"/>
      <c r="BY663" s="249"/>
      <c r="BZ663" s="286"/>
      <c r="CA663" s="290"/>
      <c r="CB663" s="290"/>
      <c r="CC663" s="290"/>
      <c r="CD663" s="290"/>
      <c r="CE663" s="290"/>
      <c r="CF663" s="290"/>
      <c r="CG663" s="290"/>
      <c r="CH663" s="290"/>
      <c r="CI663" s="290"/>
      <c r="CJ663" s="290"/>
      <c r="CK663" s="290"/>
      <c r="CL663" s="290"/>
      <c r="CM663" s="290"/>
      <c r="CN663" s="290"/>
      <c r="CO663" s="290"/>
      <c r="CP663" s="290"/>
      <c r="CQ663" s="290"/>
      <c r="CR663" s="290"/>
      <c r="CS663" s="290"/>
      <c r="CT663" s="290"/>
      <c r="CU663" s="290"/>
      <c r="CV663" s="290"/>
      <c r="CW663" s="290"/>
      <c r="CX663" s="290"/>
      <c r="CY663" s="290"/>
      <c r="CZ663" s="290"/>
      <c r="DA663" s="290"/>
      <c r="DB663" s="290"/>
      <c r="DC663" s="290"/>
      <c r="DD663" s="290"/>
      <c r="DE663" s="290"/>
      <c r="DF663" s="290"/>
      <c r="DG663" s="290"/>
      <c r="DH663" s="290"/>
      <c r="DI663" s="291"/>
      <c r="DJ663" s="291"/>
      <c r="DK663" s="291"/>
      <c r="DL663" s="291"/>
      <c r="DM663" s="291"/>
      <c r="DN663" s="291"/>
      <c r="DO663" s="273"/>
    </row>
    <row r="664" spans="55:119" ht="22.5" customHeight="1" thickBot="1" x14ac:dyDescent="0.35">
      <c r="BC664"/>
      <c r="BD664"/>
      <c r="BE664"/>
      <c r="BF664"/>
      <c r="BG664"/>
      <c r="BH664"/>
      <c r="BI664"/>
      <c r="BJ664"/>
      <c r="BK664"/>
      <c r="BL664"/>
      <c r="BV664"/>
      <c r="BW664" s="287"/>
      <c r="BX664" s="288"/>
      <c r="BY664" s="288"/>
      <c r="BZ664" s="288"/>
      <c r="CA664" s="288"/>
      <c r="CB664" s="288"/>
      <c r="CC664" s="288"/>
      <c r="CD664" s="288"/>
      <c r="CE664" s="288"/>
      <c r="CF664" s="288"/>
      <c r="CG664" s="288"/>
      <c r="CH664" s="288"/>
      <c r="CI664" s="288"/>
      <c r="CJ664" s="288"/>
      <c r="CK664" s="288"/>
      <c r="CL664" s="288"/>
      <c r="CM664" s="288"/>
      <c r="CN664" s="288"/>
      <c r="CO664" s="288"/>
      <c r="CP664" s="288"/>
      <c r="CQ664" s="288"/>
      <c r="CR664" s="288"/>
      <c r="CS664" s="288"/>
      <c r="CT664" s="288"/>
      <c r="CU664" s="288"/>
      <c r="CV664" s="288"/>
      <c r="CW664" s="288"/>
      <c r="CX664" s="288"/>
      <c r="CY664" s="288"/>
      <c r="CZ664" s="288"/>
      <c r="DA664" s="288"/>
      <c r="DB664" s="288"/>
      <c r="DC664" s="288"/>
      <c r="DD664" s="288"/>
      <c r="DE664" s="288"/>
      <c r="DF664" s="288"/>
      <c r="DG664" s="288"/>
      <c r="DH664" s="288"/>
      <c r="DI664" s="288"/>
      <c r="DJ664" s="288"/>
      <c r="DK664" s="288"/>
      <c r="DL664" s="288"/>
      <c r="DM664" s="288"/>
      <c r="DN664" s="288"/>
      <c r="DO664" s="289"/>
    </row>
    <row r="665" spans="55:119" ht="22.5" customHeight="1" thickTop="1" x14ac:dyDescent="0.35">
      <c r="BC665"/>
      <c r="BD665"/>
      <c r="BE665"/>
      <c r="BF665"/>
      <c r="BG665"/>
      <c r="BH665"/>
      <c r="BI665"/>
      <c r="BJ665"/>
      <c r="BK665"/>
      <c r="BL665"/>
      <c r="BV665"/>
      <c r="BW665" s="1108"/>
      <c r="BX665" s="1109"/>
      <c r="BY665" s="267"/>
      <c r="BZ665" s="267"/>
      <c r="CA665" s="267"/>
      <c r="CB665" s="267"/>
      <c r="CC665" s="267"/>
      <c r="CD665" s="267"/>
      <c r="CE665" s="267"/>
      <c r="CF665" s="267"/>
      <c r="CG665" s="267"/>
      <c r="CH665" s="267"/>
      <c r="CI665" s="267"/>
      <c r="CJ665" s="267"/>
      <c r="CK665" s="267"/>
      <c r="CL665" s="267"/>
      <c r="CM665" s="267"/>
      <c r="CN665" s="267"/>
      <c r="CO665" s="267"/>
      <c r="CP665" s="267"/>
      <c r="CQ665" s="267"/>
      <c r="CR665" s="267"/>
      <c r="CS665" s="267"/>
      <c r="CT665" s="267"/>
      <c r="CU665" s="267"/>
      <c r="CV665" s="267"/>
      <c r="CW665" s="267"/>
      <c r="CX665" s="267"/>
      <c r="CY665" s="267"/>
      <c r="CZ665" s="267"/>
      <c r="DA665" s="267"/>
      <c r="DB665" s="267"/>
      <c r="DC665" s="267"/>
      <c r="DD665" s="267"/>
      <c r="DE665" s="267"/>
      <c r="DF665" s="267"/>
      <c r="DG665" s="267"/>
      <c r="DH665" s="267"/>
      <c r="DI665" s="267"/>
      <c r="DJ665" s="267"/>
      <c r="DK665" s="268"/>
      <c r="DL665" s="268"/>
      <c r="DM665" s="267"/>
      <c r="DN665" s="268"/>
      <c r="DO665" s="269"/>
    </row>
    <row r="666" spans="55:119" ht="22.5" customHeight="1" x14ac:dyDescent="0.3">
      <c r="BC666"/>
      <c r="BD666"/>
      <c r="BE666"/>
      <c r="BF666"/>
      <c r="BG666"/>
      <c r="BH666"/>
      <c r="BI666"/>
      <c r="BJ666"/>
      <c r="BK666"/>
      <c r="BL666"/>
      <c r="BV666"/>
      <c r="BW666" s="270"/>
      <c r="BX666" s="1014"/>
      <c r="BY666" s="1014"/>
      <c r="BZ666" s="1014"/>
      <c r="CA666" s="1014"/>
      <c r="CB666" s="271"/>
      <c r="CC666" s="1018"/>
      <c r="CD666" s="1018"/>
      <c r="CE666" s="271"/>
      <c r="CF666" s="271"/>
      <c r="CG666" s="271"/>
      <c r="CH666" s="271"/>
      <c r="CI666" s="271"/>
      <c r="CJ666" s="271"/>
      <c r="CK666" s="271"/>
      <c r="CL666" s="271"/>
      <c r="CM666" s="271"/>
      <c r="CN666" s="1019"/>
      <c r="CO666" s="1019"/>
      <c r="CP666" s="1019"/>
      <c r="CQ666" s="1019"/>
      <c r="CR666" s="1019"/>
      <c r="CS666" s="1015"/>
      <c r="CT666" s="1015"/>
      <c r="CU666" s="1015"/>
      <c r="CV666" s="271"/>
      <c r="CW666" s="271"/>
      <c r="CX666" s="271"/>
      <c r="CY666" s="271"/>
      <c r="CZ666" s="271"/>
      <c r="DA666" s="271"/>
      <c r="DB666" s="271"/>
      <c r="DC666" s="271"/>
      <c r="DD666" s="271"/>
      <c r="DE666" s="271"/>
      <c r="DF666" s="271"/>
      <c r="DG666" s="271"/>
      <c r="DH666" s="271"/>
      <c r="DI666" s="272"/>
      <c r="DJ666" s="1016"/>
      <c r="DK666" s="1016"/>
      <c r="DL666" s="1016"/>
      <c r="DM666" s="1017"/>
      <c r="DN666" s="1017"/>
      <c r="DO666" s="273"/>
    </row>
    <row r="667" spans="55:119" ht="22.5" customHeight="1" x14ac:dyDescent="0.3">
      <c r="BC667"/>
      <c r="BD667"/>
      <c r="BE667"/>
      <c r="BF667"/>
      <c r="BG667"/>
      <c r="BH667"/>
      <c r="BI667"/>
      <c r="BJ667"/>
      <c r="BK667"/>
      <c r="BL667"/>
      <c r="BV667"/>
      <c r="BW667" s="270"/>
      <c r="BX667" s="1014"/>
      <c r="BY667" s="1014"/>
      <c r="BZ667" s="1014"/>
      <c r="CA667" s="1014"/>
      <c r="CB667" s="271"/>
      <c r="CC667" s="1018"/>
      <c r="CD667" s="1018"/>
      <c r="CE667" s="271"/>
      <c r="CF667" s="271"/>
      <c r="CG667" s="271"/>
      <c r="CH667" s="271"/>
      <c r="CI667" s="271"/>
      <c r="CJ667" s="271"/>
      <c r="CK667" s="271"/>
      <c r="CL667" s="271"/>
      <c r="CM667" s="271"/>
      <c r="CN667" s="1019"/>
      <c r="CO667" s="1019"/>
      <c r="CP667" s="1019"/>
      <c r="CQ667" s="1019"/>
      <c r="CR667" s="1019"/>
      <c r="CS667" s="1015"/>
      <c r="CT667" s="1015"/>
      <c r="CU667" s="1015"/>
      <c r="CV667" s="271"/>
      <c r="CW667" s="271"/>
      <c r="CX667" s="271"/>
      <c r="CY667" s="271"/>
      <c r="CZ667" s="271"/>
      <c r="DA667" s="271"/>
      <c r="DB667" s="271"/>
      <c r="DC667" s="271"/>
      <c r="DD667" s="271"/>
      <c r="DE667" s="271"/>
      <c r="DF667" s="271"/>
      <c r="DG667" s="271"/>
      <c r="DH667" s="271"/>
      <c r="DI667" s="272"/>
      <c r="DJ667" s="1016"/>
      <c r="DK667" s="1016"/>
      <c r="DL667" s="1016"/>
      <c r="DM667" s="1017"/>
      <c r="DN667" s="1017"/>
      <c r="DO667" s="273"/>
    </row>
    <row r="668" spans="55:119" ht="22.5" customHeight="1" x14ac:dyDescent="0.3">
      <c r="BC668"/>
      <c r="BD668"/>
      <c r="BE668"/>
      <c r="BF668"/>
      <c r="BG668"/>
      <c r="BH668"/>
      <c r="BI668"/>
      <c r="BJ668"/>
      <c r="BK668"/>
      <c r="BL668"/>
      <c r="BV668"/>
      <c r="BW668" s="270"/>
      <c r="BX668" s="274"/>
      <c r="BY668" s="274"/>
      <c r="BZ668" s="274"/>
      <c r="CA668" s="274"/>
      <c r="CB668" s="1010"/>
      <c r="CC668" s="1010"/>
      <c r="CD668" s="275"/>
      <c r="CE668" s="276"/>
      <c r="CF668" s="1011"/>
      <c r="CG668" s="1011"/>
      <c r="CH668" s="1011"/>
      <c r="CI668" s="1011"/>
      <c r="CJ668" s="1011"/>
      <c r="CK668" s="1011"/>
      <c r="CL668" s="1011"/>
      <c r="CM668" s="1011"/>
      <c r="CN668" s="1011"/>
      <c r="CO668" s="1011"/>
      <c r="CP668" s="1011"/>
      <c r="CQ668" s="1011"/>
      <c r="CR668" s="1011"/>
      <c r="CS668" s="274"/>
      <c r="CT668" s="274"/>
      <c r="CU668" s="274"/>
      <c r="CV668" s="274"/>
      <c r="CW668" s="274"/>
      <c r="CX668" s="1010"/>
      <c r="CY668" s="1010"/>
      <c r="CZ668" s="275"/>
      <c r="DA668" s="276"/>
      <c r="DB668" s="1011"/>
      <c r="DC668" s="1011"/>
      <c r="DD668" s="1011"/>
      <c r="DE668" s="1011"/>
      <c r="DF668" s="1011"/>
      <c r="DG668" s="1011"/>
      <c r="DH668" s="1011"/>
      <c r="DI668" s="1011"/>
      <c r="DJ668" s="1011"/>
      <c r="DK668" s="1011"/>
      <c r="DL668" s="1011"/>
      <c r="DM668" s="1011"/>
      <c r="DN668" s="1011"/>
      <c r="DO668" s="273"/>
    </row>
    <row r="669" spans="55:119" ht="22.5" customHeight="1" x14ac:dyDescent="0.3">
      <c r="BC669"/>
      <c r="BD669"/>
      <c r="BE669"/>
      <c r="BF669"/>
      <c r="BG669"/>
      <c r="BH669"/>
      <c r="BI669"/>
      <c r="BJ669"/>
      <c r="BK669"/>
      <c r="BL669"/>
      <c r="BV669"/>
      <c r="BW669" s="270"/>
      <c r="BX669" s="274"/>
      <c r="BY669" s="274"/>
      <c r="BZ669" s="274"/>
      <c r="CA669" s="274"/>
      <c r="CB669" s="274"/>
      <c r="CC669" s="274"/>
      <c r="CD669" s="274"/>
      <c r="CE669" s="274"/>
      <c r="CF669" s="274"/>
      <c r="CG669" s="274"/>
      <c r="CH669" s="274"/>
      <c r="CI669" s="274"/>
      <c r="CJ669" s="274"/>
      <c r="CK669" s="274"/>
      <c r="CL669" s="274"/>
      <c r="CM669" s="274"/>
      <c r="CN669" s="274"/>
      <c r="CO669" s="274"/>
      <c r="CP669" s="274"/>
      <c r="CQ669" s="274"/>
      <c r="CR669" s="274"/>
      <c r="CS669" s="274"/>
      <c r="CT669" s="274"/>
      <c r="CU669" s="274"/>
      <c r="CV669" s="274"/>
      <c r="CW669" s="274"/>
      <c r="CX669" s="274"/>
      <c r="CY669" s="274"/>
      <c r="CZ669" s="274"/>
      <c r="DA669" s="274"/>
      <c r="DB669" s="274"/>
      <c r="DC669" s="274"/>
      <c r="DD669" s="274"/>
      <c r="DE669" s="274"/>
      <c r="DF669" s="274"/>
      <c r="DG669" s="274"/>
      <c r="DH669" s="274"/>
      <c r="DI669" s="277"/>
      <c r="DJ669" s="277"/>
      <c r="DK669" s="277"/>
      <c r="DL669" s="277"/>
      <c r="DM669" s="277"/>
      <c r="DN669" s="277"/>
      <c r="DO669" s="273"/>
    </row>
    <row r="670" spans="55:119" ht="22.5" customHeight="1" x14ac:dyDescent="0.4">
      <c r="BC670"/>
      <c r="BD670"/>
      <c r="BE670"/>
      <c r="BF670"/>
      <c r="BG670"/>
      <c r="BH670"/>
      <c r="BI670"/>
      <c r="BJ670"/>
      <c r="BK670"/>
      <c r="BL670"/>
      <c r="BV670"/>
      <c r="BW670" s="270"/>
      <c r="BX670" s="278"/>
      <c r="BY670" s="250"/>
      <c r="BZ670" s="279"/>
      <c r="CA670" s="290"/>
      <c r="CB670" s="290"/>
      <c r="CC670" s="290"/>
      <c r="CD670" s="290"/>
      <c r="CE670" s="290"/>
      <c r="CF670" s="290"/>
      <c r="CG670" s="290"/>
      <c r="CH670" s="290"/>
      <c r="CI670" s="290"/>
      <c r="CJ670" s="290"/>
      <c r="CK670" s="290"/>
      <c r="CL670" s="290"/>
      <c r="CM670" s="290"/>
      <c r="CN670" s="290"/>
      <c r="CO670" s="290"/>
      <c r="CP670" s="290"/>
      <c r="CQ670" s="290"/>
      <c r="CR670" s="290"/>
      <c r="CS670" s="290"/>
      <c r="CT670" s="290"/>
      <c r="CU670" s="290"/>
      <c r="CV670" s="290"/>
      <c r="CW670" s="290"/>
      <c r="CX670" s="290"/>
      <c r="CY670" s="290"/>
      <c r="CZ670" s="290"/>
      <c r="DA670" s="290"/>
      <c r="DB670" s="290"/>
      <c r="DC670" s="290"/>
      <c r="DD670" s="290"/>
      <c r="DE670" s="290"/>
      <c r="DF670" s="290"/>
      <c r="DG670" s="290"/>
      <c r="DH670" s="290"/>
      <c r="DI670" s="291"/>
      <c r="DJ670" s="291"/>
      <c r="DK670" s="291"/>
      <c r="DL670" s="291"/>
      <c r="DM670" s="291"/>
      <c r="DN670" s="291"/>
      <c r="DO670" s="273"/>
    </row>
    <row r="671" spans="55:119" ht="22.5" customHeight="1" x14ac:dyDescent="0.3">
      <c r="BC671"/>
      <c r="BD671"/>
      <c r="BE671"/>
      <c r="BF671"/>
      <c r="BG671"/>
      <c r="BH671"/>
      <c r="BI671"/>
      <c r="BJ671"/>
      <c r="BK671"/>
      <c r="BL671"/>
      <c r="BV671"/>
      <c r="BW671" s="270"/>
      <c r="BX671" s="280"/>
      <c r="BY671" s="281"/>
      <c r="BZ671" s="282"/>
      <c r="CA671" s="283"/>
      <c r="CB671" s="283"/>
      <c r="CC671" s="283"/>
      <c r="CD671" s="283"/>
      <c r="CE671" s="283"/>
      <c r="CF671" s="283"/>
      <c r="CG671" s="283"/>
      <c r="CH671" s="283"/>
      <c r="CI671" s="283"/>
      <c r="CJ671" s="283"/>
      <c r="CK671" s="283"/>
      <c r="CL671" s="283"/>
      <c r="CM671" s="283"/>
      <c r="CN671" s="283"/>
      <c r="CO671" s="283"/>
      <c r="CP671" s="283"/>
      <c r="CQ671" s="283"/>
      <c r="CR671" s="283"/>
      <c r="CS671" s="283"/>
      <c r="CT671" s="283"/>
      <c r="CU671" s="283"/>
      <c r="CV671" s="283"/>
      <c r="CW671" s="283"/>
      <c r="CX671" s="283"/>
      <c r="CY671" s="283"/>
      <c r="CZ671" s="283"/>
      <c r="DA671" s="283"/>
      <c r="DB671" s="283"/>
      <c r="DC671" s="283"/>
      <c r="DD671" s="283"/>
      <c r="DE671" s="283"/>
      <c r="DF671" s="283"/>
      <c r="DG671" s="283"/>
      <c r="DH671" s="283"/>
      <c r="DI671" s="284"/>
      <c r="DJ671" s="284"/>
      <c r="DK671" s="284"/>
      <c r="DL671" s="284"/>
      <c r="DM671" s="284"/>
      <c r="DN671" s="284"/>
      <c r="DO671" s="273"/>
    </row>
    <row r="672" spans="55:119" ht="22.5" customHeight="1" x14ac:dyDescent="0.4">
      <c r="BC672"/>
      <c r="BD672"/>
      <c r="BE672"/>
      <c r="BF672"/>
      <c r="BG672"/>
      <c r="BH672"/>
      <c r="BI672"/>
      <c r="BJ672"/>
      <c r="BK672"/>
      <c r="BL672"/>
      <c r="BV672"/>
      <c r="BW672" s="270"/>
      <c r="BX672" s="285"/>
      <c r="BY672" s="249"/>
      <c r="BZ672" s="286"/>
      <c r="CA672" s="290"/>
      <c r="CB672" s="290"/>
      <c r="CC672" s="290"/>
      <c r="CD672" s="290"/>
      <c r="CE672" s="290"/>
      <c r="CF672" s="290"/>
      <c r="CG672" s="290"/>
      <c r="CH672" s="290"/>
      <c r="CI672" s="290"/>
      <c r="CJ672" s="290"/>
      <c r="CK672" s="290"/>
      <c r="CL672" s="290"/>
      <c r="CM672" s="290"/>
      <c r="CN672" s="290"/>
      <c r="CO672" s="290"/>
      <c r="CP672" s="290"/>
      <c r="CQ672" s="290"/>
      <c r="CR672" s="290"/>
      <c r="CS672" s="290"/>
      <c r="CT672" s="290"/>
      <c r="CU672" s="290"/>
      <c r="CV672" s="290"/>
      <c r="CW672" s="290"/>
      <c r="CX672" s="290"/>
      <c r="CY672" s="290"/>
      <c r="CZ672" s="290"/>
      <c r="DA672" s="290"/>
      <c r="DB672" s="290"/>
      <c r="DC672" s="290"/>
      <c r="DD672" s="290"/>
      <c r="DE672" s="290"/>
      <c r="DF672" s="290"/>
      <c r="DG672" s="290"/>
      <c r="DH672" s="290"/>
      <c r="DI672" s="291"/>
      <c r="DJ672" s="291"/>
      <c r="DK672" s="291"/>
      <c r="DL672" s="291"/>
      <c r="DM672" s="291"/>
      <c r="DN672" s="291"/>
      <c r="DO672" s="273"/>
    </row>
    <row r="673" spans="30:119" ht="22.5" customHeight="1" thickBot="1" x14ac:dyDescent="0.35">
      <c r="BC673"/>
      <c r="BD673"/>
      <c r="BE673"/>
      <c r="BF673"/>
      <c r="BG673"/>
      <c r="BH673"/>
      <c r="BI673"/>
      <c r="BJ673"/>
      <c r="BK673"/>
      <c r="BL673"/>
      <c r="BV673"/>
      <c r="BW673" s="287"/>
      <c r="BX673" s="288"/>
      <c r="BY673" s="288"/>
      <c r="BZ673" s="288"/>
      <c r="CA673" s="288"/>
      <c r="CB673" s="288"/>
      <c r="CC673" s="288"/>
      <c r="CD673" s="288"/>
      <c r="CE673" s="288"/>
      <c r="CF673" s="288"/>
      <c r="CG673" s="288"/>
      <c r="CH673" s="288"/>
      <c r="CI673" s="288"/>
      <c r="CJ673" s="288"/>
      <c r="CK673" s="288"/>
      <c r="CL673" s="288"/>
      <c r="CM673" s="288"/>
      <c r="CN673" s="288"/>
      <c r="CO673" s="288"/>
      <c r="CP673" s="288"/>
      <c r="CQ673" s="288"/>
      <c r="CR673" s="288"/>
      <c r="CS673" s="288"/>
      <c r="CT673" s="288"/>
      <c r="CU673" s="288"/>
      <c r="CV673" s="288"/>
      <c r="CW673" s="288"/>
      <c r="CX673" s="288"/>
      <c r="CY673" s="288"/>
      <c r="CZ673" s="288"/>
      <c r="DA673" s="288"/>
      <c r="DB673" s="288"/>
      <c r="DC673" s="288"/>
      <c r="DD673" s="288"/>
      <c r="DE673" s="288"/>
      <c r="DF673" s="288"/>
      <c r="DG673" s="288"/>
      <c r="DH673" s="288"/>
      <c r="DI673" s="288"/>
      <c r="DJ673" s="288"/>
      <c r="DK673" s="288"/>
      <c r="DL673" s="288"/>
      <c r="DM673" s="288"/>
      <c r="DN673" s="288"/>
      <c r="DO673" s="289"/>
    </row>
    <row r="674" spans="30:119" ht="22.5" customHeight="1" thickTop="1" x14ac:dyDescent="0.35">
      <c r="BC674"/>
      <c r="BD674"/>
      <c r="BE674"/>
      <c r="BF674"/>
      <c r="BG674"/>
      <c r="BH674"/>
      <c r="BI674"/>
      <c r="BJ674"/>
      <c r="BK674"/>
      <c r="BL674"/>
      <c r="BV674"/>
      <c r="BW674" s="1108"/>
      <c r="BX674" s="1109"/>
      <c r="BY674" s="267"/>
      <c r="BZ674" s="267"/>
      <c r="CA674" s="267"/>
      <c r="CB674" s="267"/>
      <c r="CC674" s="267"/>
      <c r="CD674" s="267"/>
      <c r="CE674" s="267"/>
      <c r="CF674" s="267"/>
      <c r="CG674" s="267"/>
      <c r="CH674" s="267"/>
      <c r="CI674" s="267"/>
      <c r="CJ674" s="267"/>
      <c r="CK674" s="267"/>
      <c r="CL674" s="267"/>
      <c r="CM674" s="267"/>
      <c r="CN674" s="267"/>
      <c r="CO674" s="267"/>
      <c r="CP674" s="267"/>
      <c r="CQ674" s="267"/>
      <c r="CR674" s="267"/>
      <c r="CS674" s="267"/>
      <c r="CT674" s="267"/>
      <c r="CU674" s="267"/>
      <c r="CV674" s="267"/>
      <c r="CW674" s="267"/>
      <c r="CX674" s="267"/>
      <c r="CY674" s="267"/>
      <c r="CZ674" s="267"/>
      <c r="DA674" s="267"/>
      <c r="DB674" s="267"/>
      <c r="DC674" s="267"/>
      <c r="DD674" s="267"/>
      <c r="DE674" s="267"/>
      <c r="DF674" s="267"/>
      <c r="DG674" s="267"/>
      <c r="DH674" s="267"/>
      <c r="DI674" s="267"/>
      <c r="DJ674" s="267"/>
      <c r="DK674" s="268"/>
      <c r="DL674" s="268"/>
      <c r="DM674" s="267"/>
      <c r="DN674" s="268"/>
      <c r="DO674" s="269"/>
    </row>
    <row r="675" spans="30:119" ht="22.5" customHeight="1" x14ac:dyDescent="0.3">
      <c r="AD675"/>
      <c r="BC675"/>
      <c r="BD675"/>
      <c r="BE675"/>
      <c r="BF675"/>
      <c r="BG675"/>
      <c r="BH675"/>
      <c r="BI675"/>
      <c r="BJ675"/>
      <c r="BK675"/>
      <c r="BL675"/>
      <c r="BV675"/>
      <c r="BW675" s="270"/>
      <c r="BX675" s="1014"/>
      <c r="BY675" s="1014"/>
      <c r="BZ675" s="1014"/>
      <c r="CA675" s="1014"/>
      <c r="CB675" s="271"/>
      <c r="CC675" s="1018"/>
      <c r="CD675" s="1018"/>
      <c r="CE675" s="271"/>
      <c r="CF675" s="271"/>
      <c r="CG675" s="271"/>
      <c r="CH675" s="271"/>
      <c r="CI675" s="271"/>
      <c r="CJ675" s="271"/>
      <c r="CK675" s="271"/>
      <c r="CL675" s="271"/>
      <c r="CM675" s="271"/>
      <c r="CN675" s="1019"/>
      <c r="CO675" s="1019"/>
      <c r="CP675" s="1019"/>
      <c r="CQ675" s="1019"/>
      <c r="CR675" s="1019"/>
      <c r="CS675" s="1015"/>
      <c r="CT675" s="1015"/>
      <c r="CU675" s="1015"/>
      <c r="CV675" s="271"/>
      <c r="CW675" s="271"/>
      <c r="CX675" s="271"/>
      <c r="CY675" s="271"/>
      <c r="CZ675" s="271"/>
      <c r="DA675" s="271"/>
      <c r="DB675" s="271"/>
      <c r="DC675" s="271"/>
      <c r="DD675" s="271"/>
      <c r="DE675" s="271"/>
      <c r="DF675" s="271"/>
      <c r="DG675" s="271"/>
      <c r="DH675" s="271"/>
      <c r="DI675" s="272"/>
      <c r="DJ675" s="1016"/>
      <c r="DK675" s="1016"/>
      <c r="DL675" s="1016"/>
      <c r="DM675" s="1017"/>
      <c r="DN675" s="1017"/>
      <c r="DO675" s="273"/>
    </row>
    <row r="676" spans="30:119" ht="22.5" customHeight="1" x14ac:dyDescent="0.3">
      <c r="AD676"/>
      <c r="BC676"/>
      <c r="BD676"/>
      <c r="BE676"/>
      <c r="BF676"/>
      <c r="BG676"/>
      <c r="BH676"/>
      <c r="BI676"/>
      <c r="BJ676"/>
      <c r="BK676"/>
      <c r="BL676"/>
      <c r="BV676"/>
      <c r="BW676" s="270"/>
      <c r="BX676" s="1014"/>
      <c r="BY676" s="1014"/>
      <c r="BZ676" s="1014"/>
      <c r="CA676" s="1014"/>
      <c r="CB676" s="271"/>
      <c r="CC676" s="1018"/>
      <c r="CD676" s="1018"/>
      <c r="CE676" s="271"/>
      <c r="CF676" s="271"/>
      <c r="CG676" s="271"/>
      <c r="CH676" s="271"/>
      <c r="CI676" s="271"/>
      <c r="CJ676" s="271"/>
      <c r="CK676" s="271"/>
      <c r="CL676" s="271"/>
      <c r="CM676" s="271"/>
      <c r="CN676" s="1019"/>
      <c r="CO676" s="1019"/>
      <c r="CP676" s="1019"/>
      <c r="CQ676" s="1019"/>
      <c r="CR676" s="1019"/>
      <c r="CS676" s="1015"/>
      <c r="CT676" s="1015"/>
      <c r="CU676" s="1015"/>
      <c r="CV676" s="271"/>
      <c r="CW676" s="271"/>
      <c r="CX676" s="271"/>
      <c r="CY676" s="271"/>
      <c r="CZ676" s="271"/>
      <c r="DA676" s="271"/>
      <c r="DB676" s="271"/>
      <c r="DC676" s="271"/>
      <c r="DD676" s="271"/>
      <c r="DE676" s="271"/>
      <c r="DF676" s="271"/>
      <c r="DG676" s="271"/>
      <c r="DH676" s="271"/>
      <c r="DI676" s="272"/>
      <c r="DJ676" s="1016"/>
      <c r="DK676" s="1016"/>
      <c r="DL676" s="1016"/>
      <c r="DM676" s="1017"/>
      <c r="DN676" s="1017"/>
      <c r="DO676" s="273"/>
    </row>
    <row r="677" spans="30:119" ht="22.5" customHeight="1" x14ac:dyDescent="0.3">
      <c r="AD677"/>
      <c r="BC677"/>
      <c r="BD677"/>
      <c r="BE677"/>
      <c r="BF677"/>
      <c r="BG677"/>
      <c r="BH677"/>
      <c r="BI677"/>
      <c r="BJ677"/>
      <c r="BK677"/>
      <c r="BL677"/>
      <c r="BV677"/>
      <c r="BW677" s="270"/>
      <c r="BX677" s="274"/>
      <c r="BY677" s="274"/>
      <c r="BZ677" s="274"/>
      <c r="CA677" s="274"/>
      <c r="CB677" s="1010"/>
      <c r="CC677" s="1010"/>
      <c r="CD677" s="275"/>
      <c r="CE677" s="276"/>
      <c r="CF677" s="1011"/>
      <c r="CG677" s="1011"/>
      <c r="CH677" s="1011"/>
      <c r="CI677" s="1011"/>
      <c r="CJ677" s="1011"/>
      <c r="CK677" s="1011"/>
      <c r="CL677" s="1011"/>
      <c r="CM677" s="1011"/>
      <c r="CN677" s="1011"/>
      <c r="CO677" s="1011"/>
      <c r="CP677" s="1011"/>
      <c r="CQ677" s="1011"/>
      <c r="CR677" s="1011"/>
      <c r="CS677" s="274"/>
      <c r="CT677" s="274"/>
      <c r="CU677" s="274"/>
      <c r="CV677" s="274"/>
      <c r="CW677" s="274"/>
      <c r="CX677" s="1010"/>
      <c r="CY677" s="1010"/>
      <c r="CZ677" s="275"/>
      <c r="DA677" s="276"/>
      <c r="DB677" s="1011"/>
      <c r="DC677" s="1011"/>
      <c r="DD677" s="1011"/>
      <c r="DE677" s="1011"/>
      <c r="DF677" s="1011"/>
      <c r="DG677" s="1011"/>
      <c r="DH677" s="1011"/>
      <c r="DI677" s="1011"/>
      <c r="DJ677" s="1011"/>
      <c r="DK677" s="1011"/>
      <c r="DL677" s="1011"/>
      <c r="DM677" s="1011"/>
      <c r="DN677" s="1011"/>
      <c r="DO677" s="273"/>
    </row>
    <row r="678" spans="30:119" ht="22.5" customHeight="1" x14ac:dyDescent="0.3">
      <c r="AD678"/>
      <c r="BC678"/>
      <c r="BD678"/>
      <c r="BE678"/>
      <c r="BF678"/>
      <c r="BG678"/>
      <c r="BH678"/>
      <c r="BI678"/>
      <c r="BJ678"/>
      <c r="BK678"/>
      <c r="BL678"/>
      <c r="BV678"/>
      <c r="BW678" s="270"/>
      <c r="BX678" s="274"/>
      <c r="BY678" s="274"/>
      <c r="BZ678" s="274"/>
      <c r="CA678" s="274"/>
      <c r="CB678" s="274"/>
      <c r="CC678" s="274"/>
      <c r="CD678" s="274"/>
      <c r="CE678" s="274"/>
      <c r="CF678" s="274"/>
      <c r="CG678" s="274"/>
      <c r="CH678" s="274"/>
      <c r="CI678" s="274"/>
      <c r="CJ678" s="274"/>
      <c r="CK678" s="274"/>
      <c r="CL678" s="274"/>
      <c r="CM678" s="274"/>
      <c r="CN678" s="274"/>
      <c r="CO678" s="274"/>
      <c r="CP678" s="274"/>
      <c r="CQ678" s="274"/>
      <c r="CR678" s="274"/>
      <c r="CS678" s="274"/>
      <c r="CT678" s="274"/>
      <c r="CU678" s="274"/>
      <c r="CV678" s="274"/>
      <c r="CW678" s="274"/>
      <c r="CX678" s="274"/>
      <c r="CY678" s="274"/>
      <c r="CZ678" s="274"/>
      <c r="DA678" s="274"/>
      <c r="DB678" s="274"/>
      <c r="DC678" s="274"/>
      <c r="DD678" s="274"/>
      <c r="DE678" s="274"/>
      <c r="DF678" s="274"/>
      <c r="DG678" s="274"/>
      <c r="DH678" s="274"/>
      <c r="DI678" s="277"/>
      <c r="DJ678" s="277"/>
      <c r="DK678" s="277"/>
      <c r="DL678" s="277"/>
      <c r="DM678" s="277"/>
      <c r="DN678" s="277"/>
      <c r="DO678" s="273"/>
    </row>
    <row r="679" spans="30:119" ht="22.5" customHeight="1" x14ac:dyDescent="0.4">
      <c r="AD679"/>
      <c r="BC679"/>
      <c r="BD679"/>
      <c r="BE679"/>
      <c r="BF679"/>
      <c r="BG679"/>
      <c r="BH679"/>
      <c r="BI679"/>
      <c r="BJ679"/>
      <c r="BK679"/>
      <c r="BL679"/>
      <c r="BV679"/>
      <c r="BW679" s="270"/>
      <c r="BX679" s="278"/>
      <c r="BY679" s="250"/>
      <c r="BZ679" s="279"/>
      <c r="CA679" s="290"/>
      <c r="CB679" s="290"/>
      <c r="CC679" s="290"/>
      <c r="CD679" s="290"/>
      <c r="CE679" s="290"/>
      <c r="CF679" s="290"/>
      <c r="CG679" s="290"/>
      <c r="CH679" s="290"/>
      <c r="CI679" s="290"/>
      <c r="CJ679" s="290"/>
      <c r="CK679" s="290"/>
      <c r="CL679" s="290"/>
      <c r="CM679" s="290"/>
      <c r="CN679" s="290"/>
      <c r="CO679" s="290"/>
      <c r="CP679" s="290"/>
      <c r="CQ679" s="290"/>
      <c r="CR679" s="290"/>
      <c r="CS679" s="290"/>
      <c r="CT679" s="290"/>
      <c r="CU679" s="290"/>
      <c r="CV679" s="290"/>
      <c r="CW679" s="290"/>
      <c r="CX679" s="290"/>
      <c r="CY679" s="290"/>
      <c r="CZ679" s="290"/>
      <c r="DA679" s="290"/>
      <c r="DB679" s="290"/>
      <c r="DC679" s="290"/>
      <c r="DD679" s="290"/>
      <c r="DE679" s="290"/>
      <c r="DF679" s="290"/>
      <c r="DG679" s="290"/>
      <c r="DH679" s="290"/>
      <c r="DI679" s="291"/>
      <c r="DJ679" s="291"/>
      <c r="DK679" s="291"/>
      <c r="DL679" s="291"/>
      <c r="DM679" s="291"/>
      <c r="DN679" s="291"/>
      <c r="DO679" s="273"/>
    </row>
    <row r="680" spans="30:119" ht="22.5" customHeight="1" x14ac:dyDescent="0.3">
      <c r="AD680"/>
      <c r="BC680"/>
      <c r="BD680"/>
      <c r="BE680"/>
      <c r="BF680"/>
      <c r="BG680"/>
      <c r="BH680"/>
      <c r="BI680"/>
      <c r="BJ680"/>
      <c r="BK680"/>
      <c r="BL680"/>
      <c r="BV680"/>
      <c r="BW680" s="270"/>
      <c r="BX680" s="280"/>
      <c r="BY680" s="281"/>
      <c r="BZ680" s="282"/>
      <c r="CA680" s="283"/>
      <c r="CB680" s="283"/>
      <c r="CC680" s="283"/>
      <c r="CD680" s="283"/>
      <c r="CE680" s="283"/>
      <c r="CF680" s="283"/>
      <c r="CG680" s="283"/>
      <c r="CH680" s="283"/>
      <c r="CI680" s="283"/>
      <c r="CJ680" s="283"/>
      <c r="CK680" s="283"/>
      <c r="CL680" s="283"/>
      <c r="CM680" s="283"/>
      <c r="CN680" s="283"/>
      <c r="CO680" s="283"/>
      <c r="CP680" s="283"/>
      <c r="CQ680" s="283"/>
      <c r="CR680" s="283"/>
      <c r="CS680" s="283"/>
      <c r="CT680" s="283"/>
      <c r="CU680" s="283"/>
      <c r="CV680" s="283"/>
      <c r="CW680" s="283"/>
      <c r="CX680" s="283"/>
      <c r="CY680" s="283"/>
      <c r="CZ680" s="283"/>
      <c r="DA680" s="283"/>
      <c r="DB680" s="283"/>
      <c r="DC680" s="283"/>
      <c r="DD680" s="283"/>
      <c r="DE680" s="283"/>
      <c r="DF680" s="283"/>
      <c r="DG680" s="283"/>
      <c r="DH680" s="283"/>
      <c r="DI680" s="284"/>
      <c r="DJ680" s="284"/>
      <c r="DK680" s="284"/>
      <c r="DL680" s="284"/>
      <c r="DM680" s="284"/>
      <c r="DN680" s="284"/>
      <c r="DO680" s="273"/>
    </row>
    <row r="681" spans="30:119" ht="22.5" customHeight="1" x14ac:dyDescent="0.4">
      <c r="AD681"/>
      <c r="BC681"/>
      <c r="BD681"/>
      <c r="BE681"/>
      <c r="BF681"/>
      <c r="BG681"/>
      <c r="BH681"/>
      <c r="BI681"/>
      <c r="BJ681"/>
      <c r="BK681"/>
      <c r="BL681"/>
      <c r="BV681"/>
      <c r="BW681" s="270"/>
      <c r="BX681" s="285"/>
      <c r="BY681" s="249"/>
      <c r="BZ681" s="286"/>
      <c r="CA681" s="290"/>
      <c r="CB681" s="290"/>
      <c r="CC681" s="290"/>
      <c r="CD681" s="290"/>
      <c r="CE681" s="290"/>
      <c r="CF681" s="290"/>
      <c r="CG681" s="290"/>
      <c r="CH681" s="290"/>
      <c r="CI681" s="290"/>
      <c r="CJ681" s="290"/>
      <c r="CK681" s="290"/>
      <c r="CL681" s="290"/>
      <c r="CM681" s="290"/>
      <c r="CN681" s="290"/>
      <c r="CO681" s="290"/>
      <c r="CP681" s="290"/>
      <c r="CQ681" s="290"/>
      <c r="CR681" s="290"/>
      <c r="CS681" s="290"/>
      <c r="CT681" s="290"/>
      <c r="CU681" s="290"/>
      <c r="CV681" s="290"/>
      <c r="CW681" s="290"/>
      <c r="CX681" s="290"/>
      <c r="CY681" s="290"/>
      <c r="CZ681" s="290"/>
      <c r="DA681" s="290"/>
      <c r="DB681" s="290"/>
      <c r="DC681" s="290"/>
      <c r="DD681" s="290"/>
      <c r="DE681" s="290"/>
      <c r="DF681" s="290"/>
      <c r="DG681" s="290"/>
      <c r="DH681" s="290"/>
      <c r="DI681" s="291"/>
      <c r="DJ681" s="291"/>
      <c r="DK681" s="291"/>
      <c r="DL681" s="291"/>
      <c r="DM681" s="291"/>
      <c r="DN681" s="291"/>
      <c r="DO681" s="273"/>
    </row>
    <row r="682" spans="30:119" ht="22.5" customHeight="1" thickBot="1" x14ac:dyDescent="0.35">
      <c r="AD682"/>
      <c r="BC682"/>
      <c r="BD682"/>
      <c r="BE682"/>
      <c r="BF682"/>
      <c r="BG682"/>
      <c r="BH682"/>
      <c r="BI682"/>
      <c r="BJ682"/>
      <c r="BK682"/>
      <c r="BL682"/>
      <c r="BV682"/>
      <c r="BW682" s="287"/>
      <c r="BX682" s="288"/>
      <c r="BY682" s="288"/>
      <c r="BZ682" s="288"/>
      <c r="CA682" s="288"/>
      <c r="CB682" s="288"/>
      <c r="CC682" s="288"/>
      <c r="CD682" s="288"/>
      <c r="CE682" s="288"/>
      <c r="CF682" s="288"/>
      <c r="CG682" s="288"/>
      <c r="CH682" s="288"/>
      <c r="CI682" s="288"/>
      <c r="CJ682" s="288"/>
      <c r="CK682" s="288"/>
      <c r="CL682" s="288"/>
      <c r="CM682" s="288"/>
      <c r="CN682" s="288"/>
      <c r="CO682" s="288"/>
      <c r="CP682" s="288"/>
      <c r="CQ682" s="288"/>
      <c r="CR682" s="288"/>
      <c r="CS682" s="288"/>
      <c r="CT682" s="288"/>
      <c r="CU682" s="288"/>
      <c r="CV682" s="288"/>
      <c r="CW682" s="288"/>
      <c r="CX682" s="288"/>
      <c r="CY682" s="288"/>
      <c r="CZ682" s="288"/>
      <c r="DA682" s="288"/>
      <c r="DB682" s="288"/>
      <c r="DC682" s="288"/>
      <c r="DD682" s="288"/>
      <c r="DE682" s="288"/>
      <c r="DF682" s="288"/>
      <c r="DG682" s="288"/>
      <c r="DH682" s="288"/>
      <c r="DI682" s="288"/>
      <c r="DJ682" s="288"/>
      <c r="DK682" s="288"/>
      <c r="DL682" s="288"/>
      <c r="DM682" s="288"/>
      <c r="DN682" s="288"/>
      <c r="DO682" s="289"/>
    </row>
    <row r="683" spans="30:119" ht="22.5" customHeight="1" thickTop="1" x14ac:dyDescent="0.35">
      <c r="AD683"/>
      <c r="BC683"/>
      <c r="BD683"/>
      <c r="BE683"/>
      <c r="BF683"/>
      <c r="BG683"/>
      <c r="BH683"/>
      <c r="BI683"/>
      <c r="BJ683"/>
      <c r="BK683"/>
      <c r="BL683"/>
      <c r="BV683"/>
      <c r="BW683" s="1108"/>
      <c r="BX683" s="1109"/>
      <c r="BY683" s="267"/>
      <c r="BZ683" s="267"/>
      <c r="CA683" s="267"/>
      <c r="CB683" s="267"/>
      <c r="CC683" s="267"/>
      <c r="CD683" s="267"/>
      <c r="CE683" s="267"/>
      <c r="CF683" s="267"/>
      <c r="CG683" s="267"/>
      <c r="CH683" s="267"/>
      <c r="CI683" s="267"/>
      <c r="CJ683" s="267"/>
      <c r="CK683" s="267"/>
      <c r="CL683" s="267"/>
      <c r="CM683" s="267"/>
      <c r="CN683" s="267"/>
      <c r="CO683" s="267"/>
      <c r="CP683" s="267"/>
      <c r="CQ683" s="267"/>
      <c r="CR683" s="267"/>
      <c r="CS683" s="267"/>
      <c r="CT683" s="267"/>
      <c r="CU683" s="267"/>
      <c r="CV683" s="267"/>
      <c r="CW683" s="267"/>
      <c r="CX683" s="267"/>
      <c r="CY683" s="267"/>
      <c r="CZ683" s="267"/>
      <c r="DA683" s="267"/>
      <c r="DB683" s="267"/>
      <c r="DC683" s="267"/>
      <c r="DD683" s="267"/>
      <c r="DE683" s="267"/>
      <c r="DF683" s="267"/>
      <c r="DG683" s="267"/>
      <c r="DH683" s="267"/>
      <c r="DI683" s="267"/>
      <c r="DJ683" s="267"/>
      <c r="DK683" s="268"/>
      <c r="DL683" s="268"/>
      <c r="DM683" s="267"/>
      <c r="DN683" s="268"/>
      <c r="DO683" s="269"/>
    </row>
    <row r="684" spans="30:119" ht="22.5" customHeight="1" x14ac:dyDescent="0.3">
      <c r="AD684"/>
      <c r="BC684"/>
      <c r="BD684"/>
      <c r="BE684"/>
      <c r="BF684"/>
      <c r="BG684"/>
      <c r="BH684"/>
      <c r="BI684"/>
      <c r="BJ684"/>
      <c r="BK684"/>
      <c r="BL684"/>
      <c r="BV684"/>
      <c r="BW684" s="270"/>
      <c r="BX684" s="1014"/>
      <c r="BY684" s="1014"/>
      <c r="BZ684" s="1014"/>
      <c r="CA684" s="1014"/>
      <c r="CB684" s="271"/>
      <c r="CC684" s="1018"/>
      <c r="CD684" s="1018"/>
      <c r="CE684" s="271"/>
      <c r="CF684" s="271"/>
      <c r="CG684" s="271"/>
      <c r="CH684" s="271"/>
      <c r="CI684" s="271"/>
      <c r="CJ684" s="271"/>
      <c r="CK684" s="271"/>
      <c r="CL684" s="271"/>
      <c r="CM684" s="271"/>
      <c r="CN684" s="1019"/>
      <c r="CO684" s="1019"/>
      <c r="CP684" s="1019"/>
      <c r="CQ684" s="1019"/>
      <c r="CR684" s="1019"/>
      <c r="CS684" s="1015"/>
      <c r="CT684" s="1015"/>
      <c r="CU684" s="1015"/>
      <c r="CV684" s="271"/>
      <c r="CW684" s="271"/>
      <c r="CX684" s="271"/>
      <c r="CY684" s="271"/>
      <c r="CZ684" s="271"/>
      <c r="DA684" s="271"/>
      <c r="DB684" s="271"/>
      <c r="DC684" s="271"/>
      <c r="DD684" s="271"/>
      <c r="DE684" s="271"/>
      <c r="DF684" s="271"/>
      <c r="DG684" s="271"/>
      <c r="DH684" s="271"/>
      <c r="DI684" s="272"/>
      <c r="DJ684" s="1016"/>
      <c r="DK684" s="1016"/>
      <c r="DL684" s="1016"/>
      <c r="DM684" s="1017"/>
      <c r="DN684" s="1017"/>
      <c r="DO684" s="273"/>
    </row>
    <row r="685" spans="30:119" ht="22.5" customHeight="1" x14ac:dyDescent="0.3">
      <c r="AD685"/>
      <c r="BC685"/>
      <c r="BD685"/>
      <c r="BE685"/>
      <c r="BF685"/>
      <c r="BG685"/>
      <c r="BH685"/>
      <c r="BI685"/>
      <c r="BJ685"/>
      <c r="BK685"/>
      <c r="BL685"/>
      <c r="BV685"/>
      <c r="BW685" s="270"/>
      <c r="BX685" s="1014"/>
      <c r="BY685" s="1014"/>
      <c r="BZ685" s="1014"/>
      <c r="CA685" s="1014"/>
      <c r="CB685" s="271"/>
      <c r="CC685" s="1018"/>
      <c r="CD685" s="1018"/>
      <c r="CE685" s="271"/>
      <c r="CF685" s="271"/>
      <c r="CG685" s="271"/>
      <c r="CH685" s="271"/>
      <c r="CI685" s="271"/>
      <c r="CJ685" s="271"/>
      <c r="CK685" s="271"/>
      <c r="CL685" s="271"/>
      <c r="CM685" s="271"/>
      <c r="CN685" s="1019"/>
      <c r="CO685" s="1019"/>
      <c r="CP685" s="1019"/>
      <c r="CQ685" s="1019"/>
      <c r="CR685" s="1019"/>
      <c r="CS685" s="1015"/>
      <c r="CT685" s="1015"/>
      <c r="CU685" s="1015"/>
      <c r="CV685" s="271"/>
      <c r="CW685" s="271"/>
      <c r="CX685" s="271"/>
      <c r="CY685" s="271"/>
      <c r="CZ685" s="271"/>
      <c r="DA685" s="271"/>
      <c r="DB685" s="271"/>
      <c r="DC685" s="271"/>
      <c r="DD685" s="271"/>
      <c r="DE685" s="271"/>
      <c r="DF685" s="271"/>
      <c r="DG685" s="271"/>
      <c r="DH685" s="271"/>
      <c r="DI685" s="272"/>
      <c r="DJ685" s="1016"/>
      <c r="DK685" s="1016"/>
      <c r="DL685" s="1016"/>
      <c r="DM685" s="1017"/>
      <c r="DN685" s="1017"/>
      <c r="DO685" s="273"/>
    </row>
    <row r="686" spans="30:119" ht="22.5" customHeight="1" x14ac:dyDescent="0.3">
      <c r="AD686"/>
      <c r="BC686"/>
      <c r="BD686"/>
      <c r="BE686"/>
      <c r="BF686"/>
      <c r="BG686"/>
      <c r="BH686"/>
      <c r="BI686"/>
      <c r="BJ686"/>
      <c r="BK686"/>
      <c r="BL686"/>
      <c r="BV686"/>
      <c r="BW686" s="270"/>
      <c r="BX686" s="274"/>
      <c r="BY686" s="274"/>
      <c r="BZ686" s="274"/>
      <c r="CA686" s="274"/>
      <c r="CB686" s="1010"/>
      <c r="CC686" s="1010"/>
      <c r="CD686" s="275"/>
      <c r="CE686" s="276"/>
      <c r="CF686" s="1011"/>
      <c r="CG686" s="1011"/>
      <c r="CH686" s="1011"/>
      <c r="CI686" s="1011"/>
      <c r="CJ686" s="1011"/>
      <c r="CK686" s="1011"/>
      <c r="CL686" s="1011"/>
      <c r="CM686" s="1011"/>
      <c r="CN686" s="1011"/>
      <c r="CO686" s="1011"/>
      <c r="CP686" s="1011"/>
      <c r="CQ686" s="1011"/>
      <c r="CR686" s="1011"/>
      <c r="CS686" s="274"/>
      <c r="CT686" s="274"/>
      <c r="CU686" s="274"/>
      <c r="CV686" s="274"/>
      <c r="CW686" s="274"/>
      <c r="CX686" s="1010"/>
      <c r="CY686" s="1010"/>
      <c r="CZ686" s="275"/>
      <c r="DA686" s="276"/>
      <c r="DB686" s="1011"/>
      <c r="DC686" s="1011"/>
      <c r="DD686" s="1011"/>
      <c r="DE686" s="1011"/>
      <c r="DF686" s="1011"/>
      <c r="DG686" s="1011"/>
      <c r="DH686" s="1011"/>
      <c r="DI686" s="1011"/>
      <c r="DJ686" s="1011"/>
      <c r="DK686" s="1011"/>
      <c r="DL686" s="1011"/>
      <c r="DM686" s="1011"/>
      <c r="DN686" s="1011"/>
      <c r="DO686" s="273"/>
    </row>
    <row r="687" spans="30:119" ht="22.5" customHeight="1" x14ac:dyDescent="0.3">
      <c r="AD687"/>
      <c r="BC687"/>
      <c r="BD687"/>
      <c r="BE687"/>
      <c r="BF687"/>
      <c r="BG687"/>
      <c r="BH687"/>
      <c r="BI687"/>
      <c r="BJ687"/>
      <c r="BK687"/>
      <c r="BL687"/>
      <c r="BV687"/>
      <c r="BW687" s="270"/>
      <c r="BX687" s="274"/>
      <c r="BY687" s="274"/>
      <c r="BZ687" s="274"/>
      <c r="CA687" s="274"/>
      <c r="CB687" s="274"/>
      <c r="CC687" s="274"/>
      <c r="CD687" s="274"/>
      <c r="CE687" s="274"/>
      <c r="CF687" s="274"/>
      <c r="CG687" s="274"/>
      <c r="CH687" s="274"/>
      <c r="CI687" s="274"/>
      <c r="CJ687" s="274"/>
      <c r="CK687" s="274"/>
      <c r="CL687" s="274"/>
      <c r="CM687" s="274"/>
      <c r="CN687" s="274"/>
      <c r="CO687" s="274"/>
      <c r="CP687" s="274"/>
      <c r="CQ687" s="274"/>
      <c r="CR687" s="274"/>
      <c r="CS687" s="274"/>
      <c r="CT687" s="274"/>
      <c r="CU687" s="274"/>
      <c r="CV687" s="274"/>
      <c r="CW687" s="274"/>
      <c r="CX687" s="274"/>
      <c r="CY687" s="274"/>
      <c r="CZ687" s="274"/>
      <c r="DA687" s="274"/>
      <c r="DB687" s="274"/>
      <c r="DC687" s="274"/>
      <c r="DD687" s="274"/>
      <c r="DE687" s="274"/>
      <c r="DF687" s="274"/>
      <c r="DG687" s="274"/>
      <c r="DH687" s="274"/>
      <c r="DI687" s="277"/>
      <c r="DJ687" s="277"/>
      <c r="DK687" s="277"/>
      <c r="DL687" s="277"/>
      <c r="DM687" s="277"/>
      <c r="DN687" s="277"/>
      <c r="DO687" s="273"/>
    </row>
    <row r="688" spans="30:119" ht="22.5" customHeight="1" x14ac:dyDescent="0.4">
      <c r="AD688"/>
      <c r="BC688"/>
      <c r="BD688"/>
      <c r="BE688"/>
      <c r="BF688"/>
      <c r="BG688"/>
      <c r="BH688"/>
      <c r="BI688"/>
      <c r="BJ688"/>
      <c r="BK688"/>
      <c r="BL688"/>
      <c r="BV688"/>
      <c r="BW688" s="270"/>
      <c r="BX688" s="278"/>
      <c r="BY688" s="250"/>
      <c r="BZ688" s="279"/>
      <c r="CA688" s="290"/>
      <c r="CB688" s="290"/>
      <c r="CC688" s="290"/>
      <c r="CD688" s="290"/>
      <c r="CE688" s="290"/>
      <c r="CF688" s="290"/>
      <c r="CG688" s="290"/>
      <c r="CH688" s="290"/>
      <c r="CI688" s="290"/>
      <c r="CJ688" s="290"/>
      <c r="CK688" s="290"/>
      <c r="CL688" s="290"/>
      <c r="CM688" s="290"/>
      <c r="CN688" s="290"/>
      <c r="CO688" s="290"/>
      <c r="CP688" s="290"/>
      <c r="CQ688" s="290"/>
      <c r="CR688" s="290"/>
      <c r="CS688" s="290"/>
      <c r="CT688" s="290"/>
      <c r="CU688" s="290"/>
      <c r="CV688" s="290"/>
      <c r="CW688" s="290"/>
      <c r="CX688" s="290"/>
      <c r="CY688" s="290"/>
      <c r="CZ688" s="290"/>
      <c r="DA688" s="290"/>
      <c r="DB688" s="290"/>
      <c r="DC688" s="290"/>
      <c r="DD688" s="290"/>
      <c r="DE688" s="290"/>
      <c r="DF688" s="290"/>
      <c r="DG688" s="290"/>
      <c r="DH688" s="290"/>
      <c r="DI688" s="291"/>
      <c r="DJ688" s="291"/>
      <c r="DK688" s="291"/>
      <c r="DL688" s="291"/>
      <c r="DM688" s="291"/>
      <c r="DN688" s="291"/>
      <c r="DO688" s="273"/>
    </row>
    <row r="689" spans="30:119" ht="22.5" customHeight="1" x14ac:dyDescent="0.3">
      <c r="AD689"/>
      <c r="BC689"/>
      <c r="BD689"/>
      <c r="BE689"/>
      <c r="BF689"/>
      <c r="BG689"/>
      <c r="BH689"/>
      <c r="BI689"/>
      <c r="BJ689"/>
      <c r="BK689"/>
      <c r="BL689"/>
      <c r="BV689"/>
      <c r="BW689" s="270"/>
      <c r="BX689" s="280"/>
      <c r="BY689" s="281"/>
      <c r="BZ689" s="282"/>
      <c r="CA689" s="283"/>
      <c r="CB689" s="283"/>
      <c r="CC689" s="283"/>
      <c r="CD689" s="283"/>
      <c r="CE689" s="283"/>
      <c r="CF689" s="283"/>
      <c r="CG689" s="283"/>
      <c r="CH689" s="283"/>
      <c r="CI689" s="283"/>
      <c r="CJ689" s="283"/>
      <c r="CK689" s="283"/>
      <c r="CL689" s="283"/>
      <c r="CM689" s="283"/>
      <c r="CN689" s="283"/>
      <c r="CO689" s="283"/>
      <c r="CP689" s="283"/>
      <c r="CQ689" s="283"/>
      <c r="CR689" s="283"/>
      <c r="CS689" s="283"/>
      <c r="CT689" s="283"/>
      <c r="CU689" s="283"/>
      <c r="CV689" s="283"/>
      <c r="CW689" s="283"/>
      <c r="CX689" s="283"/>
      <c r="CY689" s="283"/>
      <c r="CZ689" s="283"/>
      <c r="DA689" s="283"/>
      <c r="DB689" s="283"/>
      <c r="DC689" s="283"/>
      <c r="DD689" s="283"/>
      <c r="DE689" s="283"/>
      <c r="DF689" s="283"/>
      <c r="DG689" s="283"/>
      <c r="DH689" s="283"/>
      <c r="DI689" s="284"/>
      <c r="DJ689" s="284"/>
      <c r="DK689" s="284"/>
      <c r="DL689" s="284"/>
      <c r="DM689" s="284"/>
      <c r="DN689" s="284"/>
      <c r="DO689" s="273"/>
    </row>
    <row r="690" spans="30:119" ht="22.5" customHeight="1" x14ac:dyDescent="0.4">
      <c r="AD690"/>
      <c r="BC690"/>
      <c r="BD690"/>
      <c r="BE690"/>
      <c r="BF690"/>
      <c r="BG690"/>
      <c r="BH690"/>
      <c r="BI690"/>
      <c r="BJ690"/>
      <c r="BK690"/>
      <c r="BL690"/>
      <c r="BV690"/>
      <c r="BW690" s="270"/>
      <c r="BX690" s="285"/>
      <c r="BY690" s="249"/>
      <c r="BZ690" s="286"/>
      <c r="CA690" s="290"/>
      <c r="CB690" s="290"/>
      <c r="CC690" s="290"/>
      <c r="CD690" s="290"/>
      <c r="CE690" s="290"/>
      <c r="CF690" s="290"/>
      <c r="CG690" s="290"/>
      <c r="CH690" s="290"/>
      <c r="CI690" s="290"/>
      <c r="CJ690" s="290"/>
      <c r="CK690" s="290"/>
      <c r="CL690" s="290"/>
      <c r="CM690" s="290"/>
      <c r="CN690" s="290"/>
      <c r="CO690" s="290"/>
      <c r="CP690" s="290"/>
      <c r="CQ690" s="290"/>
      <c r="CR690" s="290"/>
      <c r="CS690" s="290"/>
      <c r="CT690" s="290"/>
      <c r="CU690" s="290"/>
      <c r="CV690" s="290"/>
      <c r="CW690" s="290"/>
      <c r="CX690" s="290"/>
      <c r="CY690" s="290"/>
      <c r="CZ690" s="290"/>
      <c r="DA690" s="290"/>
      <c r="DB690" s="290"/>
      <c r="DC690" s="290"/>
      <c r="DD690" s="290"/>
      <c r="DE690" s="290"/>
      <c r="DF690" s="290"/>
      <c r="DG690" s="290"/>
      <c r="DH690" s="290"/>
      <c r="DI690" s="291"/>
      <c r="DJ690" s="291"/>
      <c r="DK690" s="291"/>
      <c r="DL690" s="291"/>
      <c r="DM690" s="291"/>
      <c r="DN690" s="291"/>
      <c r="DO690" s="273"/>
    </row>
    <row r="691" spans="30:119" ht="22.5" customHeight="1" thickBot="1" x14ac:dyDescent="0.35">
      <c r="AD691"/>
      <c r="BC691"/>
      <c r="BD691"/>
      <c r="BE691"/>
      <c r="BF691"/>
      <c r="BG691"/>
      <c r="BH691"/>
      <c r="BI691"/>
      <c r="BJ691"/>
      <c r="BK691"/>
      <c r="BL691"/>
      <c r="BV691"/>
      <c r="BW691" s="287"/>
      <c r="BX691" s="288"/>
      <c r="BY691" s="288"/>
      <c r="BZ691" s="288"/>
      <c r="CA691" s="288"/>
      <c r="CB691" s="288"/>
      <c r="CC691" s="288"/>
      <c r="CD691" s="288"/>
      <c r="CE691" s="288"/>
      <c r="CF691" s="288"/>
      <c r="CG691" s="288"/>
      <c r="CH691" s="288"/>
      <c r="CI691" s="288"/>
      <c r="CJ691" s="288"/>
      <c r="CK691" s="288"/>
      <c r="CL691" s="288"/>
      <c r="CM691" s="288"/>
      <c r="CN691" s="288"/>
      <c r="CO691" s="288"/>
      <c r="CP691" s="288"/>
      <c r="CQ691" s="288"/>
      <c r="CR691" s="288"/>
      <c r="CS691" s="288"/>
      <c r="CT691" s="288"/>
      <c r="CU691" s="288"/>
      <c r="CV691" s="288"/>
      <c r="CW691" s="288"/>
      <c r="CX691" s="288"/>
      <c r="CY691" s="288"/>
      <c r="CZ691" s="288"/>
      <c r="DA691" s="288"/>
      <c r="DB691" s="288"/>
      <c r="DC691" s="288"/>
      <c r="DD691" s="288"/>
      <c r="DE691" s="288"/>
      <c r="DF691" s="288"/>
      <c r="DG691" s="288"/>
      <c r="DH691" s="288"/>
      <c r="DI691" s="288"/>
      <c r="DJ691" s="288"/>
      <c r="DK691" s="288"/>
      <c r="DL691" s="288"/>
      <c r="DM691" s="288"/>
      <c r="DN691" s="288"/>
      <c r="DO691" s="289"/>
    </row>
    <row r="692" spans="30:119" ht="22.5" customHeight="1" thickTop="1" x14ac:dyDescent="0.35">
      <c r="AD692"/>
      <c r="BC692"/>
      <c r="BD692"/>
      <c r="BE692"/>
      <c r="BF692"/>
      <c r="BG692"/>
      <c r="BH692"/>
      <c r="BI692"/>
      <c r="BJ692"/>
      <c r="BK692"/>
      <c r="BL692"/>
      <c r="BV692"/>
      <c r="BW692" s="1108"/>
      <c r="BX692" s="1109"/>
      <c r="BY692" s="267"/>
      <c r="BZ692" s="267"/>
      <c r="CA692" s="267"/>
      <c r="CB692" s="267"/>
      <c r="CC692" s="267"/>
      <c r="CD692" s="267"/>
      <c r="CE692" s="267"/>
      <c r="CF692" s="267"/>
      <c r="CG692" s="267"/>
      <c r="CH692" s="267"/>
      <c r="CI692" s="267"/>
      <c r="CJ692" s="267"/>
      <c r="CK692" s="267"/>
      <c r="CL692" s="267"/>
      <c r="CM692" s="267"/>
      <c r="CN692" s="267"/>
      <c r="CO692" s="267"/>
      <c r="CP692" s="267"/>
      <c r="CQ692" s="267"/>
      <c r="CR692" s="267"/>
      <c r="CS692" s="267"/>
      <c r="CT692" s="267"/>
      <c r="CU692" s="267"/>
      <c r="CV692" s="267"/>
      <c r="CW692" s="267"/>
      <c r="CX692" s="267"/>
      <c r="CY692" s="267"/>
      <c r="CZ692" s="267"/>
      <c r="DA692" s="267"/>
      <c r="DB692" s="267"/>
      <c r="DC692" s="267"/>
      <c r="DD692" s="267"/>
      <c r="DE692" s="267"/>
      <c r="DF692" s="267"/>
      <c r="DG692" s="267"/>
      <c r="DH692" s="267"/>
      <c r="DI692" s="267"/>
      <c r="DJ692" s="267"/>
      <c r="DK692" s="268"/>
      <c r="DL692" s="268"/>
      <c r="DM692" s="267"/>
      <c r="DN692" s="268"/>
      <c r="DO692" s="269"/>
    </row>
    <row r="693" spans="30:119" ht="22.5" customHeight="1" x14ac:dyDescent="0.3">
      <c r="AD693"/>
      <c r="BC693"/>
      <c r="BD693"/>
      <c r="BE693"/>
      <c r="BF693"/>
      <c r="BG693"/>
      <c r="BH693"/>
      <c r="BI693"/>
      <c r="BJ693"/>
      <c r="BK693"/>
      <c r="BL693"/>
      <c r="BV693"/>
      <c r="BW693" s="270"/>
      <c r="BX693" s="1014"/>
      <c r="BY693" s="1014"/>
      <c r="BZ693" s="1014"/>
      <c r="CA693" s="1014"/>
      <c r="CB693" s="271"/>
      <c r="CC693" s="1018"/>
      <c r="CD693" s="1018"/>
      <c r="CE693" s="271"/>
      <c r="CF693" s="271"/>
      <c r="CG693" s="271"/>
      <c r="CH693" s="271"/>
      <c r="CI693" s="271"/>
      <c r="CJ693" s="271"/>
      <c r="CK693" s="271"/>
      <c r="CL693" s="271"/>
      <c r="CM693" s="271"/>
      <c r="CN693" s="1019"/>
      <c r="CO693" s="1019"/>
      <c r="CP693" s="1019"/>
      <c r="CQ693" s="1019"/>
      <c r="CR693" s="1019"/>
      <c r="CS693" s="1015"/>
      <c r="CT693" s="1015"/>
      <c r="CU693" s="1015"/>
      <c r="CV693" s="271"/>
      <c r="CW693" s="271"/>
      <c r="CX693" s="271"/>
      <c r="CY693" s="271"/>
      <c r="CZ693" s="271"/>
      <c r="DA693" s="271"/>
      <c r="DB693" s="271"/>
      <c r="DC693" s="271"/>
      <c r="DD693" s="271"/>
      <c r="DE693" s="271"/>
      <c r="DF693" s="271"/>
      <c r="DG693" s="271"/>
      <c r="DH693" s="271"/>
      <c r="DI693" s="272"/>
      <c r="DJ693" s="1016"/>
      <c r="DK693" s="1016"/>
      <c r="DL693" s="1016"/>
      <c r="DM693" s="1017"/>
      <c r="DN693" s="1017"/>
      <c r="DO693" s="273"/>
    </row>
    <row r="694" spans="30:119" ht="22.5" customHeight="1" x14ac:dyDescent="0.3">
      <c r="AD694"/>
      <c r="BC694"/>
      <c r="BD694"/>
      <c r="BE694"/>
      <c r="BF694"/>
      <c r="BG694"/>
      <c r="BH694"/>
      <c r="BI694"/>
      <c r="BJ694"/>
      <c r="BK694"/>
      <c r="BL694"/>
      <c r="BV694"/>
      <c r="BW694" s="270"/>
      <c r="BX694" s="1014"/>
      <c r="BY694" s="1014"/>
      <c r="BZ694" s="1014"/>
      <c r="CA694" s="1014"/>
      <c r="CB694" s="271"/>
      <c r="CC694" s="1018"/>
      <c r="CD694" s="1018"/>
      <c r="CE694" s="271"/>
      <c r="CF694" s="271"/>
      <c r="CG694" s="271"/>
      <c r="CH694" s="271"/>
      <c r="CI694" s="271"/>
      <c r="CJ694" s="271"/>
      <c r="CK694" s="271"/>
      <c r="CL694" s="271"/>
      <c r="CM694" s="271"/>
      <c r="CN694" s="1019"/>
      <c r="CO694" s="1019"/>
      <c r="CP694" s="1019"/>
      <c r="CQ694" s="1019"/>
      <c r="CR694" s="1019"/>
      <c r="CS694" s="1015"/>
      <c r="CT694" s="1015"/>
      <c r="CU694" s="1015"/>
      <c r="CV694" s="271"/>
      <c r="CW694" s="271"/>
      <c r="CX694" s="271"/>
      <c r="CY694" s="271"/>
      <c r="CZ694" s="271"/>
      <c r="DA694" s="271"/>
      <c r="DB694" s="271"/>
      <c r="DC694" s="271"/>
      <c r="DD694" s="271"/>
      <c r="DE694" s="271"/>
      <c r="DF694" s="271"/>
      <c r="DG694" s="271"/>
      <c r="DH694" s="271"/>
      <c r="DI694" s="272"/>
      <c r="DJ694" s="1016"/>
      <c r="DK694" s="1016"/>
      <c r="DL694" s="1016"/>
      <c r="DM694" s="1017"/>
      <c r="DN694" s="1017"/>
      <c r="DO694" s="273"/>
    </row>
    <row r="695" spans="30:119" ht="22.5" customHeight="1" x14ac:dyDescent="0.3">
      <c r="AD695"/>
      <c r="BC695"/>
      <c r="BD695"/>
      <c r="BE695"/>
      <c r="BF695"/>
      <c r="BG695"/>
      <c r="BH695"/>
      <c r="BI695"/>
      <c r="BJ695"/>
      <c r="BK695"/>
      <c r="BL695"/>
      <c r="BV695"/>
      <c r="BW695" s="270"/>
      <c r="BX695" s="274"/>
      <c r="BY695" s="274"/>
      <c r="BZ695" s="274"/>
      <c r="CA695" s="274"/>
      <c r="CB695" s="1010"/>
      <c r="CC695" s="1010"/>
      <c r="CD695" s="275"/>
      <c r="CE695" s="276"/>
      <c r="CF695" s="1011"/>
      <c r="CG695" s="1011"/>
      <c r="CH695" s="1011"/>
      <c r="CI695" s="1011"/>
      <c r="CJ695" s="1011"/>
      <c r="CK695" s="1011"/>
      <c r="CL695" s="1011"/>
      <c r="CM695" s="1011"/>
      <c r="CN695" s="1011"/>
      <c r="CO695" s="1011"/>
      <c r="CP695" s="1011"/>
      <c r="CQ695" s="1011"/>
      <c r="CR695" s="1011"/>
      <c r="CS695" s="274"/>
      <c r="CT695" s="274"/>
      <c r="CU695" s="274"/>
      <c r="CV695" s="274"/>
      <c r="CW695" s="274"/>
      <c r="CX695" s="1010"/>
      <c r="CY695" s="1010"/>
      <c r="CZ695" s="275"/>
      <c r="DA695" s="276"/>
      <c r="DB695" s="1011"/>
      <c r="DC695" s="1011"/>
      <c r="DD695" s="1011"/>
      <c r="DE695" s="1011"/>
      <c r="DF695" s="1011"/>
      <c r="DG695" s="1011"/>
      <c r="DH695" s="1011"/>
      <c r="DI695" s="1011"/>
      <c r="DJ695" s="1011"/>
      <c r="DK695" s="1011"/>
      <c r="DL695" s="1011"/>
      <c r="DM695" s="1011"/>
      <c r="DN695" s="1011"/>
      <c r="DO695" s="273"/>
    </row>
    <row r="696" spans="30:119" ht="22.5" customHeight="1" x14ac:dyDescent="0.3">
      <c r="AD696"/>
      <c r="BC696"/>
      <c r="BD696"/>
      <c r="BE696"/>
      <c r="BF696"/>
      <c r="BG696"/>
      <c r="BH696"/>
      <c r="BI696"/>
      <c r="BJ696"/>
      <c r="BK696"/>
      <c r="BL696"/>
      <c r="BV696"/>
      <c r="BW696" s="270"/>
      <c r="BX696" s="274"/>
      <c r="BY696" s="274"/>
      <c r="BZ696" s="274"/>
      <c r="CA696" s="274"/>
      <c r="CB696" s="274"/>
      <c r="CC696" s="274"/>
      <c r="CD696" s="274"/>
      <c r="CE696" s="274"/>
      <c r="CF696" s="274"/>
      <c r="CG696" s="274"/>
      <c r="CH696" s="274"/>
      <c r="CI696" s="274"/>
      <c r="CJ696" s="274"/>
      <c r="CK696" s="274"/>
      <c r="CL696" s="274"/>
      <c r="CM696" s="274"/>
      <c r="CN696" s="274"/>
      <c r="CO696" s="274"/>
      <c r="CP696" s="274"/>
      <c r="CQ696" s="274"/>
      <c r="CR696" s="274"/>
      <c r="CS696" s="274"/>
      <c r="CT696" s="274"/>
      <c r="CU696" s="274"/>
      <c r="CV696" s="274"/>
      <c r="CW696" s="274"/>
      <c r="CX696" s="274"/>
      <c r="CY696" s="274"/>
      <c r="CZ696" s="274"/>
      <c r="DA696" s="274"/>
      <c r="DB696" s="274"/>
      <c r="DC696" s="274"/>
      <c r="DD696" s="274"/>
      <c r="DE696" s="274"/>
      <c r="DF696" s="274"/>
      <c r="DG696" s="274"/>
      <c r="DH696" s="274"/>
      <c r="DI696" s="277"/>
      <c r="DJ696" s="277"/>
      <c r="DK696" s="277"/>
      <c r="DL696" s="277"/>
      <c r="DM696" s="277"/>
      <c r="DN696" s="277"/>
      <c r="DO696" s="273"/>
    </row>
    <row r="697" spans="30:119" ht="22.5" customHeight="1" x14ac:dyDescent="0.4">
      <c r="AD697"/>
      <c r="BC697"/>
      <c r="BD697"/>
      <c r="BE697"/>
      <c r="BF697"/>
      <c r="BG697"/>
      <c r="BH697"/>
      <c r="BI697"/>
      <c r="BJ697"/>
      <c r="BK697"/>
      <c r="BL697"/>
      <c r="BV697"/>
      <c r="BW697" s="270"/>
      <c r="BX697" s="278"/>
      <c r="BY697" s="250"/>
      <c r="BZ697" s="279"/>
      <c r="CA697" s="290"/>
      <c r="CB697" s="290"/>
      <c r="CC697" s="290"/>
      <c r="CD697" s="290"/>
      <c r="CE697" s="290"/>
      <c r="CF697" s="290"/>
      <c r="CG697" s="290"/>
      <c r="CH697" s="290"/>
      <c r="CI697" s="290"/>
      <c r="CJ697" s="290"/>
      <c r="CK697" s="290"/>
      <c r="CL697" s="290"/>
      <c r="CM697" s="290"/>
      <c r="CN697" s="290"/>
      <c r="CO697" s="290"/>
      <c r="CP697" s="290"/>
      <c r="CQ697" s="290"/>
      <c r="CR697" s="290"/>
      <c r="CS697" s="290"/>
      <c r="CT697" s="290"/>
      <c r="CU697" s="290"/>
      <c r="CV697" s="290"/>
      <c r="CW697" s="290"/>
      <c r="CX697" s="290"/>
      <c r="CY697" s="290"/>
      <c r="CZ697" s="290"/>
      <c r="DA697" s="290"/>
      <c r="DB697" s="290"/>
      <c r="DC697" s="290"/>
      <c r="DD697" s="290"/>
      <c r="DE697" s="290"/>
      <c r="DF697" s="290"/>
      <c r="DG697" s="290"/>
      <c r="DH697" s="290"/>
      <c r="DI697" s="291"/>
      <c r="DJ697" s="291"/>
      <c r="DK697" s="291"/>
      <c r="DL697" s="291"/>
      <c r="DM697" s="291"/>
      <c r="DN697" s="291"/>
      <c r="DO697" s="273"/>
    </row>
    <row r="698" spans="30:119" ht="22.5" customHeight="1" x14ac:dyDescent="0.3">
      <c r="AD698"/>
      <c r="BC698"/>
      <c r="BD698"/>
      <c r="BE698"/>
      <c r="BF698"/>
      <c r="BG698"/>
      <c r="BH698"/>
      <c r="BI698"/>
      <c r="BJ698"/>
      <c r="BK698"/>
      <c r="BL698"/>
      <c r="BV698"/>
      <c r="BW698" s="270"/>
      <c r="BX698" s="280"/>
      <c r="BY698" s="281"/>
      <c r="BZ698" s="282"/>
      <c r="CA698" s="283"/>
      <c r="CB698" s="283"/>
      <c r="CC698" s="283"/>
      <c r="CD698" s="283"/>
      <c r="CE698" s="283"/>
      <c r="CF698" s="283"/>
      <c r="CG698" s="283"/>
      <c r="CH698" s="283"/>
      <c r="CI698" s="283"/>
      <c r="CJ698" s="283"/>
      <c r="CK698" s="283"/>
      <c r="CL698" s="283"/>
      <c r="CM698" s="283"/>
      <c r="CN698" s="283"/>
      <c r="CO698" s="283"/>
      <c r="CP698" s="283"/>
      <c r="CQ698" s="283"/>
      <c r="CR698" s="283"/>
      <c r="CS698" s="283"/>
      <c r="CT698" s="283"/>
      <c r="CU698" s="283"/>
      <c r="CV698" s="283"/>
      <c r="CW698" s="283"/>
      <c r="CX698" s="283"/>
      <c r="CY698" s="283"/>
      <c r="CZ698" s="283"/>
      <c r="DA698" s="283"/>
      <c r="DB698" s="283"/>
      <c r="DC698" s="283"/>
      <c r="DD698" s="283"/>
      <c r="DE698" s="283"/>
      <c r="DF698" s="283"/>
      <c r="DG698" s="283"/>
      <c r="DH698" s="283"/>
      <c r="DI698" s="284"/>
      <c r="DJ698" s="284"/>
      <c r="DK698" s="284"/>
      <c r="DL698" s="284"/>
      <c r="DM698" s="284"/>
      <c r="DN698" s="284"/>
      <c r="DO698" s="273"/>
    </row>
    <row r="699" spans="30:119" ht="22.5" customHeight="1" x14ac:dyDescent="0.4">
      <c r="AD699"/>
      <c r="BC699"/>
      <c r="BD699"/>
      <c r="BE699"/>
      <c r="BF699"/>
      <c r="BG699"/>
      <c r="BH699"/>
      <c r="BI699"/>
      <c r="BJ699"/>
      <c r="BK699"/>
      <c r="BL699"/>
      <c r="BV699"/>
      <c r="BW699" s="270"/>
      <c r="BX699" s="285"/>
      <c r="BY699" s="249"/>
      <c r="BZ699" s="286"/>
      <c r="CA699" s="290"/>
      <c r="CB699" s="290"/>
      <c r="CC699" s="290"/>
      <c r="CD699" s="290"/>
      <c r="CE699" s="290"/>
      <c r="CF699" s="290"/>
      <c r="CG699" s="290"/>
      <c r="CH699" s="290"/>
      <c r="CI699" s="290"/>
      <c r="CJ699" s="290"/>
      <c r="CK699" s="290"/>
      <c r="CL699" s="290"/>
      <c r="CM699" s="290"/>
      <c r="CN699" s="290"/>
      <c r="CO699" s="290"/>
      <c r="CP699" s="290"/>
      <c r="CQ699" s="290"/>
      <c r="CR699" s="290"/>
      <c r="CS699" s="290"/>
      <c r="CT699" s="290"/>
      <c r="CU699" s="290"/>
      <c r="CV699" s="290"/>
      <c r="CW699" s="290"/>
      <c r="CX699" s="290"/>
      <c r="CY699" s="290"/>
      <c r="CZ699" s="290"/>
      <c r="DA699" s="290"/>
      <c r="DB699" s="290"/>
      <c r="DC699" s="290"/>
      <c r="DD699" s="290"/>
      <c r="DE699" s="290"/>
      <c r="DF699" s="290"/>
      <c r="DG699" s="290"/>
      <c r="DH699" s="290"/>
      <c r="DI699" s="291"/>
      <c r="DJ699" s="291"/>
      <c r="DK699" s="291"/>
      <c r="DL699" s="291"/>
      <c r="DM699" s="291"/>
      <c r="DN699" s="291"/>
      <c r="DO699" s="273"/>
    </row>
    <row r="700" spans="30:119" ht="22.5" customHeight="1" thickBot="1" x14ac:dyDescent="0.35">
      <c r="AD700"/>
      <c r="BC700"/>
      <c r="BD700"/>
      <c r="BE700"/>
      <c r="BF700"/>
      <c r="BG700"/>
      <c r="BH700"/>
      <c r="BI700"/>
      <c r="BJ700"/>
      <c r="BK700"/>
      <c r="BL700"/>
      <c r="BV700"/>
      <c r="BW700" s="287"/>
      <c r="BX700" s="288"/>
      <c r="BY700" s="288"/>
      <c r="BZ700" s="288"/>
      <c r="CA700" s="288"/>
      <c r="CB700" s="288"/>
      <c r="CC700" s="288"/>
      <c r="CD700" s="288"/>
      <c r="CE700" s="288"/>
      <c r="CF700" s="288"/>
      <c r="CG700" s="288"/>
      <c r="CH700" s="288"/>
      <c r="CI700" s="288"/>
      <c r="CJ700" s="288"/>
      <c r="CK700" s="288"/>
      <c r="CL700" s="288"/>
      <c r="CM700" s="288"/>
      <c r="CN700" s="288"/>
      <c r="CO700" s="288"/>
      <c r="CP700" s="288"/>
      <c r="CQ700" s="288"/>
      <c r="CR700" s="288"/>
      <c r="CS700" s="288"/>
      <c r="CT700" s="288"/>
      <c r="CU700" s="288"/>
      <c r="CV700" s="288"/>
      <c r="CW700" s="288"/>
      <c r="CX700" s="288"/>
      <c r="CY700" s="288"/>
      <c r="CZ700" s="288"/>
      <c r="DA700" s="288"/>
      <c r="DB700" s="288"/>
      <c r="DC700" s="288"/>
      <c r="DD700" s="288"/>
      <c r="DE700" s="288"/>
      <c r="DF700" s="288"/>
      <c r="DG700" s="288"/>
      <c r="DH700" s="288"/>
      <c r="DI700" s="288"/>
      <c r="DJ700" s="288"/>
      <c r="DK700" s="288"/>
      <c r="DL700" s="288"/>
      <c r="DM700" s="288"/>
      <c r="DN700" s="288"/>
      <c r="DO700" s="289"/>
    </row>
    <row r="701" spans="30:119" ht="22.5" customHeight="1" thickTop="1" x14ac:dyDescent="0.35">
      <c r="AD701"/>
      <c r="BC701"/>
      <c r="BD701"/>
      <c r="BE701"/>
      <c r="BF701"/>
      <c r="BG701"/>
      <c r="BH701"/>
      <c r="BI701"/>
      <c r="BJ701"/>
      <c r="BK701"/>
      <c r="BL701"/>
      <c r="BV701"/>
      <c r="BW701" s="1108"/>
      <c r="BX701" s="1109"/>
      <c r="BY701" s="267"/>
      <c r="BZ701" s="267"/>
      <c r="CA701" s="267"/>
      <c r="CB701" s="267"/>
      <c r="CC701" s="267"/>
      <c r="CD701" s="267"/>
      <c r="CE701" s="267"/>
      <c r="CF701" s="267"/>
      <c r="CG701" s="267"/>
      <c r="CH701" s="267"/>
      <c r="CI701" s="267"/>
      <c r="CJ701" s="267"/>
      <c r="CK701" s="267"/>
      <c r="CL701" s="267"/>
      <c r="CM701" s="267"/>
      <c r="CN701" s="267"/>
      <c r="CO701" s="267"/>
      <c r="CP701" s="267"/>
      <c r="CQ701" s="267"/>
      <c r="CR701" s="267"/>
      <c r="CS701" s="267"/>
      <c r="CT701" s="267"/>
      <c r="CU701" s="267"/>
      <c r="CV701" s="267"/>
      <c r="CW701" s="267"/>
      <c r="CX701" s="267"/>
      <c r="CY701" s="267"/>
      <c r="CZ701" s="267"/>
      <c r="DA701" s="267"/>
      <c r="DB701" s="267"/>
      <c r="DC701" s="267"/>
      <c r="DD701" s="267"/>
      <c r="DE701" s="267"/>
      <c r="DF701" s="267"/>
      <c r="DG701" s="267"/>
      <c r="DH701" s="267"/>
      <c r="DI701" s="267"/>
      <c r="DJ701" s="267"/>
      <c r="DK701" s="268"/>
      <c r="DL701" s="268"/>
      <c r="DM701" s="267"/>
      <c r="DN701" s="268"/>
      <c r="DO701" s="269"/>
    </row>
    <row r="702" spans="30:119" ht="22.5" customHeight="1" x14ac:dyDescent="0.3">
      <c r="AD702"/>
      <c r="BC702"/>
      <c r="BD702"/>
      <c r="BE702"/>
      <c r="BF702"/>
      <c r="BG702"/>
      <c r="BH702"/>
      <c r="BI702"/>
      <c r="BJ702"/>
      <c r="BK702"/>
      <c r="BL702"/>
      <c r="BN702" s="247"/>
      <c r="BO702" s="247"/>
      <c r="BP702" s="247"/>
      <c r="BQ702" s="247"/>
      <c r="BR702" s="247"/>
      <c r="BS702" s="247"/>
      <c r="BT702" s="247"/>
      <c r="BU702" s="247"/>
      <c r="BV702"/>
      <c r="BW702" s="270"/>
      <c r="BX702" s="1014"/>
      <c r="BY702" s="1014"/>
      <c r="BZ702" s="1014"/>
      <c r="CA702" s="1014"/>
      <c r="CB702" s="271"/>
      <c r="CC702" s="1018"/>
      <c r="CD702" s="1018"/>
      <c r="CE702" s="271"/>
      <c r="CF702" s="271"/>
      <c r="CG702" s="271"/>
      <c r="CH702" s="271"/>
      <c r="CI702" s="271"/>
      <c r="CJ702" s="271"/>
      <c r="CK702" s="271"/>
      <c r="CL702" s="271"/>
      <c r="CM702" s="271"/>
      <c r="CN702" s="1019"/>
      <c r="CO702" s="1019"/>
      <c r="CP702" s="1019"/>
      <c r="CQ702" s="1019"/>
      <c r="CR702" s="1019"/>
      <c r="CS702" s="1015"/>
      <c r="CT702" s="1015"/>
      <c r="CU702" s="1015"/>
      <c r="CV702" s="271"/>
      <c r="CW702" s="271"/>
      <c r="CX702" s="271"/>
      <c r="CY702" s="271"/>
      <c r="CZ702" s="271"/>
      <c r="DA702" s="271"/>
      <c r="DB702" s="271"/>
      <c r="DC702" s="271"/>
      <c r="DD702" s="271"/>
      <c r="DE702" s="271"/>
      <c r="DF702" s="271"/>
      <c r="DG702" s="271"/>
      <c r="DH702" s="271"/>
      <c r="DI702" s="272"/>
      <c r="DJ702" s="1016"/>
      <c r="DK702" s="1016"/>
      <c r="DL702" s="1016"/>
      <c r="DM702" s="1017"/>
      <c r="DN702" s="1017"/>
      <c r="DO702" s="273"/>
    </row>
    <row r="703" spans="30:119" ht="22.5" customHeight="1" x14ac:dyDescent="0.3">
      <c r="AD703"/>
      <c r="BC703"/>
      <c r="BD703"/>
      <c r="BE703"/>
      <c r="BF703"/>
      <c r="BG703"/>
      <c r="BH703"/>
      <c r="BI703"/>
      <c r="BJ703"/>
      <c r="BK703"/>
      <c r="BL703"/>
      <c r="BV703"/>
      <c r="BW703" s="270"/>
      <c r="BX703" s="1014"/>
      <c r="BY703" s="1014"/>
      <c r="BZ703" s="1014"/>
      <c r="CA703" s="1014"/>
      <c r="CB703" s="271"/>
      <c r="CC703" s="1018"/>
      <c r="CD703" s="1018"/>
      <c r="CE703" s="271"/>
      <c r="CF703" s="271"/>
      <c r="CG703" s="271"/>
      <c r="CH703" s="271"/>
      <c r="CI703" s="271"/>
      <c r="CJ703" s="271"/>
      <c r="CK703" s="271"/>
      <c r="CL703" s="271"/>
      <c r="CM703" s="271"/>
      <c r="CN703" s="1019"/>
      <c r="CO703" s="1019"/>
      <c r="CP703" s="1019"/>
      <c r="CQ703" s="1019"/>
      <c r="CR703" s="1019"/>
      <c r="CS703" s="1015"/>
      <c r="CT703" s="1015"/>
      <c r="CU703" s="1015"/>
      <c r="CV703" s="271"/>
      <c r="CW703" s="271"/>
      <c r="CX703" s="271"/>
      <c r="CY703" s="271"/>
      <c r="CZ703" s="271"/>
      <c r="DA703" s="271"/>
      <c r="DB703" s="271"/>
      <c r="DC703" s="271"/>
      <c r="DD703" s="271"/>
      <c r="DE703" s="271"/>
      <c r="DF703" s="271"/>
      <c r="DG703" s="271"/>
      <c r="DH703" s="271"/>
      <c r="DI703" s="272"/>
      <c r="DJ703" s="1016"/>
      <c r="DK703" s="1016"/>
      <c r="DL703" s="1016"/>
      <c r="DM703" s="1017"/>
      <c r="DN703" s="1017"/>
      <c r="DO703" s="273"/>
    </row>
    <row r="704" spans="30:119" ht="22.5" customHeight="1" x14ac:dyDescent="0.3">
      <c r="AD704"/>
      <c r="BC704"/>
      <c r="BD704"/>
      <c r="BE704"/>
      <c r="BF704"/>
      <c r="BG704"/>
      <c r="BH704"/>
      <c r="BI704"/>
      <c r="BJ704"/>
      <c r="BK704"/>
      <c r="BL704"/>
      <c r="BV704"/>
      <c r="BW704" s="270"/>
      <c r="BX704" s="274"/>
      <c r="BY704" s="274"/>
      <c r="BZ704" s="274"/>
      <c r="CA704" s="274"/>
      <c r="CB704" s="1010"/>
      <c r="CC704" s="1010"/>
      <c r="CD704" s="275"/>
      <c r="CE704" s="276"/>
      <c r="CF704" s="1011"/>
      <c r="CG704" s="1011"/>
      <c r="CH704" s="1011"/>
      <c r="CI704" s="1011"/>
      <c r="CJ704" s="1011"/>
      <c r="CK704" s="1011"/>
      <c r="CL704" s="1011"/>
      <c r="CM704" s="1011"/>
      <c r="CN704" s="1011"/>
      <c r="CO704" s="1011"/>
      <c r="CP704" s="1011"/>
      <c r="CQ704" s="1011"/>
      <c r="CR704" s="1011"/>
      <c r="CS704" s="274"/>
      <c r="CT704" s="274"/>
      <c r="CU704" s="274"/>
      <c r="CV704" s="274"/>
      <c r="CW704" s="274"/>
      <c r="CX704" s="1010"/>
      <c r="CY704" s="1010"/>
      <c r="CZ704" s="275"/>
      <c r="DA704" s="276"/>
      <c r="DB704" s="1011"/>
      <c r="DC704" s="1011"/>
      <c r="DD704" s="1011"/>
      <c r="DE704" s="1011"/>
      <c r="DF704" s="1011"/>
      <c r="DG704" s="1011"/>
      <c r="DH704" s="1011"/>
      <c r="DI704" s="1011"/>
      <c r="DJ704" s="1011"/>
      <c r="DK704" s="1011"/>
      <c r="DL704" s="1011"/>
      <c r="DM704" s="1011"/>
      <c r="DN704" s="1011"/>
      <c r="DO704" s="273"/>
    </row>
    <row r="705" spans="30:119" ht="22.5" customHeight="1" x14ac:dyDescent="0.3">
      <c r="AD705"/>
      <c r="BC705"/>
      <c r="BD705"/>
      <c r="BE705"/>
      <c r="BF705"/>
      <c r="BG705"/>
      <c r="BH705"/>
      <c r="BI705"/>
      <c r="BJ705"/>
      <c r="BK705"/>
      <c r="BL705"/>
      <c r="BV705"/>
      <c r="BW705" s="270"/>
      <c r="BX705" s="274"/>
      <c r="BY705" s="274"/>
      <c r="BZ705" s="274"/>
      <c r="CA705" s="274"/>
      <c r="CB705" s="274"/>
      <c r="CC705" s="274"/>
      <c r="CD705" s="274"/>
      <c r="CE705" s="274"/>
      <c r="CF705" s="274"/>
      <c r="CG705" s="274"/>
      <c r="CH705" s="274"/>
      <c r="CI705" s="274"/>
      <c r="CJ705" s="274"/>
      <c r="CK705" s="274"/>
      <c r="CL705" s="274"/>
      <c r="CM705" s="274"/>
      <c r="CN705" s="274"/>
      <c r="CO705" s="274"/>
      <c r="CP705" s="274"/>
      <c r="CQ705" s="274"/>
      <c r="CR705" s="274"/>
      <c r="CS705" s="274"/>
      <c r="CT705" s="274"/>
      <c r="CU705" s="274"/>
      <c r="CV705" s="274"/>
      <c r="CW705" s="274"/>
      <c r="CX705" s="274"/>
      <c r="CY705" s="274"/>
      <c r="CZ705" s="274"/>
      <c r="DA705" s="274"/>
      <c r="DB705" s="274"/>
      <c r="DC705" s="274"/>
      <c r="DD705" s="274"/>
      <c r="DE705" s="274"/>
      <c r="DF705" s="274"/>
      <c r="DG705" s="274"/>
      <c r="DH705" s="274"/>
      <c r="DI705" s="277"/>
      <c r="DJ705" s="277"/>
      <c r="DK705" s="277"/>
      <c r="DL705" s="277"/>
      <c r="DM705" s="277"/>
      <c r="DN705" s="277"/>
      <c r="DO705" s="273"/>
    </row>
    <row r="706" spans="30:119" ht="22.5" customHeight="1" x14ac:dyDescent="0.4">
      <c r="AD706"/>
      <c r="BC706"/>
      <c r="BD706"/>
      <c r="BE706"/>
      <c r="BF706"/>
      <c r="BG706"/>
      <c r="BH706"/>
      <c r="BI706"/>
      <c r="BJ706"/>
      <c r="BK706"/>
      <c r="BL706"/>
      <c r="BV706"/>
      <c r="BW706" s="270"/>
      <c r="BX706" s="278"/>
      <c r="BY706" s="250"/>
      <c r="BZ706" s="279"/>
      <c r="CA706" s="290"/>
      <c r="CB706" s="290"/>
      <c r="CC706" s="290"/>
      <c r="CD706" s="290"/>
      <c r="CE706" s="290"/>
      <c r="CF706" s="290"/>
      <c r="CG706" s="290"/>
      <c r="CH706" s="290"/>
      <c r="CI706" s="290"/>
      <c r="CJ706" s="290"/>
      <c r="CK706" s="290"/>
      <c r="CL706" s="290"/>
      <c r="CM706" s="290"/>
      <c r="CN706" s="290"/>
      <c r="CO706" s="290"/>
      <c r="CP706" s="290"/>
      <c r="CQ706" s="290"/>
      <c r="CR706" s="290"/>
      <c r="CS706" s="290"/>
      <c r="CT706" s="290"/>
      <c r="CU706" s="290"/>
      <c r="CV706" s="290"/>
      <c r="CW706" s="290"/>
      <c r="CX706" s="290"/>
      <c r="CY706" s="290"/>
      <c r="CZ706" s="290"/>
      <c r="DA706" s="290"/>
      <c r="DB706" s="290"/>
      <c r="DC706" s="290"/>
      <c r="DD706" s="290"/>
      <c r="DE706" s="290"/>
      <c r="DF706" s="290"/>
      <c r="DG706" s="290"/>
      <c r="DH706" s="290"/>
      <c r="DI706" s="291"/>
      <c r="DJ706" s="291"/>
      <c r="DK706" s="291"/>
      <c r="DL706" s="291"/>
      <c r="DM706" s="291"/>
      <c r="DN706" s="291"/>
      <c r="DO706" s="273"/>
    </row>
    <row r="707" spans="30:119" ht="22.5" customHeight="1" x14ac:dyDescent="0.3">
      <c r="AD707"/>
      <c r="BC707"/>
      <c r="BD707"/>
      <c r="BE707"/>
      <c r="BF707"/>
      <c r="BG707"/>
      <c r="BH707"/>
      <c r="BI707"/>
      <c r="BJ707"/>
      <c r="BK707"/>
      <c r="BL707"/>
      <c r="BV707"/>
      <c r="BW707" s="270"/>
      <c r="BX707" s="280"/>
      <c r="BY707" s="281"/>
      <c r="BZ707" s="282"/>
      <c r="CA707" s="283"/>
      <c r="CB707" s="283"/>
      <c r="CC707" s="283"/>
      <c r="CD707" s="283"/>
      <c r="CE707" s="283"/>
      <c r="CF707" s="283"/>
      <c r="CG707" s="283"/>
      <c r="CH707" s="283"/>
      <c r="CI707" s="283"/>
      <c r="CJ707" s="283"/>
      <c r="CK707" s="283"/>
      <c r="CL707" s="283"/>
      <c r="CM707" s="283"/>
      <c r="CN707" s="283"/>
      <c r="CO707" s="283"/>
      <c r="CP707" s="283"/>
      <c r="CQ707" s="283"/>
      <c r="CR707" s="283"/>
      <c r="CS707" s="283"/>
      <c r="CT707" s="283"/>
      <c r="CU707" s="283"/>
      <c r="CV707" s="283"/>
      <c r="CW707" s="283"/>
      <c r="CX707" s="283"/>
      <c r="CY707" s="283"/>
      <c r="CZ707" s="283"/>
      <c r="DA707" s="283"/>
      <c r="DB707" s="283"/>
      <c r="DC707" s="283"/>
      <c r="DD707" s="283"/>
      <c r="DE707" s="283"/>
      <c r="DF707" s="283"/>
      <c r="DG707" s="283"/>
      <c r="DH707" s="283"/>
      <c r="DI707" s="284"/>
      <c r="DJ707" s="284"/>
      <c r="DK707" s="284"/>
      <c r="DL707" s="284"/>
      <c r="DM707" s="284"/>
      <c r="DN707" s="284"/>
      <c r="DO707" s="273"/>
    </row>
    <row r="708" spans="30:119" ht="22.5" customHeight="1" x14ac:dyDescent="0.4">
      <c r="AD708"/>
      <c r="BC708"/>
      <c r="BD708"/>
      <c r="BE708"/>
      <c r="BF708"/>
      <c r="BG708"/>
      <c r="BH708"/>
      <c r="BI708"/>
      <c r="BJ708"/>
      <c r="BK708"/>
      <c r="BL708"/>
      <c r="BV708"/>
      <c r="BW708" s="270"/>
      <c r="BX708" s="285"/>
      <c r="BY708" s="249"/>
      <c r="BZ708" s="286"/>
      <c r="CA708" s="290"/>
      <c r="CB708" s="290"/>
      <c r="CC708" s="290"/>
      <c r="CD708" s="290"/>
      <c r="CE708" s="290"/>
      <c r="CF708" s="290"/>
      <c r="CG708" s="290"/>
      <c r="CH708" s="290"/>
      <c r="CI708" s="290"/>
      <c r="CJ708" s="290"/>
      <c r="CK708" s="290"/>
      <c r="CL708" s="290"/>
      <c r="CM708" s="290"/>
      <c r="CN708" s="290"/>
      <c r="CO708" s="290"/>
      <c r="CP708" s="290"/>
      <c r="CQ708" s="290"/>
      <c r="CR708" s="290"/>
      <c r="CS708" s="290"/>
      <c r="CT708" s="290"/>
      <c r="CU708" s="290"/>
      <c r="CV708" s="290"/>
      <c r="CW708" s="290"/>
      <c r="CX708" s="290"/>
      <c r="CY708" s="290"/>
      <c r="CZ708" s="290"/>
      <c r="DA708" s="290"/>
      <c r="DB708" s="290"/>
      <c r="DC708" s="290"/>
      <c r="DD708" s="290"/>
      <c r="DE708" s="290"/>
      <c r="DF708" s="290"/>
      <c r="DG708" s="290"/>
      <c r="DH708" s="290"/>
      <c r="DI708" s="291"/>
      <c r="DJ708" s="291"/>
      <c r="DK708" s="291"/>
      <c r="DL708" s="291"/>
      <c r="DM708" s="291"/>
      <c r="DN708" s="291"/>
      <c r="DO708" s="273"/>
    </row>
    <row r="709" spans="30:119" ht="22.5" customHeight="1" thickBot="1" x14ac:dyDescent="0.35">
      <c r="AD709"/>
      <c r="BC709"/>
      <c r="BD709"/>
      <c r="BE709"/>
      <c r="BF709"/>
      <c r="BG709"/>
      <c r="BH709"/>
      <c r="BI709"/>
      <c r="BJ709"/>
      <c r="BK709"/>
      <c r="BL709"/>
      <c r="BV709"/>
      <c r="BW709" s="287"/>
      <c r="BX709" s="288"/>
      <c r="BY709" s="288"/>
      <c r="BZ709" s="288"/>
      <c r="CA709" s="288"/>
      <c r="CB709" s="288"/>
      <c r="CC709" s="288"/>
      <c r="CD709" s="288"/>
      <c r="CE709" s="288"/>
      <c r="CF709" s="288"/>
      <c r="CG709" s="288"/>
      <c r="CH709" s="288"/>
      <c r="CI709" s="288"/>
      <c r="CJ709" s="288"/>
      <c r="CK709" s="288"/>
      <c r="CL709" s="288"/>
      <c r="CM709" s="288"/>
      <c r="CN709" s="288"/>
      <c r="CO709" s="288"/>
      <c r="CP709" s="288"/>
      <c r="CQ709" s="288"/>
      <c r="CR709" s="288"/>
      <c r="CS709" s="288"/>
      <c r="CT709" s="288"/>
      <c r="CU709" s="288"/>
      <c r="CV709" s="288"/>
      <c r="CW709" s="288"/>
      <c r="CX709" s="288"/>
      <c r="CY709" s="288"/>
      <c r="CZ709" s="288"/>
      <c r="DA709" s="288"/>
      <c r="DB709" s="288"/>
      <c r="DC709" s="288"/>
      <c r="DD709" s="288"/>
      <c r="DE709" s="288"/>
      <c r="DF709" s="288"/>
      <c r="DG709" s="288"/>
      <c r="DH709" s="288"/>
      <c r="DI709" s="288"/>
      <c r="DJ709" s="288"/>
      <c r="DK709" s="288"/>
      <c r="DL709" s="288"/>
      <c r="DM709" s="288"/>
      <c r="DN709" s="288"/>
      <c r="DO709" s="289"/>
    </row>
    <row r="710" spans="30:119" ht="22.5" customHeight="1" thickTop="1" x14ac:dyDescent="0.35">
      <c r="AD710"/>
      <c r="BC710"/>
      <c r="BD710"/>
      <c r="BE710"/>
      <c r="BF710"/>
      <c r="BG710"/>
      <c r="BH710"/>
      <c r="BI710"/>
      <c r="BJ710"/>
      <c r="BK710"/>
      <c r="BL710"/>
      <c r="BV710"/>
      <c r="BW710" s="1108"/>
      <c r="BX710" s="1109"/>
      <c r="BY710" s="267"/>
      <c r="BZ710" s="267"/>
      <c r="CA710" s="267"/>
      <c r="CB710" s="267"/>
      <c r="CC710" s="267"/>
      <c r="CD710" s="267"/>
      <c r="CE710" s="267"/>
      <c r="CF710" s="267"/>
      <c r="CG710" s="267"/>
      <c r="CH710" s="267"/>
      <c r="CI710" s="267"/>
      <c r="CJ710" s="267"/>
      <c r="CK710" s="267"/>
      <c r="CL710" s="267"/>
      <c r="CM710" s="267"/>
      <c r="CN710" s="267"/>
      <c r="CO710" s="267"/>
      <c r="CP710" s="267"/>
      <c r="CQ710" s="267"/>
      <c r="CR710" s="267"/>
      <c r="CS710" s="267"/>
      <c r="CT710" s="267"/>
      <c r="CU710" s="267"/>
      <c r="CV710" s="267"/>
      <c r="CW710" s="267"/>
      <c r="CX710" s="267"/>
      <c r="CY710" s="267"/>
      <c r="CZ710" s="267"/>
      <c r="DA710" s="267"/>
      <c r="DB710" s="267"/>
      <c r="DC710" s="267"/>
      <c r="DD710" s="267"/>
      <c r="DE710" s="267"/>
      <c r="DF710" s="267"/>
      <c r="DG710" s="267"/>
      <c r="DH710" s="267"/>
      <c r="DI710" s="267"/>
      <c r="DJ710" s="267"/>
      <c r="DK710" s="268"/>
      <c r="DL710" s="268"/>
      <c r="DM710" s="267"/>
      <c r="DN710" s="268"/>
      <c r="DO710" s="269"/>
    </row>
    <row r="711" spans="30:119" ht="22.5" customHeight="1" x14ac:dyDescent="0.3">
      <c r="AD711"/>
      <c r="BC711"/>
      <c r="BD711"/>
      <c r="BE711"/>
      <c r="BF711"/>
      <c r="BG711"/>
      <c r="BH711"/>
      <c r="BI711"/>
      <c r="BJ711"/>
      <c r="BK711"/>
      <c r="BL711"/>
      <c r="BV711"/>
      <c r="BW711" s="270"/>
      <c r="BX711" s="1014"/>
      <c r="BY711" s="1014"/>
      <c r="BZ711" s="1014"/>
      <c r="CA711" s="1014"/>
      <c r="CB711" s="271"/>
      <c r="CC711" s="1018"/>
      <c r="CD711" s="1018"/>
      <c r="CE711" s="271"/>
      <c r="CF711" s="271"/>
      <c r="CG711" s="271"/>
      <c r="CH711" s="271"/>
      <c r="CI711" s="271"/>
      <c r="CJ711" s="271"/>
      <c r="CK711" s="271"/>
      <c r="CL711" s="271"/>
      <c r="CM711" s="271"/>
      <c r="CN711" s="1019"/>
      <c r="CO711" s="1019"/>
      <c r="CP711" s="1019"/>
      <c r="CQ711" s="1019"/>
      <c r="CR711" s="1019"/>
      <c r="CS711" s="1015"/>
      <c r="CT711" s="1015"/>
      <c r="CU711" s="1015"/>
      <c r="CV711" s="271"/>
      <c r="CW711" s="271"/>
      <c r="CX711" s="271"/>
      <c r="CY711" s="271"/>
      <c r="CZ711" s="271"/>
      <c r="DA711" s="271"/>
      <c r="DB711" s="271"/>
      <c r="DC711" s="271"/>
      <c r="DD711" s="271"/>
      <c r="DE711" s="271"/>
      <c r="DF711" s="271"/>
      <c r="DG711" s="271"/>
      <c r="DH711" s="271"/>
      <c r="DI711" s="272"/>
      <c r="DJ711" s="1016"/>
      <c r="DK711" s="1016"/>
      <c r="DL711" s="1016"/>
      <c r="DM711" s="1017"/>
      <c r="DN711" s="1017"/>
      <c r="DO711" s="273"/>
    </row>
    <row r="712" spans="30:119" ht="22.5" customHeight="1" x14ac:dyDescent="0.3">
      <c r="AD712"/>
      <c r="BC712"/>
      <c r="BD712"/>
      <c r="BE712"/>
      <c r="BF712"/>
      <c r="BG712"/>
      <c r="BH712"/>
      <c r="BI712"/>
      <c r="BJ712"/>
      <c r="BK712"/>
      <c r="BL712"/>
      <c r="BV712"/>
      <c r="BW712" s="270"/>
      <c r="BX712" s="1014"/>
      <c r="BY712" s="1014"/>
      <c r="BZ712" s="1014"/>
      <c r="CA712" s="1014"/>
      <c r="CB712" s="271"/>
      <c r="CC712" s="1018"/>
      <c r="CD712" s="1018"/>
      <c r="CE712" s="271"/>
      <c r="CF712" s="271"/>
      <c r="CG712" s="271"/>
      <c r="CH712" s="271"/>
      <c r="CI712" s="271"/>
      <c r="CJ712" s="271"/>
      <c r="CK712" s="271"/>
      <c r="CL712" s="271"/>
      <c r="CM712" s="271"/>
      <c r="CN712" s="1019"/>
      <c r="CO712" s="1019"/>
      <c r="CP712" s="1019"/>
      <c r="CQ712" s="1019"/>
      <c r="CR712" s="1019"/>
      <c r="CS712" s="1015"/>
      <c r="CT712" s="1015"/>
      <c r="CU712" s="1015"/>
      <c r="CV712" s="271"/>
      <c r="CW712" s="271"/>
      <c r="CX712" s="271"/>
      <c r="CY712" s="271"/>
      <c r="CZ712" s="271"/>
      <c r="DA712" s="271"/>
      <c r="DB712" s="271"/>
      <c r="DC712" s="271"/>
      <c r="DD712" s="271"/>
      <c r="DE712" s="271"/>
      <c r="DF712" s="271"/>
      <c r="DG712" s="271"/>
      <c r="DH712" s="271"/>
      <c r="DI712" s="272"/>
      <c r="DJ712" s="1016"/>
      <c r="DK712" s="1016"/>
      <c r="DL712" s="1016"/>
      <c r="DM712" s="1017"/>
      <c r="DN712" s="1017"/>
      <c r="DO712" s="273"/>
    </row>
    <row r="713" spans="30:119" ht="22.5" customHeight="1" x14ac:dyDescent="0.3">
      <c r="AD713"/>
      <c r="BC713"/>
      <c r="BD713"/>
      <c r="BE713"/>
      <c r="BF713"/>
      <c r="BG713"/>
      <c r="BH713"/>
      <c r="BI713"/>
      <c r="BJ713"/>
      <c r="BK713"/>
      <c r="BL713"/>
      <c r="BV713"/>
      <c r="BW713" s="270"/>
      <c r="BX713" s="274"/>
      <c r="BY713" s="274"/>
      <c r="BZ713" s="274"/>
      <c r="CA713" s="274"/>
      <c r="CB713" s="1010"/>
      <c r="CC713" s="1010"/>
      <c r="CD713" s="275"/>
      <c r="CE713" s="276"/>
      <c r="CF713" s="1011"/>
      <c r="CG713" s="1011"/>
      <c r="CH713" s="1011"/>
      <c r="CI713" s="1011"/>
      <c r="CJ713" s="1011"/>
      <c r="CK713" s="1011"/>
      <c r="CL713" s="1011"/>
      <c r="CM713" s="1011"/>
      <c r="CN713" s="1011"/>
      <c r="CO713" s="1011"/>
      <c r="CP713" s="1011"/>
      <c r="CQ713" s="1011"/>
      <c r="CR713" s="1011"/>
      <c r="CS713" s="274"/>
      <c r="CT713" s="274"/>
      <c r="CU713" s="274"/>
      <c r="CV713" s="274"/>
      <c r="CW713" s="274"/>
      <c r="CX713" s="1010"/>
      <c r="CY713" s="1010"/>
      <c r="CZ713" s="275"/>
      <c r="DA713" s="276"/>
      <c r="DB713" s="1011"/>
      <c r="DC713" s="1011"/>
      <c r="DD713" s="1011"/>
      <c r="DE713" s="1011"/>
      <c r="DF713" s="1011"/>
      <c r="DG713" s="1011"/>
      <c r="DH713" s="1011"/>
      <c r="DI713" s="1011"/>
      <c r="DJ713" s="1011"/>
      <c r="DK713" s="1011"/>
      <c r="DL713" s="1011"/>
      <c r="DM713" s="1011"/>
      <c r="DN713" s="1011"/>
      <c r="DO713" s="273"/>
    </row>
    <row r="714" spans="30:119" ht="22.5" customHeight="1" x14ac:dyDescent="0.3">
      <c r="AD714"/>
      <c r="BC714"/>
      <c r="BD714"/>
      <c r="BE714"/>
      <c r="BF714"/>
      <c r="BG714"/>
      <c r="BH714"/>
      <c r="BI714"/>
      <c r="BJ714"/>
      <c r="BK714"/>
      <c r="BL714"/>
      <c r="BV714"/>
      <c r="BW714" s="270"/>
      <c r="BX714" s="274"/>
      <c r="BY714" s="274"/>
      <c r="BZ714" s="274"/>
      <c r="CA714" s="274"/>
      <c r="CB714" s="274"/>
      <c r="CC714" s="274"/>
      <c r="CD714" s="274"/>
      <c r="CE714" s="274"/>
      <c r="CF714" s="274"/>
      <c r="CG714" s="274"/>
      <c r="CH714" s="274"/>
      <c r="CI714" s="274"/>
      <c r="CJ714" s="274"/>
      <c r="CK714" s="274"/>
      <c r="CL714" s="274"/>
      <c r="CM714" s="274"/>
      <c r="CN714" s="274"/>
      <c r="CO714" s="274"/>
      <c r="CP714" s="274"/>
      <c r="CQ714" s="274"/>
      <c r="CR714" s="274"/>
      <c r="CS714" s="274"/>
      <c r="CT714" s="274"/>
      <c r="CU714" s="274"/>
      <c r="CV714" s="274"/>
      <c r="CW714" s="274"/>
      <c r="CX714" s="274"/>
      <c r="CY714" s="274"/>
      <c r="CZ714" s="274"/>
      <c r="DA714" s="274"/>
      <c r="DB714" s="274"/>
      <c r="DC714" s="274"/>
      <c r="DD714" s="274"/>
      <c r="DE714" s="274"/>
      <c r="DF714" s="274"/>
      <c r="DG714" s="274"/>
      <c r="DH714" s="274"/>
      <c r="DI714" s="277"/>
      <c r="DJ714" s="277"/>
      <c r="DK714" s="277"/>
      <c r="DL714" s="277"/>
      <c r="DM714" s="277"/>
      <c r="DN714" s="277"/>
      <c r="DO714" s="273"/>
    </row>
    <row r="715" spans="30:119" ht="22.5" customHeight="1" x14ac:dyDescent="0.4">
      <c r="AD715"/>
      <c r="BC715"/>
      <c r="BD715"/>
      <c r="BE715"/>
      <c r="BF715"/>
      <c r="BG715"/>
      <c r="BH715"/>
      <c r="BI715"/>
      <c r="BJ715"/>
      <c r="BK715"/>
      <c r="BL715"/>
      <c r="BV715"/>
      <c r="BW715" s="270"/>
      <c r="BX715" s="278"/>
      <c r="BY715" s="250"/>
      <c r="BZ715" s="279"/>
      <c r="CA715" s="290"/>
      <c r="CB715" s="290"/>
      <c r="CC715" s="290"/>
      <c r="CD715" s="290"/>
      <c r="CE715" s="290"/>
      <c r="CF715" s="290"/>
      <c r="CG715" s="290"/>
      <c r="CH715" s="290"/>
      <c r="CI715" s="290"/>
      <c r="CJ715" s="290"/>
      <c r="CK715" s="290"/>
      <c r="CL715" s="290"/>
      <c r="CM715" s="290"/>
      <c r="CN715" s="290"/>
      <c r="CO715" s="290"/>
      <c r="CP715" s="290"/>
      <c r="CQ715" s="290"/>
      <c r="CR715" s="290"/>
      <c r="CS715" s="290"/>
      <c r="CT715" s="290"/>
      <c r="CU715" s="290"/>
      <c r="CV715" s="290"/>
      <c r="CW715" s="290"/>
      <c r="CX715" s="290"/>
      <c r="CY715" s="290"/>
      <c r="CZ715" s="290"/>
      <c r="DA715" s="290"/>
      <c r="DB715" s="290"/>
      <c r="DC715" s="290"/>
      <c r="DD715" s="290"/>
      <c r="DE715" s="290"/>
      <c r="DF715" s="290"/>
      <c r="DG715" s="290"/>
      <c r="DH715" s="290"/>
      <c r="DI715" s="291"/>
      <c r="DJ715" s="291"/>
      <c r="DK715" s="291"/>
      <c r="DL715" s="291"/>
      <c r="DM715" s="291"/>
      <c r="DN715" s="291"/>
      <c r="DO715" s="273"/>
    </row>
    <row r="716" spans="30:119" ht="22.5" customHeight="1" x14ac:dyDescent="0.3">
      <c r="AD716"/>
      <c r="BC716"/>
      <c r="BD716"/>
      <c r="BE716"/>
      <c r="BF716"/>
      <c r="BG716"/>
      <c r="BH716"/>
      <c r="BI716"/>
      <c r="BJ716"/>
      <c r="BK716"/>
      <c r="BL716"/>
      <c r="BV716"/>
      <c r="BW716" s="270"/>
      <c r="BX716" s="280"/>
      <c r="BY716" s="281"/>
      <c r="BZ716" s="282"/>
      <c r="CA716" s="283"/>
      <c r="CB716" s="283"/>
      <c r="CC716" s="283"/>
      <c r="CD716" s="283"/>
      <c r="CE716" s="283"/>
      <c r="CF716" s="283"/>
      <c r="CG716" s="283"/>
      <c r="CH716" s="283"/>
      <c r="CI716" s="283"/>
      <c r="CJ716" s="283"/>
      <c r="CK716" s="283"/>
      <c r="CL716" s="283"/>
      <c r="CM716" s="283"/>
      <c r="CN716" s="283"/>
      <c r="CO716" s="283"/>
      <c r="CP716" s="283"/>
      <c r="CQ716" s="283"/>
      <c r="CR716" s="283"/>
      <c r="CS716" s="283"/>
      <c r="CT716" s="283"/>
      <c r="CU716" s="283"/>
      <c r="CV716" s="283"/>
      <c r="CW716" s="283"/>
      <c r="CX716" s="283"/>
      <c r="CY716" s="283"/>
      <c r="CZ716" s="283"/>
      <c r="DA716" s="283"/>
      <c r="DB716" s="283"/>
      <c r="DC716" s="283"/>
      <c r="DD716" s="283"/>
      <c r="DE716" s="283"/>
      <c r="DF716" s="283"/>
      <c r="DG716" s="283"/>
      <c r="DH716" s="283"/>
      <c r="DI716" s="284"/>
      <c r="DJ716" s="284"/>
      <c r="DK716" s="284"/>
      <c r="DL716" s="284"/>
      <c r="DM716" s="284"/>
      <c r="DN716" s="284"/>
      <c r="DO716" s="273"/>
    </row>
    <row r="717" spans="30:119" ht="22.5" customHeight="1" x14ac:dyDescent="0.4">
      <c r="AD717"/>
      <c r="BC717"/>
      <c r="BD717"/>
      <c r="BE717"/>
      <c r="BF717"/>
      <c r="BG717"/>
      <c r="BH717"/>
      <c r="BI717"/>
      <c r="BJ717"/>
      <c r="BK717"/>
      <c r="BL717"/>
      <c r="BV717"/>
      <c r="BW717" s="270"/>
      <c r="BX717" s="285"/>
      <c r="BY717" s="249"/>
      <c r="BZ717" s="286"/>
      <c r="CA717" s="290"/>
      <c r="CB717" s="290"/>
      <c r="CC717" s="290"/>
      <c r="CD717" s="290"/>
      <c r="CE717" s="290"/>
      <c r="CF717" s="290"/>
      <c r="CG717" s="290"/>
      <c r="CH717" s="290"/>
      <c r="CI717" s="290"/>
      <c r="CJ717" s="290"/>
      <c r="CK717" s="290"/>
      <c r="CL717" s="290"/>
      <c r="CM717" s="290"/>
      <c r="CN717" s="290"/>
      <c r="CO717" s="290"/>
      <c r="CP717" s="290"/>
      <c r="CQ717" s="290"/>
      <c r="CR717" s="290"/>
      <c r="CS717" s="290"/>
      <c r="CT717" s="290"/>
      <c r="CU717" s="290"/>
      <c r="CV717" s="290"/>
      <c r="CW717" s="290"/>
      <c r="CX717" s="290"/>
      <c r="CY717" s="290"/>
      <c r="CZ717" s="290"/>
      <c r="DA717" s="290"/>
      <c r="DB717" s="290"/>
      <c r="DC717" s="290"/>
      <c r="DD717" s="290"/>
      <c r="DE717" s="290"/>
      <c r="DF717" s="290"/>
      <c r="DG717" s="290"/>
      <c r="DH717" s="290"/>
      <c r="DI717" s="291"/>
      <c r="DJ717" s="291"/>
      <c r="DK717" s="291"/>
      <c r="DL717" s="291"/>
      <c r="DM717" s="291"/>
      <c r="DN717" s="291"/>
      <c r="DO717" s="273"/>
    </row>
    <row r="718" spans="30:119" ht="22.5" customHeight="1" thickBot="1" x14ac:dyDescent="0.35">
      <c r="AD718"/>
      <c r="BC718"/>
      <c r="BD718"/>
      <c r="BE718"/>
      <c r="BF718"/>
      <c r="BG718"/>
      <c r="BH718"/>
      <c r="BI718"/>
      <c r="BJ718"/>
      <c r="BK718"/>
      <c r="BL718"/>
      <c r="BV718"/>
      <c r="BW718" s="287"/>
      <c r="BX718" s="288"/>
      <c r="BY718" s="288"/>
      <c r="BZ718" s="288"/>
      <c r="CA718" s="288"/>
      <c r="CB718" s="288"/>
      <c r="CC718" s="288"/>
      <c r="CD718" s="288"/>
      <c r="CE718" s="288"/>
      <c r="CF718" s="288"/>
      <c r="CG718" s="288"/>
      <c r="CH718" s="288"/>
      <c r="CI718" s="288"/>
      <c r="CJ718" s="288"/>
      <c r="CK718" s="288"/>
      <c r="CL718" s="288"/>
      <c r="CM718" s="288"/>
      <c r="CN718" s="288"/>
      <c r="CO718" s="288"/>
      <c r="CP718" s="288"/>
      <c r="CQ718" s="288"/>
      <c r="CR718" s="288"/>
      <c r="CS718" s="288"/>
      <c r="CT718" s="288"/>
      <c r="CU718" s="288"/>
      <c r="CV718" s="288"/>
      <c r="CW718" s="288"/>
      <c r="CX718" s="288"/>
      <c r="CY718" s="288"/>
      <c r="CZ718" s="288"/>
      <c r="DA718" s="288"/>
      <c r="DB718" s="288"/>
      <c r="DC718" s="288"/>
      <c r="DD718" s="288"/>
      <c r="DE718" s="288"/>
      <c r="DF718" s="288"/>
      <c r="DG718" s="288"/>
      <c r="DH718" s="288"/>
      <c r="DI718" s="288"/>
      <c r="DJ718" s="288"/>
      <c r="DK718" s="288"/>
      <c r="DL718" s="288"/>
      <c r="DM718" s="288"/>
      <c r="DN718" s="288"/>
      <c r="DO718" s="289"/>
    </row>
    <row r="719" spans="30:119" ht="22.5" customHeight="1" thickTop="1" x14ac:dyDescent="0.35">
      <c r="AD719"/>
      <c r="BC719"/>
      <c r="BD719"/>
      <c r="BE719"/>
      <c r="BF719"/>
      <c r="BG719"/>
      <c r="BH719"/>
      <c r="BI719"/>
      <c r="BJ719"/>
      <c r="BK719"/>
      <c r="BL719"/>
      <c r="BV719"/>
      <c r="BW719" s="1108"/>
      <c r="BX719" s="1109"/>
      <c r="BY719" s="267"/>
      <c r="BZ719" s="267"/>
      <c r="CA719" s="267"/>
      <c r="CB719" s="267"/>
      <c r="CC719" s="267"/>
      <c r="CD719" s="267"/>
      <c r="CE719" s="267"/>
      <c r="CF719" s="267"/>
      <c r="CG719" s="267"/>
      <c r="CH719" s="267"/>
      <c r="CI719" s="267"/>
      <c r="CJ719" s="267"/>
      <c r="CK719" s="267"/>
      <c r="CL719" s="267"/>
      <c r="CM719" s="267"/>
      <c r="CN719" s="267"/>
      <c r="CO719" s="267"/>
      <c r="CP719" s="267"/>
      <c r="CQ719" s="267"/>
      <c r="CR719" s="267"/>
      <c r="CS719" s="267"/>
      <c r="CT719" s="267"/>
      <c r="CU719" s="267"/>
      <c r="CV719" s="267"/>
      <c r="CW719" s="267"/>
      <c r="CX719" s="267"/>
      <c r="CY719" s="267"/>
      <c r="CZ719" s="267"/>
      <c r="DA719" s="267"/>
      <c r="DB719" s="267"/>
      <c r="DC719" s="267"/>
      <c r="DD719" s="267"/>
      <c r="DE719" s="267"/>
      <c r="DF719" s="267"/>
      <c r="DG719" s="267"/>
      <c r="DH719" s="267"/>
      <c r="DI719" s="267"/>
      <c r="DJ719" s="267"/>
      <c r="DK719" s="268"/>
      <c r="DL719" s="268"/>
      <c r="DM719" s="267"/>
      <c r="DN719" s="268"/>
      <c r="DO719" s="269"/>
    </row>
    <row r="720" spans="30:119" ht="22.5" customHeight="1" x14ac:dyDescent="0.3">
      <c r="AD720"/>
      <c r="BC720"/>
      <c r="BD720"/>
      <c r="BE720"/>
      <c r="BF720"/>
      <c r="BG720"/>
      <c r="BH720"/>
      <c r="BI720"/>
      <c r="BJ720"/>
      <c r="BK720"/>
      <c r="BL720"/>
      <c r="BV720"/>
      <c r="BW720" s="270"/>
      <c r="BX720" s="1014"/>
      <c r="BY720" s="1014"/>
      <c r="BZ720" s="1014"/>
      <c r="CA720" s="1014"/>
      <c r="CB720" s="271"/>
      <c r="CC720" s="1018"/>
      <c r="CD720" s="1018"/>
      <c r="CE720" s="271"/>
      <c r="CF720" s="271"/>
      <c r="CG720" s="271"/>
      <c r="CH720" s="271"/>
      <c r="CI720" s="271"/>
      <c r="CJ720" s="271"/>
      <c r="CK720" s="271"/>
      <c r="CL720" s="271"/>
      <c r="CM720" s="271"/>
      <c r="CN720" s="1019"/>
      <c r="CO720" s="1019"/>
      <c r="CP720" s="1019"/>
      <c r="CQ720" s="1019"/>
      <c r="CR720" s="1019"/>
      <c r="CS720" s="1015"/>
      <c r="CT720" s="1015"/>
      <c r="CU720" s="1015"/>
      <c r="CV720" s="271"/>
      <c r="CW720" s="271"/>
      <c r="CX720" s="271"/>
      <c r="CY720" s="271"/>
      <c r="CZ720" s="271"/>
      <c r="DA720" s="271"/>
      <c r="DB720" s="271"/>
      <c r="DC720" s="271"/>
      <c r="DD720" s="271"/>
      <c r="DE720" s="271"/>
      <c r="DF720" s="271"/>
      <c r="DG720" s="271"/>
      <c r="DH720" s="271"/>
      <c r="DI720" s="272"/>
      <c r="DJ720" s="1016"/>
      <c r="DK720" s="1016"/>
      <c r="DL720" s="1016"/>
      <c r="DM720" s="1017"/>
      <c r="DN720" s="1017"/>
      <c r="DO720" s="273"/>
    </row>
    <row r="721" spans="30:119" ht="22.5" customHeight="1" x14ac:dyDescent="0.3">
      <c r="AD721"/>
      <c r="BC721"/>
      <c r="BD721"/>
      <c r="BE721"/>
      <c r="BF721"/>
      <c r="BG721"/>
      <c r="BH721"/>
      <c r="BI721"/>
      <c r="BJ721"/>
      <c r="BK721"/>
      <c r="BL721"/>
      <c r="BV721"/>
      <c r="BW721" s="270"/>
      <c r="BX721" s="1014"/>
      <c r="BY721" s="1014"/>
      <c r="BZ721" s="1014"/>
      <c r="CA721" s="1014"/>
      <c r="CB721" s="271"/>
      <c r="CC721" s="1018"/>
      <c r="CD721" s="1018"/>
      <c r="CE721" s="271"/>
      <c r="CF721" s="271"/>
      <c r="CG721" s="271"/>
      <c r="CH721" s="271"/>
      <c r="CI721" s="271"/>
      <c r="CJ721" s="271"/>
      <c r="CK721" s="271"/>
      <c r="CL721" s="271"/>
      <c r="CM721" s="271"/>
      <c r="CN721" s="1019"/>
      <c r="CO721" s="1019"/>
      <c r="CP721" s="1019"/>
      <c r="CQ721" s="1019"/>
      <c r="CR721" s="1019"/>
      <c r="CS721" s="1015"/>
      <c r="CT721" s="1015"/>
      <c r="CU721" s="1015"/>
      <c r="CV721" s="271"/>
      <c r="CW721" s="271"/>
      <c r="CX721" s="271"/>
      <c r="CY721" s="271"/>
      <c r="CZ721" s="271"/>
      <c r="DA721" s="271"/>
      <c r="DB721" s="271"/>
      <c r="DC721" s="271"/>
      <c r="DD721" s="271"/>
      <c r="DE721" s="271"/>
      <c r="DF721" s="271"/>
      <c r="DG721" s="271"/>
      <c r="DH721" s="271"/>
      <c r="DI721" s="272"/>
      <c r="DJ721" s="1016"/>
      <c r="DK721" s="1016"/>
      <c r="DL721" s="1016"/>
      <c r="DM721" s="1017"/>
      <c r="DN721" s="1017"/>
      <c r="DO721" s="273"/>
    </row>
    <row r="722" spans="30:119" ht="22.5" customHeight="1" x14ac:dyDescent="0.3">
      <c r="AD722"/>
      <c r="BC722"/>
      <c r="BD722"/>
      <c r="BE722"/>
      <c r="BF722"/>
      <c r="BG722"/>
      <c r="BH722"/>
      <c r="BI722"/>
      <c r="BJ722"/>
      <c r="BK722"/>
      <c r="BL722"/>
      <c r="BV722"/>
      <c r="BW722" s="270"/>
      <c r="BX722" s="274"/>
      <c r="BY722" s="274"/>
      <c r="BZ722" s="274"/>
      <c r="CA722" s="274"/>
      <c r="CB722" s="1010"/>
      <c r="CC722" s="1010"/>
      <c r="CD722" s="275"/>
      <c r="CE722" s="276"/>
      <c r="CF722" s="1011"/>
      <c r="CG722" s="1011"/>
      <c r="CH722" s="1011"/>
      <c r="CI722" s="1011"/>
      <c r="CJ722" s="1011"/>
      <c r="CK722" s="1011"/>
      <c r="CL722" s="1011"/>
      <c r="CM722" s="1011"/>
      <c r="CN722" s="1011"/>
      <c r="CO722" s="1011"/>
      <c r="CP722" s="1011"/>
      <c r="CQ722" s="1011"/>
      <c r="CR722" s="1011"/>
      <c r="CS722" s="274"/>
      <c r="CT722" s="274"/>
      <c r="CU722" s="274"/>
      <c r="CV722" s="274"/>
      <c r="CW722" s="274"/>
      <c r="CX722" s="1010"/>
      <c r="CY722" s="1010"/>
      <c r="CZ722" s="275"/>
      <c r="DA722" s="276"/>
      <c r="DB722" s="1011"/>
      <c r="DC722" s="1011"/>
      <c r="DD722" s="1011"/>
      <c r="DE722" s="1011"/>
      <c r="DF722" s="1011"/>
      <c r="DG722" s="1011"/>
      <c r="DH722" s="1011"/>
      <c r="DI722" s="1011"/>
      <c r="DJ722" s="1011"/>
      <c r="DK722" s="1011"/>
      <c r="DL722" s="1011"/>
      <c r="DM722" s="1011"/>
      <c r="DN722" s="1011"/>
      <c r="DO722" s="273"/>
    </row>
    <row r="723" spans="30:119" ht="22.5" customHeight="1" x14ac:dyDescent="0.3">
      <c r="AD723"/>
      <c r="BC723"/>
      <c r="BD723"/>
      <c r="BE723"/>
      <c r="BF723"/>
      <c r="BG723"/>
      <c r="BH723"/>
      <c r="BI723"/>
      <c r="BJ723"/>
      <c r="BK723"/>
      <c r="BL723"/>
      <c r="BV723"/>
      <c r="BW723" s="270"/>
      <c r="BX723" s="274"/>
      <c r="BY723" s="274"/>
      <c r="BZ723" s="274"/>
      <c r="CA723" s="274"/>
      <c r="CB723" s="274"/>
      <c r="CC723" s="274"/>
      <c r="CD723" s="274"/>
      <c r="CE723" s="274"/>
      <c r="CF723" s="274"/>
      <c r="CG723" s="274"/>
      <c r="CH723" s="274"/>
      <c r="CI723" s="274"/>
      <c r="CJ723" s="274"/>
      <c r="CK723" s="274"/>
      <c r="CL723" s="274"/>
      <c r="CM723" s="274"/>
      <c r="CN723" s="274"/>
      <c r="CO723" s="274"/>
      <c r="CP723" s="274"/>
      <c r="CQ723" s="274"/>
      <c r="CR723" s="274"/>
      <c r="CS723" s="274"/>
      <c r="CT723" s="274"/>
      <c r="CU723" s="274"/>
      <c r="CV723" s="274"/>
      <c r="CW723" s="274"/>
      <c r="CX723" s="274"/>
      <c r="CY723" s="274"/>
      <c r="CZ723" s="274"/>
      <c r="DA723" s="274"/>
      <c r="DB723" s="274"/>
      <c r="DC723" s="274"/>
      <c r="DD723" s="274"/>
      <c r="DE723" s="274"/>
      <c r="DF723" s="274"/>
      <c r="DG723" s="274"/>
      <c r="DH723" s="274"/>
      <c r="DI723" s="277"/>
      <c r="DJ723" s="277"/>
      <c r="DK723" s="277"/>
      <c r="DL723" s="277"/>
      <c r="DM723" s="277"/>
      <c r="DN723" s="277"/>
      <c r="DO723" s="273"/>
    </row>
    <row r="724" spans="30:119" ht="22.5" customHeight="1" x14ac:dyDescent="0.4">
      <c r="AD724"/>
      <c r="BC724"/>
      <c r="BD724"/>
      <c r="BE724"/>
      <c r="BF724"/>
      <c r="BG724"/>
      <c r="BH724"/>
      <c r="BI724"/>
      <c r="BJ724"/>
      <c r="BK724"/>
      <c r="BL724"/>
      <c r="BV724"/>
      <c r="BW724" s="270"/>
      <c r="BX724" s="278"/>
      <c r="BY724" s="250"/>
      <c r="BZ724" s="279"/>
      <c r="CA724" s="290"/>
      <c r="CB724" s="290"/>
      <c r="CC724" s="290"/>
      <c r="CD724" s="290"/>
      <c r="CE724" s="290"/>
      <c r="CF724" s="290"/>
      <c r="CG724" s="290"/>
      <c r="CH724" s="290"/>
      <c r="CI724" s="290"/>
      <c r="CJ724" s="290"/>
      <c r="CK724" s="290"/>
      <c r="CL724" s="290"/>
      <c r="CM724" s="290"/>
      <c r="CN724" s="290"/>
      <c r="CO724" s="290"/>
      <c r="CP724" s="290"/>
      <c r="CQ724" s="290"/>
      <c r="CR724" s="290"/>
      <c r="CS724" s="290"/>
      <c r="CT724" s="290"/>
      <c r="CU724" s="290"/>
      <c r="CV724" s="290"/>
      <c r="CW724" s="290"/>
      <c r="CX724" s="290"/>
      <c r="CY724" s="290"/>
      <c r="CZ724" s="290"/>
      <c r="DA724" s="290"/>
      <c r="DB724" s="290"/>
      <c r="DC724" s="290"/>
      <c r="DD724" s="290"/>
      <c r="DE724" s="290"/>
      <c r="DF724" s="290"/>
      <c r="DG724" s="290"/>
      <c r="DH724" s="290"/>
      <c r="DI724" s="291"/>
      <c r="DJ724" s="291"/>
      <c r="DK724" s="291"/>
      <c r="DL724" s="291"/>
      <c r="DM724" s="291"/>
      <c r="DN724" s="291"/>
      <c r="DO724" s="273"/>
    </row>
    <row r="725" spans="30:119" ht="22.5" customHeight="1" x14ac:dyDescent="0.3">
      <c r="AD725"/>
      <c r="BC725"/>
      <c r="BD725"/>
      <c r="BE725"/>
      <c r="BF725"/>
      <c r="BG725"/>
      <c r="BH725"/>
      <c r="BI725"/>
      <c r="BJ725"/>
      <c r="BK725"/>
      <c r="BL725"/>
      <c r="BV725"/>
      <c r="BW725" s="270"/>
      <c r="BX725" s="280"/>
      <c r="BY725" s="281"/>
      <c r="BZ725" s="282"/>
      <c r="CA725" s="283"/>
      <c r="CB725" s="283"/>
      <c r="CC725" s="283"/>
      <c r="CD725" s="283"/>
      <c r="CE725" s="283"/>
      <c r="CF725" s="283"/>
      <c r="CG725" s="283"/>
      <c r="CH725" s="283"/>
      <c r="CI725" s="283"/>
      <c r="CJ725" s="283"/>
      <c r="CK725" s="283"/>
      <c r="CL725" s="283"/>
      <c r="CM725" s="283"/>
      <c r="CN725" s="283"/>
      <c r="CO725" s="283"/>
      <c r="CP725" s="283"/>
      <c r="CQ725" s="283"/>
      <c r="CR725" s="283"/>
      <c r="CS725" s="283"/>
      <c r="CT725" s="283"/>
      <c r="CU725" s="283"/>
      <c r="CV725" s="283"/>
      <c r="CW725" s="283"/>
      <c r="CX725" s="283"/>
      <c r="CY725" s="283"/>
      <c r="CZ725" s="283"/>
      <c r="DA725" s="283"/>
      <c r="DB725" s="283"/>
      <c r="DC725" s="283"/>
      <c r="DD725" s="283"/>
      <c r="DE725" s="283"/>
      <c r="DF725" s="283"/>
      <c r="DG725" s="283"/>
      <c r="DH725" s="283"/>
      <c r="DI725" s="284"/>
      <c r="DJ725" s="284"/>
      <c r="DK725" s="284"/>
      <c r="DL725" s="284"/>
      <c r="DM725" s="284"/>
      <c r="DN725" s="284"/>
      <c r="DO725" s="273"/>
    </row>
    <row r="726" spans="30:119" ht="22.5" customHeight="1" x14ac:dyDescent="0.4">
      <c r="AD726"/>
      <c r="BC726"/>
      <c r="BD726"/>
      <c r="BE726"/>
      <c r="BF726"/>
      <c r="BG726"/>
      <c r="BH726"/>
      <c r="BI726"/>
      <c r="BJ726"/>
      <c r="BK726"/>
      <c r="BL726"/>
      <c r="BV726"/>
      <c r="BW726" s="270"/>
      <c r="BX726" s="285"/>
      <c r="BY726" s="249"/>
      <c r="BZ726" s="286"/>
      <c r="CA726" s="290"/>
      <c r="CB726" s="290"/>
      <c r="CC726" s="290"/>
      <c r="CD726" s="290"/>
      <c r="CE726" s="290"/>
      <c r="CF726" s="290"/>
      <c r="CG726" s="290"/>
      <c r="CH726" s="290"/>
      <c r="CI726" s="290"/>
      <c r="CJ726" s="290"/>
      <c r="CK726" s="290"/>
      <c r="CL726" s="290"/>
      <c r="CM726" s="290"/>
      <c r="CN726" s="290"/>
      <c r="CO726" s="290"/>
      <c r="CP726" s="290"/>
      <c r="CQ726" s="290"/>
      <c r="CR726" s="290"/>
      <c r="CS726" s="290"/>
      <c r="CT726" s="290"/>
      <c r="CU726" s="290"/>
      <c r="CV726" s="290"/>
      <c r="CW726" s="290"/>
      <c r="CX726" s="290"/>
      <c r="CY726" s="290"/>
      <c r="CZ726" s="290"/>
      <c r="DA726" s="290"/>
      <c r="DB726" s="290"/>
      <c r="DC726" s="290"/>
      <c r="DD726" s="290"/>
      <c r="DE726" s="290"/>
      <c r="DF726" s="290"/>
      <c r="DG726" s="290"/>
      <c r="DH726" s="290"/>
      <c r="DI726" s="291"/>
      <c r="DJ726" s="291"/>
      <c r="DK726" s="291"/>
      <c r="DL726" s="291"/>
      <c r="DM726" s="291"/>
      <c r="DN726" s="291"/>
      <c r="DO726" s="273"/>
    </row>
    <row r="727" spans="30:119" ht="22.5" customHeight="1" thickBot="1" x14ac:dyDescent="0.35">
      <c r="AD727"/>
      <c r="BC727"/>
      <c r="BD727"/>
      <c r="BE727"/>
      <c r="BF727"/>
      <c r="BG727"/>
      <c r="BH727"/>
      <c r="BI727"/>
      <c r="BJ727"/>
      <c r="BK727"/>
      <c r="BL727"/>
      <c r="BV727"/>
      <c r="BW727" s="287"/>
      <c r="BX727" s="288"/>
      <c r="BY727" s="288"/>
      <c r="BZ727" s="288"/>
      <c r="CA727" s="288"/>
      <c r="CB727" s="288"/>
      <c r="CC727" s="288"/>
      <c r="CD727" s="288"/>
      <c r="CE727" s="288"/>
      <c r="CF727" s="288"/>
      <c r="CG727" s="288"/>
      <c r="CH727" s="288"/>
      <c r="CI727" s="288"/>
      <c r="CJ727" s="288"/>
      <c r="CK727" s="288"/>
      <c r="CL727" s="288"/>
      <c r="CM727" s="288"/>
      <c r="CN727" s="288"/>
      <c r="CO727" s="288"/>
      <c r="CP727" s="288"/>
      <c r="CQ727" s="288"/>
      <c r="CR727" s="288"/>
      <c r="CS727" s="288"/>
      <c r="CT727" s="288"/>
      <c r="CU727" s="288"/>
      <c r="CV727" s="288"/>
      <c r="CW727" s="288"/>
      <c r="CX727" s="288"/>
      <c r="CY727" s="288"/>
      <c r="CZ727" s="288"/>
      <c r="DA727" s="288"/>
      <c r="DB727" s="288"/>
      <c r="DC727" s="288"/>
      <c r="DD727" s="288"/>
      <c r="DE727" s="288"/>
      <c r="DF727" s="288"/>
      <c r="DG727" s="288"/>
      <c r="DH727" s="288"/>
      <c r="DI727" s="288"/>
      <c r="DJ727" s="288"/>
      <c r="DK727" s="288"/>
      <c r="DL727" s="288"/>
      <c r="DM727" s="288"/>
      <c r="DN727" s="288"/>
      <c r="DO727" s="289"/>
    </row>
    <row r="728" spans="30:119" ht="22.5" customHeight="1" thickTop="1" x14ac:dyDescent="0.3">
      <c r="AD728"/>
      <c r="BC728"/>
      <c r="BD728"/>
      <c r="BE728"/>
      <c r="BF728"/>
      <c r="BG728"/>
      <c r="BH728"/>
      <c r="BI728"/>
      <c r="BJ728"/>
      <c r="BK728"/>
      <c r="BL728"/>
      <c r="BV728"/>
    </row>
    <row r="729" spans="30:119" ht="22.5" customHeight="1" x14ac:dyDescent="0.3">
      <c r="AD729"/>
      <c r="BC729"/>
      <c r="BD729"/>
      <c r="BE729"/>
      <c r="BF729"/>
      <c r="BG729"/>
      <c r="BH729"/>
      <c r="BI729"/>
      <c r="BJ729"/>
      <c r="BK729"/>
      <c r="BL729"/>
      <c r="BV729"/>
    </row>
    <row r="730" spans="30:119" ht="22.5" customHeight="1" x14ac:dyDescent="0.3">
      <c r="AD730"/>
      <c r="BC730"/>
      <c r="BD730"/>
      <c r="BE730"/>
      <c r="BF730"/>
      <c r="BG730"/>
      <c r="BH730"/>
      <c r="BI730"/>
      <c r="BJ730"/>
      <c r="BK730"/>
      <c r="BL730"/>
      <c r="BV730"/>
    </row>
    <row r="731" spans="30:119" ht="22.5" customHeight="1" x14ac:dyDescent="0.3">
      <c r="AD731"/>
      <c r="BC731"/>
      <c r="BD731"/>
      <c r="BE731"/>
      <c r="BF731"/>
      <c r="BG731"/>
      <c r="BH731"/>
      <c r="BI731"/>
      <c r="BJ731"/>
      <c r="BK731"/>
      <c r="BL731"/>
      <c r="BV731"/>
    </row>
    <row r="732" spans="30:119" ht="22.5" customHeight="1" x14ac:dyDescent="0.3">
      <c r="AD732"/>
      <c r="BC732"/>
      <c r="BD732"/>
      <c r="BE732"/>
      <c r="BF732"/>
      <c r="BG732"/>
      <c r="BH732"/>
      <c r="BI732"/>
      <c r="BJ732"/>
      <c r="BK732"/>
      <c r="BL732"/>
      <c r="BV732"/>
    </row>
    <row r="733" spans="30:119" ht="22.5" customHeight="1" x14ac:dyDescent="0.3">
      <c r="AD733"/>
      <c r="BC733"/>
      <c r="BD733"/>
      <c r="BE733"/>
      <c r="BF733"/>
      <c r="BG733"/>
      <c r="BH733"/>
      <c r="BI733"/>
      <c r="BJ733"/>
      <c r="BK733"/>
      <c r="BL733"/>
      <c r="BV733"/>
    </row>
    <row r="734" spans="30:119" ht="22.5" customHeight="1" x14ac:dyDescent="0.3">
      <c r="AD734"/>
      <c r="BC734"/>
      <c r="BD734"/>
      <c r="BE734"/>
      <c r="BF734"/>
      <c r="BG734"/>
      <c r="BH734"/>
      <c r="BI734"/>
      <c r="BJ734"/>
      <c r="BK734"/>
      <c r="BL734"/>
      <c r="BV734"/>
    </row>
    <row r="735" spans="30:119" ht="22.5" customHeight="1" x14ac:dyDescent="0.3">
      <c r="AD735"/>
      <c r="BC735"/>
      <c r="BD735"/>
      <c r="BE735"/>
      <c r="BF735"/>
      <c r="BG735"/>
      <c r="BH735"/>
      <c r="BI735"/>
      <c r="BJ735"/>
      <c r="BK735"/>
      <c r="BL735"/>
      <c r="BV735"/>
    </row>
    <row r="736" spans="30:119" ht="22.5" customHeight="1" x14ac:dyDescent="0.3">
      <c r="AD736"/>
      <c r="BC736"/>
      <c r="BD736"/>
      <c r="BE736"/>
      <c r="BF736"/>
      <c r="BG736"/>
      <c r="BH736"/>
      <c r="BI736"/>
      <c r="BJ736"/>
      <c r="BK736"/>
      <c r="BL736"/>
      <c r="BV736"/>
    </row>
    <row r="737" spans="9:21" customFormat="1" ht="22.5" customHeight="1" x14ac:dyDescent="0.3">
      <c r="I737" s="253"/>
      <c r="U737" s="253"/>
    </row>
    <row r="738" spans="9:21" customFormat="1" ht="22.5" customHeight="1" x14ac:dyDescent="0.3">
      <c r="I738" s="253"/>
      <c r="U738" s="253"/>
    </row>
    <row r="739" spans="9:21" customFormat="1" ht="22.5" customHeight="1" x14ac:dyDescent="0.3">
      <c r="I739" s="253"/>
      <c r="U739" s="253"/>
    </row>
    <row r="740" spans="9:21" customFormat="1" ht="22.5" customHeight="1" x14ac:dyDescent="0.3">
      <c r="I740" s="253"/>
      <c r="U740" s="253"/>
    </row>
    <row r="741" spans="9:21" customFormat="1" ht="22.5" customHeight="1" x14ac:dyDescent="0.3">
      <c r="I741" s="253"/>
      <c r="U741" s="253"/>
    </row>
    <row r="742" spans="9:21" customFormat="1" ht="22.5" customHeight="1" x14ac:dyDescent="0.3">
      <c r="I742" s="253"/>
      <c r="U742" s="253"/>
    </row>
    <row r="743" spans="9:21" customFormat="1" ht="22.5" customHeight="1" x14ac:dyDescent="0.3">
      <c r="I743" s="253"/>
      <c r="U743" s="253"/>
    </row>
    <row r="744" spans="9:21" customFormat="1" ht="22.5" customHeight="1" x14ac:dyDescent="0.3">
      <c r="I744" s="253"/>
      <c r="U744" s="253"/>
    </row>
    <row r="745" spans="9:21" customFormat="1" ht="22.5" customHeight="1" x14ac:dyDescent="0.3">
      <c r="I745" s="253"/>
      <c r="U745" s="253"/>
    </row>
    <row r="746" spans="9:21" customFormat="1" ht="22.5" customHeight="1" x14ac:dyDescent="0.3">
      <c r="I746" s="253"/>
      <c r="U746" s="253"/>
    </row>
    <row r="747" spans="9:21" customFormat="1" ht="22.5" customHeight="1" x14ac:dyDescent="0.3">
      <c r="I747" s="253"/>
      <c r="U747" s="253"/>
    </row>
    <row r="748" spans="9:21" customFormat="1" ht="22.5" customHeight="1" x14ac:dyDescent="0.3">
      <c r="I748" s="253"/>
      <c r="U748" s="253"/>
    </row>
    <row r="749" spans="9:21" customFormat="1" ht="22.5" customHeight="1" x14ac:dyDescent="0.3">
      <c r="I749" s="253"/>
      <c r="U749" s="253"/>
    </row>
    <row r="750" spans="9:21" customFormat="1" ht="22.5" customHeight="1" x14ac:dyDescent="0.3">
      <c r="I750" s="253"/>
      <c r="U750" s="253"/>
    </row>
    <row r="751" spans="9:21" customFormat="1" ht="22.5" customHeight="1" x14ac:dyDescent="0.3">
      <c r="I751" s="253"/>
      <c r="U751" s="253"/>
    </row>
    <row r="752" spans="9:21" customFormat="1" ht="22.5" customHeight="1" x14ac:dyDescent="0.3">
      <c r="I752" s="253"/>
      <c r="U752" s="253"/>
    </row>
    <row r="753" spans="9:64" customFormat="1" ht="22.5" customHeight="1" x14ac:dyDescent="0.3">
      <c r="I753" s="253"/>
      <c r="U753" s="253"/>
    </row>
    <row r="754" spans="9:64" customFormat="1" ht="22.5" customHeight="1" x14ac:dyDescent="0.3">
      <c r="I754" s="253"/>
      <c r="U754" s="253"/>
    </row>
    <row r="755" spans="9:64" customFormat="1" ht="22.5" customHeight="1" x14ac:dyDescent="0.3">
      <c r="I755" s="253"/>
      <c r="U755" s="253"/>
      <c r="BC755" s="17"/>
      <c r="BD755" s="17"/>
      <c r="BE755" s="17"/>
      <c r="BF755" s="17"/>
      <c r="BG755" s="17"/>
      <c r="BH755" s="17"/>
      <c r="BI755" s="17"/>
      <c r="BJ755" s="17"/>
      <c r="BK755" s="17"/>
      <c r="BL755" s="17"/>
    </row>
    <row r="756" spans="9:64" customFormat="1" ht="22.5" customHeight="1" x14ac:dyDescent="0.3">
      <c r="I756" s="253"/>
      <c r="U756" s="253"/>
      <c r="BC756" s="17"/>
      <c r="BD756" s="17"/>
      <c r="BE756" s="17"/>
      <c r="BF756" s="17"/>
      <c r="BG756" s="17"/>
      <c r="BH756" s="17"/>
      <c r="BI756" s="17"/>
      <c r="BJ756" s="17"/>
      <c r="BK756" s="17"/>
      <c r="BL756" s="17"/>
    </row>
    <row r="757" spans="9:64" customFormat="1" ht="22.5" customHeight="1" x14ac:dyDescent="0.3">
      <c r="I757" s="253"/>
      <c r="U757" s="253"/>
      <c r="BC757" s="17"/>
      <c r="BD757" s="17"/>
      <c r="BE757" s="17"/>
      <c r="BF757" s="17"/>
      <c r="BG757" s="17"/>
      <c r="BH757" s="17"/>
      <c r="BI757" s="17"/>
      <c r="BJ757" s="17"/>
      <c r="BK757" s="17"/>
      <c r="BL757" s="17"/>
    </row>
    <row r="758" spans="9:64" customFormat="1" ht="22.5" customHeight="1" x14ac:dyDescent="0.3">
      <c r="I758" s="253"/>
      <c r="U758" s="253"/>
      <c r="BC758" s="17"/>
      <c r="BD758" s="17"/>
      <c r="BE758" s="17"/>
      <c r="BF758" s="17"/>
      <c r="BG758" s="17"/>
      <c r="BH758" s="17"/>
      <c r="BI758" s="17"/>
      <c r="BJ758" s="17"/>
      <c r="BK758" s="17"/>
      <c r="BL758" s="17"/>
    </row>
    <row r="759" spans="9:64" customFormat="1" ht="22.5" customHeight="1" x14ac:dyDescent="0.3">
      <c r="I759" s="253"/>
      <c r="U759" s="253"/>
      <c r="BC759" s="17"/>
      <c r="BD759" s="17"/>
      <c r="BE759" s="17"/>
      <c r="BF759" s="17"/>
      <c r="BG759" s="17"/>
      <c r="BH759" s="17"/>
      <c r="BI759" s="17"/>
      <c r="BJ759" s="17"/>
      <c r="BK759" s="17"/>
      <c r="BL759" s="17"/>
    </row>
    <row r="760" spans="9:64" customFormat="1" ht="22.5" customHeight="1" x14ac:dyDescent="0.3">
      <c r="I760" s="253"/>
      <c r="U760" s="253"/>
      <c r="BC760" s="17"/>
      <c r="BD760" s="17"/>
      <c r="BE760" s="17"/>
      <c r="BF760" s="17"/>
      <c r="BG760" s="17"/>
      <c r="BH760" s="17"/>
      <c r="BI760" s="17"/>
      <c r="BJ760" s="17"/>
      <c r="BK760" s="17"/>
      <c r="BL760" s="17"/>
    </row>
    <row r="761" spans="9:64" customFormat="1" ht="22.5" customHeight="1" x14ac:dyDescent="0.3">
      <c r="I761" s="253"/>
      <c r="U761" s="253"/>
      <c r="BC761" s="17"/>
      <c r="BD761" s="17"/>
      <c r="BE761" s="17"/>
      <c r="BF761" s="17"/>
      <c r="BG761" s="17"/>
      <c r="BH761" s="17"/>
      <c r="BI761" s="17"/>
      <c r="BJ761" s="17"/>
      <c r="BK761" s="17"/>
      <c r="BL761" s="17"/>
    </row>
    <row r="762" spans="9:64" customFormat="1" ht="22.5" customHeight="1" x14ac:dyDescent="0.3">
      <c r="I762" s="253"/>
      <c r="U762" s="253"/>
      <c r="BC762" s="17"/>
      <c r="BD762" s="17"/>
      <c r="BE762" s="17"/>
      <c r="BF762" s="17"/>
      <c r="BG762" s="17"/>
      <c r="BH762" s="17"/>
      <c r="BI762" s="17"/>
      <c r="BJ762" s="17"/>
      <c r="BK762" s="17"/>
      <c r="BL762" s="17"/>
    </row>
    <row r="763" spans="9:64" customFormat="1" ht="22.5" customHeight="1" x14ac:dyDescent="0.3">
      <c r="I763" s="253"/>
      <c r="U763" s="253"/>
      <c r="BC763" s="17"/>
      <c r="BD763" s="17"/>
      <c r="BE763" s="17"/>
      <c r="BF763" s="17"/>
      <c r="BG763" s="17"/>
      <c r="BH763" s="17"/>
      <c r="BI763" s="17"/>
      <c r="BJ763" s="17"/>
      <c r="BK763" s="17"/>
      <c r="BL763" s="17"/>
    </row>
    <row r="764" spans="9:64" customFormat="1" ht="22.5" customHeight="1" x14ac:dyDescent="0.3">
      <c r="I764" s="253"/>
      <c r="U764" s="253"/>
      <c r="BC764" s="17"/>
      <c r="BD764" s="17"/>
      <c r="BE764" s="17"/>
      <c r="BF764" s="17"/>
      <c r="BG764" s="17"/>
      <c r="BH764" s="17"/>
      <c r="BI764" s="17"/>
      <c r="BJ764" s="17"/>
      <c r="BK764" s="17"/>
      <c r="BL764" s="17"/>
    </row>
    <row r="765" spans="9:64" customFormat="1" ht="22.5" customHeight="1" x14ac:dyDescent="0.3">
      <c r="I765" s="253"/>
      <c r="U765" s="253"/>
      <c r="BC765" s="17"/>
      <c r="BD765" s="17"/>
      <c r="BE765" s="17"/>
      <c r="BF765" s="17"/>
      <c r="BG765" s="17"/>
      <c r="BH765" s="17"/>
      <c r="BI765" s="17"/>
      <c r="BJ765" s="17"/>
      <c r="BK765" s="17"/>
      <c r="BL765" s="17"/>
    </row>
    <row r="766" spans="9:64" customFormat="1" ht="22.5" customHeight="1" x14ac:dyDescent="0.3">
      <c r="I766" s="253"/>
      <c r="U766" s="253"/>
      <c r="BC766" s="17"/>
      <c r="BD766" s="17"/>
      <c r="BE766" s="17"/>
      <c r="BF766" s="17"/>
      <c r="BG766" s="17"/>
      <c r="BH766" s="17"/>
      <c r="BI766" s="17"/>
      <c r="BJ766" s="17"/>
      <c r="BK766" s="17"/>
      <c r="BL766" s="17"/>
    </row>
    <row r="767" spans="9:64" customFormat="1" ht="22.5" customHeight="1" x14ac:dyDescent="0.3">
      <c r="I767" s="253"/>
      <c r="U767" s="253"/>
      <c r="BC767" s="17"/>
      <c r="BD767" s="17"/>
      <c r="BE767" s="17"/>
      <c r="BF767" s="17"/>
      <c r="BG767" s="17"/>
      <c r="BH767" s="17"/>
      <c r="BI767" s="17"/>
      <c r="BJ767" s="17"/>
      <c r="BK767" s="17"/>
      <c r="BL767" s="17"/>
    </row>
    <row r="768" spans="9:64" customFormat="1" ht="22.5" customHeight="1" x14ac:dyDescent="0.3">
      <c r="I768" s="253"/>
      <c r="U768" s="253"/>
      <c r="BC768" s="17"/>
      <c r="BD768" s="17"/>
      <c r="BE768" s="17"/>
      <c r="BF768" s="17"/>
      <c r="BG768" s="17"/>
      <c r="BH768" s="17"/>
      <c r="BI768" s="17"/>
      <c r="BJ768" s="17"/>
      <c r="BK768" s="17"/>
      <c r="BL768" s="17"/>
    </row>
    <row r="769" spans="30:74" ht="22.5" customHeight="1" x14ac:dyDescent="0.3">
      <c r="AD769"/>
      <c r="BV769"/>
    </row>
    <row r="770" spans="30:74" ht="22.5" customHeight="1" x14ac:dyDescent="0.3">
      <c r="AD770"/>
      <c r="BV770"/>
    </row>
    <row r="771" spans="30:74" ht="22.5" customHeight="1" x14ac:dyDescent="0.3">
      <c r="AD771"/>
      <c r="BV771"/>
    </row>
    <row r="772" spans="30:74" ht="22.5" customHeight="1" x14ac:dyDescent="0.3">
      <c r="AD772"/>
      <c r="BV772"/>
    </row>
    <row r="773" spans="30:74" ht="22.5" customHeight="1" x14ac:dyDescent="0.3">
      <c r="AD773"/>
      <c r="BV773"/>
    </row>
    <row r="774" spans="30:74" ht="22.5" customHeight="1" x14ac:dyDescent="0.3">
      <c r="AD774"/>
      <c r="BV774"/>
    </row>
    <row r="775" spans="30:74" ht="22.5" customHeight="1" x14ac:dyDescent="0.3">
      <c r="BV775"/>
    </row>
    <row r="776" spans="30:74" ht="22.5" customHeight="1" x14ac:dyDescent="0.3">
      <c r="BV776"/>
    </row>
    <row r="809" spans="66:73" ht="22.5" customHeight="1" x14ac:dyDescent="0.3">
      <c r="BN809" s="247"/>
      <c r="BO809" s="247"/>
      <c r="BP809" s="247"/>
      <c r="BQ809" s="247"/>
      <c r="BR809" s="247"/>
      <c r="BS809" s="247"/>
      <c r="BT809" s="247"/>
      <c r="BU809" s="247"/>
    </row>
  </sheetData>
  <mergeCells count="1857">
    <mergeCell ref="BY326:BZ326"/>
    <mergeCell ref="CA326:CI326"/>
    <mergeCell ref="CA319:CB320"/>
    <mergeCell ref="CC319:CH319"/>
    <mergeCell ref="BX320:BZ320"/>
    <mergeCell ref="BX311:BZ311"/>
    <mergeCell ref="CD313:CG313"/>
    <mergeCell ref="CA260:CI260"/>
    <mergeCell ref="BY262:BZ262"/>
    <mergeCell ref="CA262:CI262"/>
    <mergeCell ref="BW264:BY264"/>
    <mergeCell ref="CA264:CB265"/>
    <mergeCell ref="CC264:CH264"/>
    <mergeCell ref="BX265:BZ265"/>
    <mergeCell ref="CD277:CG277"/>
    <mergeCell ref="CZ277:DC277"/>
    <mergeCell ref="BY279:BZ279"/>
    <mergeCell ref="CA279:CI279"/>
    <mergeCell ref="BY281:BZ281"/>
    <mergeCell ref="CA281:CI281"/>
    <mergeCell ref="BW283:BY283"/>
    <mergeCell ref="CA283:CB284"/>
    <mergeCell ref="CC283:CH283"/>
    <mergeCell ref="BX284:BZ284"/>
    <mergeCell ref="CQ284:CR285"/>
    <mergeCell ref="CB277:CC277"/>
    <mergeCell ref="CX277:CY277"/>
    <mergeCell ref="CS284:CU285"/>
    <mergeCell ref="BW319:BY319"/>
    <mergeCell ref="BY324:BZ324"/>
    <mergeCell ref="CA324:CI324"/>
    <mergeCell ref="CZ313:DC313"/>
    <mergeCell ref="DB395:DN395"/>
    <mergeCell ref="BW228:BY228"/>
    <mergeCell ref="CA228:CB229"/>
    <mergeCell ref="CC228:CH228"/>
    <mergeCell ref="BX229:BZ229"/>
    <mergeCell ref="CQ229:CR230"/>
    <mergeCell ref="CD231:CG231"/>
    <mergeCell ref="CZ231:DC231"/>
    <mergeCell ref="BY233:BZ233"/>
    <mergeCell ref="CA233:CI233"/>
    <mergeCell ref="BY235:BZ235"/>
    <mergeCell ref="CA235:CI235"/>
    <mergeCell ref="BW237:BY237"/>
    <mergeCell ref="CA237:CB238"/>
    <mergeCell ref="CC237:CH237"/>
    <mergeCell ref="BX238:BZ238"/>
    <mergeCell ref="CQ238:CR239"/>
    <mergeCell ref="CD240:CG240"/>
    <mergeCell ref="CZ240:DC240"/>
    <mergeCell ref="BY242:BZ242"/>
    <mergeCell ref="CA242:CI242"/>
    <mergeCell ref="BY244:BZ244"/>
    <mergeCell ref="CA244:CI244"/>
    <mergeCell ref="CA253:CI253"/>
    <mergeCell ref="BW255:BY255"/>
    <mergeCell ref="CA255:CB256"/>
    <mergeCell ref="CC255:CH255"/>
    <mergeCell ref="BX256:BZ256"/>
    <mergeCell ref="CQ256:CR257"/>
    <mergeCell ref="CD258:CG258"/>
    <mergeCell ref="CZ258:DC258"/>
    <mergeCell ref="BY260:BZ260"/>
    <mergeCell ref="DB358:DN358"/>
    <mergeCell ref="BX366:CA367"/>
    <mergeCell ref="CC366:CD367"/>
    <mergeCell ref="CN366:CR367"/>
    <mergeCell ref="CF368:CR368"/>
    <mergeCell ref="DB368:DN368"/>
    <mergeCell ref="BX375:CA376"/>
    <mergeCell ref="CC375:CD376"/>
    <mergeCell ref="CN375:CR376"/>
    <mergeCell ref="CB368:CC368"/>
    <mergeCell ref="CX368:CY368"/>
    <mergeCell ref="BW374:BX374"/>
    <mergeCell ref="CS375:CU376"/>
    <mergeCell ref="DJ366:DL367"/>
    <mergeCell ref="DM366:DN367"/>
    <mergeCell ref="CS366:CU367"/>
    <mergeCell ref="DJ375:DL376"/>
    <mergeCell ref="DM375:DN376"/>
    <mergeCell ref="CB722:CC722"/>
    <mergeCell ref="CF722:CR722"/>
    <mergeCell ref="CX722:CY722"/>
    <mergeCell ref="DB722:DN722"/>
    <mergeCell ref="CC711:CD712"/>
    <mergeCell ref="CN711:CR712"/>
    <mergeCell ref="CS711:CU712"/>
    <mergeCell ref="DJ711:DL712"/>
    <mergeCell ref="BX702:CA703"/>
    <mergeCell ref="CC702:CD703"/>
    <mergeCell ref="CN702:CR703"/>
    <mergeCell ref="CS702:CU703"/>
    <mergeCell ref="DJ702:DL703"/>
    <mergeCell ref="DM702:DN703"/>
    <mergeCell ref="DM693:DN694"/>
    <mergeCell ref="CB695:CC695"/>
    <mergeCell ref="CF695:CR695"/>
    <mergeCell ref="CX695:CY695"/>
    <mergeCell ref="BX720:CA721"/>
    <mergeCell ref="CC720:CD721"/>
    <mergeCell ref="CN720:CR721"/>
    <mergeCell ref="CS720:CU721"/>
    <mergeCell ref="DJ720:DL721"/>
    <mergeCell ref="DM720:DN721"/>
    <mergeCell ref="DM711:DN712"/>
    <mergeCell ref="CB713:CC713"/>
    <mergeCell ref="CF713:CR713"/>
    <mergeCell ref="CX713:CY713"/>
    <mergeCell ref="DB713:DN713"/>
    <mergeCell ref="BW719:BX719"/>
    <mergeCell ref="CB704:CC704"/>
    <mergeCell ref="CF704:CR704"/>
    <mergeCell ref="CX704:CY704"/>
    <mergeCell ref="DB704:DN704"/>
    <mergeCell ref="BW710:BX710"/>
    <mergeCell ref="BX711:CA712"/>
    <mergeCell ref="BW365:BX365"/>
    <mergeCell ref="DB695:DN695"/>
    <mergeCell ref="BW701:BX701"/>
    <mergeCell ref="CB686:CC686"/>
    <mergeCell ref="CF686:CR686"/>
    <mergeCell ref="CX686:CY686"/>
    <mergeCell ref="DB686:DN686"/>
    <mergeCell ref="BW692:BX692"/>
    <mergeCell ref="BX693:CA694"/>
    <mergeCell ref="CC693:CD694"/>
    <mergeCell ref="CN693:CR694"/>
    <mergeCell ref="BX338:CA339"/>
    <mergeCell ref="CC338:CD339"/>
    <mergeCell ref="CS693:CU694"/>
    <mergeCell ref="DJ693:DL694"/>
    <mergeCell ref="BX684:CA685"/>
    <mergeCell ref="CC684:CD685"/>
    <mergeCell ref="CN684:CR685"/>
    <mergeCell ref="CS684:CU685"/>
    <mergeCell ref="DJ684:DL685"/>
    <mergeCell ref="DM684:DN685"/>
    <mergeCell ref="DM675:DN676"/>
    <mergeCell ref="CB677:CC677"/>
    <mergeCell ref="CF677:CR677"/>
    <mergeCell ref="CX677:CY677"/>
    <mergeCell ref="DB677:DN677"/>
    <mergeCell ref="BW683:BX683"/>
    <mergeCell ref="CF358:CR358"/>
    <mergeCell ref="CB668:CC668"/>
    <mergeCell ref="CF668:CR668"/>
    <mergeCell ref="CX668:CY668"/>
    <mergeCell ref="DB668:DN668"/>
    <mergeCell ref="BW674:BX674"/>
    <mergeCell ref="BX675:CA676"/>
    <mergeCell ref="CC675:CD676"/>
    <mergeCell ref="CN675:CR676"/>
    <mergeCell ref="CS675:CU676"/>
    <mergeCell ref="DJ675:DL676"/>
    <mergeCell ref="BX666:CA667"/>
    <mergeCell ref="CC666:CD667"/>
    <mergeCell ref="CN666:CR667"/>
    <mergeCell ref="CS666:CU667"/>
    <mergeCell ref="DJ666:DL667"/>
    <mergeCell ref="DM666:DN667"/>
    <mergeCell ref="DM657:DN658"/>
    <mergeCell ref="CB659:CC659"/>
    <mergeCell ref="CF659:CR659"/>
    <mergeCell ref="CX659:CY659"/>
    <mergeCell ref="DB659:DN659"/>
    <mergeCell ref="BW665:BX665"/>
    <mergeCell ref="CB650:CC650"/>
    <mergeCell ref="CF650:CR650"/>
    <mergeCell ref="CX650:CY650"/>
    <mergeCell ref="DB650:DN650"/>
    <mergeCell ref="BW656:BX656"/>
    <mergeCell ref="BX657:CA658"/>
    <mergeCell ref="CC657:CD658"/>
    <mergeCell ref="CN657:CR658"/>
    <mergeCell ref="CS657:CU658"/>
    <mergeCell ref="DJ657:DL658"/>
    <mergeCell ref="BX648:CA649"/>
    <mergeCell ref="CC648:CD649"/>
    <mergeCell ref="CN648:CR649"/>
    <mergeCell ref="CS648:CU649"/>
    <mergeCell ref="DJ648:DL649"/>
    <mergeCell ref="DM648:DN649"/>
    <mergeCell ref="DM639:DN640"/>
    <mergeCell ref="CB641:CC641"/>
    <mergeCell ref="CF641:CR641"/>
    <mergeCell ref="CX641:CY641"/>
    <mergeCell ref="DB641:DN641"/>
    <mergeCell ref="BW647:BX647"/>
    <mergeCell ref="CB631:CC631"/>
    <mergeCell ref="CF631:CR631"/>
    <mergeCell ref="CX631:CY631"/>
    <mergeCell ref="DB631:DN631"/>
    <mergeCell ref="BW638:BX638"/>
    <mergeCell ref="BX639:CA640"/>
    <mergeCell ref="CC639:CD640"/>
    <mergeCell ref="CN639:CR640"/>
    <mergeCell ref="CS639:CU640"/>
    <mergeCell ref="DJ639:DL640"/>
    <mergeCell ref="BX629:CA630"/>
    <mergeCell ref="CC629:CD630"/>
    <mergeCell ref="CN629:CR630"/>
    <mergeCell ref="CS629:CU630"/>
    <mergeCell ref="DJ629:DL630"/>
    <mergeCell ref="DM629:DN630"/>
    <mergeCell ref="DM620:DN621"/>
    <mergeCell ref="CB622:CC622"/>
    <mergeCell ref="CF622:CR622"/>
    <mergeCell ref="CX622:CY622"/>
    <mergeCell ref="DB622:DN622"/>
    <mergeCell ref="BW628:BX628"/>
    <mergeCell ref="CB613:CC613"/>
    <mergeCell ref="CF613:CR613"/>
    <mergeCell ref="CX613:CY613"/>
    <mergeCell ref="DB613:DN613"/>
    <mergeCell ref="BW619:BX619"/>
    <mergeCell ref="BX620:CA621"/>
    <mergeCell ref="CC620:CD621"/>
    <mergeCell ref="CN620:CR621"/>
    <mergeCell ref="CS620:CU621"/>
    <mergeCell ref="DJ620:DL621"/>
    <mergeCell ref="BX611:CA612"/>
    <mergeCell ref="CC611:CD612"/>
    <mergeCell ref="CN611:CR612"/>
    <mergeCell ref="CS611:CU612"/>
    <mergeCell ref="DJ611:DL612"/>
    <mergeCell ref="DM611:DN612"/>
    <mergeCell ref="DM602:DN603"/>
    <mergeCell ref="CB604:CC604"/>
    <mergeCell ref="CF604:CR604"/>
    <mergeCell ref="CX604:CY604"/>
    <mergeCell ref="DB604:DN604"/>
    <mergeCell ref="BW610:BX610"/>
    <mergeCell ref="CB595:CC595"/>
    <mergeCell ref="CF595:CR595"/>
    <mergeCell ref="CX595:CY595"/>
    <mergeCell ref="DB595:DN595"/>
    <mergeCell ref="BW601:BX601"/>
    <mergeCell ref="BX602:CA603"/>
    <mergeCell ref="CC602:CD603"/>
    <mergeCell ref="CN602:CR603"/>
    <mergeCell ref="CS602:CU603"/>
    <mergeCell ref="DJ602:DL603"/>
    <mergeCell ref="BX593:CA594"/>
    <mergeCell ref="CC593:CD594"/>
    <mergeCell ref="CN593:CR594"/>
    <mergeCell ref="CS593:CU594"/>
    <mergeCell ref="DJ593:DL594"/>
    <mergeCell ref="DM593:DN594"/>
    <mergeCell ref="DM584:DN585"/>
    <mergeCell ref="CB586:CC586"/>
    <mergeCell ref="CF586:CR586"/>
    <mergeCell ref="CX586:CY586"/>
    <mergeCell ref="DB586:DN586"/>
    <mergeCell ref="BW592:BX592"/>
    <mergeCell ref="CB577:CC577"/>
    <mergeCell ref="CF577:CR577"/>
    <mergeCell ref="CX577:CY577"/>
    <mergeCell ref="DB577:DN577"/>
    <mergeCell ref="BW583:BX583"/>
    <mergeCell ref="BX584:CA585"/>
    <mergeCell ref="CC584:CD585"/>
    <mergeCell ref="CN584:CR585"/>
    <mergeCell ref="CS584:CU585"/>
    <mergeCell ref="DJ584:DL585"/>
    <mergeCell ref="BX575:CA576"/>
    <mergeCell ref="CC575:CD576"/>
    <mergeCell ref="CN575:CR576"/>
    <mergeCell ref="CS575:CU576"/>
    <mergeCell ref="DJ575:DL576"/>
    <mergeCell ref="DM575:DN576"/>
    <mergeCell ref="BX102:CA103"/>
    <mergeCell ref="CS102:CU103"/>
    <mergeCell ref="DJ102:DL103"/>
    <mergeCell ref="DM102:DN103"/>
    <mergeCell ref="CB104:CC104"/>
    <mergeCell ref="CF104:CR104"/>
    <mergeCell ref="DM566:DN567"/>
    <mergeCell ref="CB568:CC568"/>
    <mergeCell ref="CF568:CR568"/>
    <mergeCell ref="CX568:CY568"/>
    <mergeCell ref="DB568:DN568"/>
    <mergeCell ref="BW574:BX574"/>
    <mergeCell ref="CB559:CC559"/>
    <mergeCell ref="CF559:CR559"/>
    <mergeCell ref="CX559:CY559"/>
    <mergeCell ref="DB559:DN559"/>
    <mergeCell ref="BW565:BX565"/>
    <mergeCell ref="BX566:CA567"/>
    <mergeCell ref="CC566:CD567"/>
    <mergeCell ref="CN566:CR567"/>
    <mergeCell ref="CS566:CU567"/>
    <mergeCell ref="DJ566:DL567"/>
    <mergeCell ref="BX557:CA558"/>
    <mergeCell ref="CC557:CD558"/>
    <mergeCell ref="CN557:CR558"/>
    <mergeCell ref="CS557:CU558"/>
    <mergeCell ref="DJ557:DL558"/>
    <mergeCell ref="DM557:DN558"/>
    <mergeCell ref="CC292:CH292"/>
    <mergeCell ref="BX293:BZ293"/>
    <mergeCell ref="CD295:CG295"/>
    <mergeCell ref="CZ295:DC295"/>
    <mergeCell ref="DM548:DN549"/>
    <mergeCell ref="CB550:CC550"/>
    <mergeCell ref="CF550:CR550"/>
    <mergeCell ref="CX550:CY550"/>
    <mergeCell ref="DB550:DN550"/>
    <mergeCell ref="BW556:BX556"/>
    <mergeCell ref="BW547:BX547"/>
    <mergeCell ref="BX548:CA549"/>
    <mergeCell ref="CC548:CD549"/>
    <mergeCell ref="CN548:CR549"/>
    <mergeCell ref="CS548:CU549"/>
    <mergeCell ref="DJ548:DL549"/>
    <mergeCell ref="CC520:CD521"/>
    <mergeCell ref="CN520:CR521"/>
    <mergeCell ref="CC529:CD530"/>
    <mergeCell ref="CN529:CR530"/>
    <mergeCell ref="CC538:CD539"/>
    <mergeCell ref="CN538:CR539"/>
    <mergeCell ref="CS311:CU312"/>
    <mergeCell ref="DJ311:DL312"/>
    <mergeCell ref="DM311:DN312"/>
    <mergeCell ref="CQ311:CR312"/>
    <mergeCell ref="CB313:CC313"/>
    <mergeCell ref="CX313:CY313"/>
    <mergeCell ref="CA310:CB311"/>
    <mergeCell ref="CC310:CH310"/>
    <mergeCell ref="CC93:CD94"/>
    <mergeCell ref="CN93:CR94"/>
    <mergeCell ref="CC102:CD103"/>
    <mergeCell ref="CN102:CR103"/>
    <mergeCell ref="CC111:CD112"/>
    <mergeCell ref="CN111:CR112"/>
    <mergeCell ref="BX93:CA94"/>
    <mergeCell ref="CS93:CU94"/>
    <mergeCell ref="DJ93:DL94"/>
    <mergeCell ref="CB113:CC113"/>
    <mergeCell ref="CF113:CR113"/>
    <mergeCell ref="CX113:CY113"/>
    <mergeCell ref="DB113:DN113"/>
    <mergeCell ref="BW119:BX119"/>
    <mergeCell ref="BX120:CA121"/>
    <mergeCell ref="CX104:CY104"/>
    <mergeCell ref="DB104:DN104"/>
    <mergeCell ref="BW110:BX110"/>
    <mergeCell ref="BX111:CA112"/>
    <mergeCell ref="CS111:CU112"/>
    <mergeCell ref="DJ111:DL112"/>
    <mergeCell ref="DM111:DN112"/>
    <mergeCell ref="AT59:AV60"/>
    <mergeCell ref="DM56:DN57"/>
    <mergeCell ref="BW73:BX73"/>
    <mergeCell ref="DM65:DN66"/>
    <mergeCell ref="BX65:CA66"/>
    <mergeCell ref="CC65:CD66"/>
    <mergeCell ref="CN65:CR66"/>
    <mergeCell ref="CS65:CU66"/>
    <mergeCell ref="DJ65:DL66"/>
    <mergeCell ref="BX74:CA75"/>
    <mergeCell ref="CB67:CC67"/>
    <mergeCell ref="DM93:DN94"/>
    <mergeCell ref="CB95:CC95"/>
    <mergeCell ref="CF95:CR95"/>
    <mergeCell ref="CX95:CY95"/>
    <mergeCell ref="DB95:DN95"/>
    <mergeCell ref="BW101:BX101"/>
    <mergeCell ref="AW59:AW60"/>
    <mergeCell ref="AX59:AX60"/>
    <mergeCell ref="AY59:AY60"/>
    <mergeCell ref="AZ59:AZ60"/>
    <mergeCell ref="BA59:BA60"/>
    <mergeCell ref="BB59:BB60"/>
    <mergeCell ref="CB58:CC58"/>
    <mergeCell ref="CF58:CR58"/>
    <mergeCell ref="AT46:AV46"/>
    <mergeCell ref="AX39:AX40"/>
    <mergeCell ref="AY39:AY40"/>
    <mergeCell ref="BB57:BB58"/>
    <mergeCell ref="BB55:BB56"/>
    <mergeCell ref="AY27:AY28"/>
    <mergeCell ref="AZ27:AZ28"/>
    <mergeCell ref="BA27:BA28"/>
    <mergeCell ref="BB27:BB28"/>
    <mergeCell ref="AW51:AW52"/>
    <mergeCell ref="AX51:AX52"/>
    <mergeCell ref="AU55:AU56"/>
    <mergeCell ref="AV55:AV56"/>
    <mergeCell ref="AW33:AW34"/>
    <mergeCell ref="AX33:AX34"/>
    <mergeCell ref="AY33:AY34"/>
    <mergeCell ref="AZ33:AZ34"/>
    <mergeCell ref="AW35:AW36"/>
    <mergeCell ref="AX35:AX36"/>
    <mergeCell ref="AY35:AY36"/>
    <mergeCell ref="AZ35:AZ36"/>
    <mergeCell ref="BA35:BA36"/>
    <mergeCell ref="BB35:BB36"/>
    <mergeCell ref="AU37:AU38"/>
    <mergeCell ref="AV37:AV38"/>
    <mergeCell ref="AZ37:AZ38"/>
    <mergeCell ref="AU41:AU42"/>
    <mergeCell ref="AV41:AV42"/>
    <mergeCell ref="AW41:AW42"/>
    <mergeCell ref="AX41:AX42"/>
    <mergeCell ref="AY41:AY42"/>
    <mergeCell ref="AZ41:AZ42"/>
    <mergeCell ref="BA41:BA42"/>
    <mergeCell ref="BB41:BB42"/>
    <mergeCell ref="AO59:AO60"/>
    <mergeCell ref="AP59:AP60"/>
    <mergeCell ref="AQ59:AQ60"/>
    <mergeCell ref="AR59:AR60"/>
    <mergeCell ref="AS59:AS60"/>
    <mergeCell ref="AT41:AT42"/>
    <mergeCell ref="AY51:AY52"/>
    <mergeCell ref="AZ51:AZ52"/>
    <mergeCell ref="AS51:AS52"/>
    <mergeCell ref="AQ51:AQ52"/>
    <mergeCell ref="AR51:AR52"/>
    <mergeCell ref="AQ53:AQ54"/>
    <mergeCell ref="AR53:AR54"/>
    <mergeCell ref="AZ46:AZ48"/>
    <mergeCell ref="BA46:BA48"/>
    <mergeCell ref="BB46:BB48"/>
    <mergeCell ref="BA51:BA52"/>
    <mergeCell ref="BB51:BB52"/>
    <mergeCell ref="AO57:AO58"/>
    <mergeCell ref="AP57:AP58"/>
    <mergeCell ref="AQ57:AS58"/>
    <mergeCell ref="AO51:AO52"/>
    <mergeCell ref="AP51:AP52"/>
    <mergeCell ref="BB53:BB54"/>
    <mergeCell ref="AX43:AX44"/>
    <mergeCell ref="AY43:AY44"/>
    <mergeCell ref="AZ43:AZ44"/>
    <mergeCell ref="BA43:BA44"/>
    <mergeCell ref="BB43:BB44"/>
    <mergeCell ref="AR43:AR44"/>
    <mergeCell ref="AI59:AI60"/>
    <mergeCell ref="AJ59:AJ60"/>
    <mergeCell ref="AK59:AK60"/>
    <mergeCell ref="AL59:AL60"/>
    <mergeCell ref="AM59:AM60"/>
    <mergeCell ref="AN59:AN60"/>
    <mergeCell ref="AC59:AC60"/>
    <mergeCell ref="AD59:AD60"/>
    <mergeCell ref="AE59:AE60"/>
    <mergeCell ref="AF59:AF60"/>
    <mergeCell ref="AG59:AG60"/>
    <mergeCell ref="AH59:AH60"/>
    <mergeCell ref="AC33:AC34"/>
    <mergeCell ref="AD33:AD34"/>
    <mergeCell ref="AN33:AN34"/>
    <mergeCell ref="AC30:AD32"/>
    <mergeCell ref="AE30:AG30"/>
    <mergeCell ref="AH30:AJ30"/>
    <mergeCell ref="AJ33:AJ34"/>
    <mergeCell ref="AK33:AK34"/>
    <mergeCell ref="AL33:AL34"/>
    <mergeCell ref="AM33:AM34"/>
    <mergeCell ref="AK30:AM30"/>
    <mergeCell ref="AN30:AP30"/>
    <mergeCell ref="AC57:AC58"/>
    <mergeCell ref="AD57:AD58"/>
    <mergeCell ref="AE57:AE58"/>
    <mergeCell ref="AF57:AF58"/>
    <mergeCell ref="AG57:AG58"/>
    <mergeCell ref="AH57:AH58"/>
    <mergeCell ref="AI55:AI56"/>
    <mergeCell ref="AJ55:AJ56"/>
    <mergeCell ref="AI57:AI58"/>
    <mergeCell ref="AJ57:AJ58"/>
    <mergeCell ref="AK57:AK58"/>
    <mergeCell ref="AL57:AL58"/>
    <mergeCell ref="AM57:AM58"/>
    <mergeCell ref="AN57:AN58"/>
    <mergeCell ref="AZ53:AZ54"/>
    <mergeCell ref="BA53:BA54"/>
    <mergeCell ref="AW55:AW56"/>
    <mergeCell ref="AX55:AX56"/>
    <mergeCell ref="AY55:AY56"/>
    <mergeCell ref="AZ55:AZ56"/>
    <mergeCell ref="BA55:BA56"/>
    <mergeCell ref="AQ55:AQ56"/>
    <mergeCell ref="AR55:AR56"/>
    <mergeCell ref="AS55:AS56"/>
    <mergeCell ref="AS53:AS54"/>
    <mergeCell ref="AW57:AW58"/>
    <mergeCell ref="AX57:AX58"/>
    <mergeCell ref="AY57:AY58"/>
    <mergeCell ref="AZ57:AZ58"/>
    <mergeCell ref="BA57:BA58"/>
    <mergeCell ref="AK55:AK56"/>
    <mergeCell ref="AL55:AL56"/>
    <mergeCell ref="AM55:AM56"/>
    <mergeCell ref="AN55:AP56"/>
    <mergeCell ref="AO53:AO54"/>
    <mergeCell ref="AP53:AP54"/>
    <mergeCell ref="AW53:AW54"/>
    <mergeCell ref="AX53:AX54"/>
    <mergeCell ref="AY53:AY54"/>
    <mergeCell ref="AC55:AC56"/>
    <mergeCell ref="AD55:AD56"/>
    <mergeCell ref="AE55:AE56"/>
    <mergeCell ref="AF55:AF56"/>
    <mergeCell ref="AG55:AG56"/>
    <mergeCell ref="AH55:AH56"/>
    <mergeCell ref="AC53:AC54"/>
    <mergeCell ref="AD53:AD54"/>
    <mergeCell ref="AE53:AE54"/>
    <mergeCell ref="AF53:AF54"/>
    <mergeCell ref="AG53:AG54"/>
    <mergeCell ref="AH53:AH54"/>
    <mergeCell ref="AJ49:AJ50"/>
    <mergeCell ref="AK49:AK50"/>
    <mergeCell ref="AL49:AL50"/>
    <mergeCell ref="AM51:AM52"/>
    <mergeCell ref="AN51:AN52"/>
    <mergeCell ref="AI53:AI54"/>
    <mergeCell ref="AJ53:AJ54"/>
    <mergeCell ref="AK53:AM54"/>
    <mergeCell ref="AN53:AN54"/>
    <mergeCell ref="AN49:AN50"/>
    <mergeCell ref="AC49:AC50"/>
    <mergeCell ref="AD49:AD50"/>
    <mergeCell ref="AE49:AG50"/>
    <mergeCell ref="AH49:AH50"/>
    <mergeCell ref="AE47:AG48"/>
    <mergeCell ref="AH47:AJ48"/>
    <mergeCell ref="AK47:AM48"/>
    <mergeCell ref="AN47:AP48"/>
    <mergeCell ref="AQ47:AS48"/>
    <mergeCell ref="AN46:AP46"/>
    <mergeCell ref="AQ46:AS46"/>
    <mergeCell ref="AW46:AY48"/>
    <mergeCell ref="AT47:AV48"/>
    <mergeCell ref="BA49:BA50"/>
    <mergeCell ref="BB49:BB50"/>
    <mergeCell ref="AC51:AC52"/>
    <mergeCell ref="AD51:AD52"/>
    <mergeCell ref="AE51:AE52"/>
    <mergeCell ref="AF51:AF52"/>
    <mergeCell ref="AG51:AG52"/>
    <mergeCell ref="AH51:AJ52"/>
    <mergeCell ref="AK51:AK52"/>
    <mergeCell ref="AL51:AL52"/>
    <mergeCell ref="AW49:AW50"/>
    <mergeCell ref="AX49:AX50"/>
    <mergeCell ref="AY49:AY50"/>
    <mergeCell ref="AZ49:AZ50"/>
    <mergeCell ref="AO49:AO50"/>
    <mergeCell ref="AP49:AP50"/>
    <mergeCell ref="AQ49:AQ50"/>
    <mergeCell ref="AR49:AR50"/>
    <mergeCell ref="AS49:AS50"/>
    <mergeCell ref="AC46:AD48"/>
    <mergeCell ref="AE46:AG46"/>
    <mergeCell ref="AH46:AJ46"/>
    <mergeCell ref="AK46:AM46"/>
    <mergeCell ref="K76:K77"/>
    <mergeCell ref="M76:M77"/>
    <mergeCell ref="N76:N77"/>
    <mergeCell ref="O76:O77"/>
    <mergeCell ref="P76:R76"/>
    <mergeCell ref="P77:R77"/>
    <mergeCell ref="F78:F79"/>
    <mergeCell ref="I78:I79"/>
    <mergeCell ref="K78:K79"/>
    <mergeCell ref="M78:M79"/>
    <mergeCell ref="N78:N79"/>
    <mergeCell ref="O78:O79"/>
    <mergeCell ref="P64:R65"/>
    <mergeCell ref="K66:K67"/>
    <mergeCell ref="M66:M67"/>
    <mergeCell ref="N66:N67"/>
    <mergeCell ref="O66:O67"/>
    <mergeCell ref="P66:R67"/>
    <mergeCell ref="F64:F65"/>
    <mergeCell ref="I64:I65"/>
    <mergeCell ref="N72:N73"/>
    <mergeCell ref="O72:O73"/>
    <mergeCell ref="F66:F67"/>
    <mergeCell ref="I66:I67"/>
    <mergeCell ref="N68:N69"/>
    <mergeCell ref="O68:O69"/>
    <mergeCell ref="Z55:Z56"/>
    <mergeCell ref="AA55:AA56"/>
    <mergeCell ref="W53:W54"/>
    <mergeCell ref="Y53:Y54"/>
    <mergeCell ref="Z53:Z54"/>
    <mergeCell ref="AA53:AA54"/>
    <mergeCell ref="W51:W52"/>
    <mergeCell ref="Y51:Y52"/>
    <mergeCell ref="AM49:AM50"/>
    <mergeCell ref="AI49:AI50"/>
    <mergeCell ref="F76:F77"/>
    <mergeCell ref="I76:I77"/>
    <mergeCell ref="E1:O1"/>
    <mergeCell ref="Q1:AA1"/>
    <mergeCell ref="E2:E3"/>
    <mergeCell ref="K2:K3"/>
    <mergeCell ref="M2:M3"/>
    <mergeCell ref="N2:N3"/>
    <mergeCell ref="O2:O3"/>
    <mergeCell ref="Q2:Q3"/>
    <mergeCell ref="P72:R73"/>
    <mergeCell ref="F74:F75"/>
    <mergeCell ref="I74:I75"/>
    <mergeCell ref="K74:K75"/>
    <mergeCell ref="M74:M75"/>
    <mergeCell ref="N74:N75"/>
    <mergeCell ref="O74:O75"/>
    <mergeCell ref="P74:R75"/>
    <mergeCell ref="F72:F73"/>
    <mergeCell ref="I72:I73"/>
    <mergeCell ref="K72:K73"/>
    <mergeCell ref="M72:M73"/>
    <mergeCell ref="W55:W56"/>
    <mergeCell ref="Y55:Y56"/>
    <mergeCell ref="P80:R80"/>
    <mergeCell ref="P81:R81"/>
    <mergeCell ref="F82:F83"/>
    <mergeCell ref="I82:I83"/>
    <mergeCell ref="K82:K83"/>
    <mergeCell ref="M82:M83"/>
    <mergeCell ref="N82:N83"/>
    <mergeCell ref="O82:O83"/>
    <mergeCell ref="P82:R82"/>
    <mergeCell ref="P83:R83"/>
    <mergeCell ref="F80:F81"/>
    <mergeCell ref="I80:I81"/>
    <mergeCell ref="K80:K81"/>
    <mergeCell ref="M80:M81"/>
    <mergeCell ref="N80:N81"/>
    <mergeCell ref="O80:O81"/>
    <mergeCell ref="P68:R69"/>
    <mergeCell ref="F70:F71"/>
    <mergeCell ref="I70:I71"/>
    <mergeCell ref="K70:K71"/>
    <mergeCell ref="M70:M71"/>
    <mergeCell ref="N70:N71"/>
    <mergeCell ref="O70:O71"/>
    <mergeCell ref="P70:R71"/>
    <mergeCell ref="F68:F69"/>
    <mergeCell ref="I68:I69"/>
    <mergeCell ref="K68:K69"/>
    <mergeCell ref="M68:M69"/>
    <mergeCell ref="P78:R78"/>
    <mergeCell ref="P79:R79"/>
    <mergeCell ref="E55:E56"/>
    <mergeCell ref="K55:K56"/>
    <mergeCell ref="M55:M56"/>
    <mergeCell ref="N55:N56"/>
    <mergeCell ref="O55:O56"/>
    <mergeCell ref="Q55:Q56"/>
    <mergeCell ref="E49:E50"/>
    <mergeCell ref="K49:K50"/>
    <mergeCell ref="M49:M50"/>
    <mergeCell ref="N49:N50"/>
    <mergeCell ref="O49:O50"/>
    <mergeCell ref="Q49:Q50"/>
    <mergeCell ref="E59:N59"/>
    <mergeCell ref="E57:K57"/>
    <mergeCell ref="K64:K65"/>
    <mergeCell ref="M64:M65"/>
    <mergeCell ref="N64:N65"/>
    <mergeCell ref="O64:O65"/>
    <mergeCell ref="P60:R61"/>
    <mergeCell ref="F62:F63"/>
    <mergeCell ref="I62:I63"/>
    <mergeCell ref="K62:K63"/>
    <mergeCell ref="M62:M63"/>
    <mergeCell ref="N62:N63"/>
    <mergeCell ref="O62:O63"/>
    <mergeCell ref="P62:R63"/>
    <mergeCell ref="F60:F61"/>
    <mergeCell ref="I60:I61"/>
    <mergeCell ref="K60:K61"/>
    <mergeCell ref="M60:M61"/>
    <mergeCell ref="N60:N61"/>
    <mergeCell ref="O60:O61"/>
    <mergeCell ref="E53:E54"/>
    <mergeCell ref="K53:K54"/>
    <mergeCell ref="M53:M54"/>
    <mergeCell ref="N53:N54"/>
    <mergeCell ref="O53:O54"/>
    <mergeCell ref="Q53:Q54"/>
    <mergeCell ref="W49:W50"/>
    <mergeCell ref="Y49:Y50"/>
    <mergeCell ref="Z49:Z50"/>
    <mergeCell ref="AA49:AA50"/>
    <mergeCell ref="E51:E52"/>
    <mergeCell ref="K51:K52"/>
    <mergeCell ref="M51:M52"/>
    <mergeCell ref="N51:N52"/>
    <mergeCell ref="O51:O52"/>
    <mergeCell ref="Q51:Q52"/>
    <mergeCell ref="W47:W48"/>
    <mergeCell ref="Y47:Y48"/>
    <mergeCell ref="Z47:Z48"/>
    <mergeCell ref="AA47:AA48"/>
    <mergeCell ref="W45:W46"/>
    <mergeCell ref="Y45:Y46"/>
    <mergeCell ref="Z45:Z46"/>
    <mergeCell ref="AA45:AA46"/>
    <mergeCell ref="E47:E48"/>
    <mergeCell ref="K47:K48"/>
    <mergeCell ref="M47:M48"/>
    <mergeCell ref="N47:N48"/>
    <mergeCell ref="O47:O48"/>
    <mergeCell ref="Q47:Q48"/>
    <mergeCell ref="W43:W44"/>
    <mergeCell ref="Y43:Y44"/>
    <mergeCell ref="Z43:Z44"/>
    <mergeCell ref="AA43:AA44"/>
    <mergeCell ref="Z51:Z52"/>
    <mergeCell ref="AA51:AA52"/>
    <mergeCell ref="E45:E46"/>
    <mergeCell ref="K45:K46"/>
    <mergeCell ref="M45:M46"/>
    <mergeCell ref="N45:N46"/>
    <mergeCell ref="O45:O46"/>
    <mergeCell ref="Q45:Q46"/>
    <mergeCell ref="W41:W42"/>
    <mergeCell ref="Y41:Y42"/>
    <mergeCell ref="Z41:Z42"/>
    <mergeCell ref="AA41:AA42"/>
    <mergeCell ref="E43:E44"/>
    <mergeCell ref="K43:K44"/>
    <mergeCell ref="M43:M44"/>
    <mergeCell ref="N43:N44"/>
    <mergeCell ref="O43:O44"/>
    <mergeCell ref="Q43:Q44"/>
    <mergeCell ref="W39:W40"/>
    <mergeCell ref="Y39:Y40"/>
    <mergeCell ref="Z39:Z40"/>
    <mergeCell ref="AA39:AA40"/>
    <mergeCell ref="E41:E42"/>
    <mergeCell ref="K41:K42"/>
    <mergeCell ref="M41:M42"/>
    <mergeCell ref="N41:N42"/>
    <mergeCell ref="O41:O42"/>
    <mergeCell ref="Q41:Q42"/>
    <mergeCell ref="W37:W38"/>
    <mergeCell ref="Y37:Y38"/>
    <mergeCell ref="Z37:Z38"/>
    <mergeCell ref="AA37:AA38"/>
    <mergeCell ref="E39:E40"/>
    <mergeCell ref="K39:K40"/>
    <mergeCell ref="M39:M40"/>
    <mergeCell ref="N39:N40"/>
    <mergeCell ref="O39:O40"/>
    <mergeCell ref="Q39:Q40"/>
    <mergeCell ref="W35:W36"/>
    <mergeCell ref="Y35:Y36"/>
    <mergeCell ref="Z35:Z36"/>
    <mergeCell ref="AA35:AA36"/>
    <mergeCell ref="E37:E38"/>
    <mergeCell ref="K37:K38"/>
    <mergeCell ref="M37:M38"/>
    <mergeCell ref="N37:N38"/>
    <mergeCell ref="O37:O38"/>
    <mergeCell ref="Q37:Q38"/>
    <mergeCell ref="W26:W27"/>
    <mergeCell ref="Y26:Y27"/>
    <mergeCell ref="Z26:Z27"/>
    <mergeCell ref="AA26:AA27"/>
    <mergeCell ref="W33:W34"/>
    <mergeCell ref="Y33:Y34"/>
    <mergeCell ref="Z33:Z34"/>
    <mergeCell ref="AA33:AA34"/>
    <mergeCell ref="E35:E36"/>
    <mergeCell ref="K35:K36"/>
    <mergeCell ref="M35:M36"/>
    <mergeCell ref="N35:N36"/>
    <mergeCell ref="O35:O36"/>
    <mergeCell ref="Q35:Q36"/>
    <mergeCell ref="E26:E27"/>
    <mergeCell ref="K26:K27"/>
    <mergeCell ref="M26:M27"/>
    <mergeCell ref="N26:N27"/>
    <mergeCell ref="O26:O27"/>
    <mergeCell ref="Q26:Q27"/>
    <mergeCell ref="E33:E34"/>
    <mergeCell ref="K33:K34"/>
    <mergeCell ref="M33:M34"/>
    <mergeCell ref="N33:N34"/>
    <mergeCell ref="O33:O34"/>
    <mergeCell ref="Q33:Q34"/>
    <mergeCell ref="E20:E21"/>
    <mergeCell ref="K20:K21"/>
    <mergeCell ref="W31:W32"/>
    <mergeCell ref="Y31:Y32"/>
    <mergeCell ref="Z31:Z32"/>
    <mergeCell ref="AA31:AA32"/>
    <mergeCell ref="W22:W23"/>
    <mergeCell ref="Y22:Y23"/>
    <mergeCell ref="Z22:Z23"/>
    <mergeCell ref="AA22:AA23"/>
    <mergeCell ref="E31:E32"/>
    <mergeCell ref="K31:K32"/>
    <mergeCell ref="M31:M32"/>
    <mergeCell ref="N31:N32"/>
    <mergeCell ref="O31:O32"/>
    <mergeCell ref="Q31:Q32"/>
    <mergeCell ref="E28:K28"/>
    <mergeCell ref="E30:O30"/>
    <mergeCell ref="Q30:AA30"/>
    <mergeCell ref="E24:E25"/>
    <mergeCell ref="K24:K25"/>
    <mergeCell ref="M24:M25"/>
    <mergeCell ref="N24:N25"/>
    <mergeCell ref="O24:O25"/>
    <mergeCell ref="Q24:Q25"/>
    <mergeCell ref="W20:W21"/>
    <mergeCell ref="Y20:Y21"/>
    <mergeCell ref="Z20:Z21"/>
    <mergeCell ref="AA20:AA21"/>
    <mergeCell ref="E22:E23"/>
    <mergeCell ref="K22:K23"/>
    <mergeCell ref="M22:M23"/>
    <mergeCell ref="N22:N23"/>
    <mergeCell ref="O22:O23"/>
    <mergeCell ref="Q22:Q23"/>
    <mergeCell ref="W18:W19"/>
    <mergeCell ref="Y18:Y19"/>
    <mergeCell ref="Z18:Z19"/>
    <mergeCell ref="AA18:AA19"/>
    <mergeCell ref="W24:W25"/>
    <mergeCell ref="Y24:Y25"/>
    <mergeCell ref="Z24:Z25"/>
    <mergeCell ref="AA24:AA25"/>
    <mergeCell ref="M12:M13"/>
    <mergeCell ref="N12:N13"/>
    <mergeCell ref="O12:O13"/>
    <mergeCell ref="Q12:Q13"/>
    <mergeCell ref="M20:M21"/>
    <mergeCell ref="N20:N21"/>
    <mergeCell ref="O20:O21"/>
    <mergeCell ref="Q20:Q21"/>
    <mergeCell ref="W16:W17"/>
    <mergeCell ref="Y16:Y17"/>
    <mergeCell ref="Z16:Z17"/>
    <mergeCell ref="AA16:AA17"/>
    <mergeCell ref="W14:W15"/>
    <mergeCell ref="Y14:Y15"/>
    <mergeCell ref="Z14:Z15"/>
    <mergeCell ref="AA14:AA15"/>
    <mergeCell ref="E18:E19"/>
    <mergeCell ref="K18:K19"/>
    <mergeCell ref="M18:M19"/>
    <mergeCell ref="N18:N19"/>
    <mergeCell ref="O18:O19"/>
    <mergeCell ref="Q18:Q19"/>
    <mergeCell ref="E16:E17"/>
    <mergeCell ref="K16:K17"/>
    <mergeCell ref="M16:M17"/>
    <mergeCell ref="N16:N17"/>
    <mergeCell ref="O16:O17"/>
    <mergeCell ref="Q16:Q17"/>
    <mergeCell ref="E10:E11"/>
    <mergeCell ref="K10:K11"/>
    <mergeCell ref="M10:M11"/>
    <mergeCell ref="N10:N11"/>
    <mergeCell ref="O10:O11"/>
    <mergeCell ref="Q10:Q11"/>
    <mergeCell ref="E8:E9"/>
    <mergeCell ref="K8:K9"/>
    <mergeCell ref="M8:M9"/>
    <mergeCell ref="N8:N9"/>
    <mergeCell ref="O8:O9"/>
    <mergeCell ref="Q8:Q9"/>
    <mergeCell ref="W12:W13"/>
    <mergeCell ref="Y12:Y13"/>
    <mergeCell ref="Z12:Z13"/>
    <mergeCell ref="AA12:AA13"/>
    <mergeCell ref="E14:E15"/>
    <mergeCell ref="K14:K15"/>
    <mergeCell ref="M14:M15"/>
    <mergeCell ref="N14:N15"/>
    <mergeCell ref="O14:O15"/>
    <mergeCell ref="Q14:Q15"/>
    <mergeCell ref="W10:W11"/>
    <mergeCell ref="Y10:Y11"/>
    <mergeCell ref="Z10:Z11"/>
    <mergeCell ref="AA10:AA11"/>
    <mergeCell ref="E12:E13"/>
    <mergeCell ref="K12:K13"/>
    <mergeCell ref="E6:E7"/>
    <mergeCell ref="K6:K7"/>
    <mergeCell ref="M6:M7"/>
    <mergeCell ref="N6:N7"/>
    <mergeCell ref="O6:O7"/>
    <mergeCell ref="Q6:Q7"/>
    <mergeCell ref="O4:O5"/>
    <mergeCell ref="Q4:Q5"/>
    <mergeCell ref="W4:W5"/>
    <mergeCell ref="Y4:Y5"/>
    <mergeCell ref="Z4:Z5"/>
    <mergeCell ref="E4:E5"/>
    <mergeCell ref="K4:K5"/>
    <mergeCell ref="M4:M5"/>
    <mergeCell ref="N4:N5"/>
    <mergeCell ref="DB4:DN4"/>
    <mergeCell ref="DM2:DN3"/>
    <mergeCell ref="DJ2:DL3"/>
    <mergeCell ref="CB4:CC4"/>
    <mergeCell ref="CF4:CR4"/>
    <mergeCell ref="W2:W3"/>
    <mergeCell ref="Y2:Y3"/>
    <mergeCell ref="Z2:Z3"/>
    <mergeCell ref="AA2:AA3"/>
    <mergeCell ref="W6:W7"/>
    <mergeCell ref="Y6:Y7"/>
    <mergeCell ref="Z6:Z7"/>
    <mergeCell ref="AA6:AA7"/>
    <mergeCell ref="AA4:AA5"/>
    <mergeCell ref="AW2:AY4"/>
    <mergeCell ref="AZ2:AZ4"/>
    <mergeCell ref="BA2:BA4"/>
    <mergeCell ref="AE3:AG4"/>
    <mergeCell ref="AH3:AJ4"/>
    <mergeCell ref="AK3:AM4"/>
    <mergeCell ref="AN3:AP4"/>
    <mergeCell ref="AQ3:AS4"/>
    <mergeCell ref="AI11:AI12"/>
    <mergeCell ref="AJ11:AJ12"/>
    <mergeCell ref="AK11:AK12"/>
    <mergeCell ref="AL11:AL12"/>
    <mergeCell ref="W8:W9"/>
    <mergeCell ref="Y8:Y9"/>
    <mergeCell ref="Z8:Z9"/>
    <mergeCell ref="AA8:AA9"/>
    <mergeCell ref="BW1:BX1"/>
    <mergeCell ref="BX2:CA3"/>
    <mergeCell ref="CC2:CD3"/>
    <mergeCell ref="CN2:CR3"/>
    <mergeCell ref="AC2:AD4"/>
    <mergeCell ref="AE2:AG2"/>
    <mergeCell ref="AH2:AJ2"/>
    <mergeCell ref="AK2:AM2"/>
    <mergeCell ref="AN2:AP2"/>
    <mergeCell ref="AQ2:AS2"/>
    <mergeCell ref="AJ5:AJ6"/>
    <mergeCell ref="AK5:AK6"/>
    <mergeCell ref="AL5:AL6"/>
    <mergeCell ref="AM5:AM6"/>
    <mergeCell ref="AN7:AN8"/>
    <mergeCell ref="AX9:AX10"/>
    <mergeCell ref="AY9:AY10"/>
    <mergeCell ref="AE11:AE12"/>
    <mergeCell ref="AF11:AF12"/>
    <mergeCell ref="CS2:CU3"/>
    <mergeCell ref="CX4:CY4"/>
    <mergeCell ref="BB2:BB4"/>
    <mergeCell ref="CF40:CR40"/>
    <mergeCell ref="BW37:BX37"/>
    <mergeCell ref="AZ25:AZ26"/>
    <mergeCell ref="BA25:BA26"/>
    <mergeCell ref="BB25:BB26"/>
    <mergeCell ref="AZ39:AZ40"/>
    <mergeCell ref="BA39:BA40"/>
    <mergeCell ref="BB39:BB40"/>
    <mergeCell ref="BW10:BX10"/>
    <mergeCell ref="DB13:DN13"/>
    <mergeCell ref="CS11:CU12"/>
    <mergeCell ref="DJ11:DL12"/>
    <mergeCell ref="CB13:CC13"/>
    <mergeCell ref="CF13:CR13"/>
    <mergeCell ref="CX13:CY13"/>
    <mergeCell ref="DM11:DN12"/>
    <mergeCell ref="BX11:CA12"/>
    <mergeCell ref="CC11:CD12"/>
    <mergeCell ref="CN11:CR12"/>
    <mergeCell ref="BA37:BA38"/>
    <mergeCell ref="BB37:BB38"/>
    <mergeCell ref="BA33:BA34"/>
    <mergeCell ref="BB33:BB34"/>
    <mergeCell ref="DJ38:DL39"/>
    <mergeCell ref="DM38:DN39"/>
    <mergeCell ref="BX38:CA39"/>
    <mergeCell ref="CB40:CC40"/>
    <mergeCell ref="DM29:DN30"/>
    <mergeCell ref="BB5:BB6"/>
    <mergeCell ref="AT30:AV30"/>
    <mergeCell ref="CB22:CC22"/>
    <mergeCell ref="CF22:CR22"/>
    <mergeCell ref="CX22:CY22"/>
    <mergeCell ref="DB22:DN22"/>
    <mergeCell ref="BW19:BX19"/>
    <mergeCell ref="DM20:DN21"/>
    <mergeCell ref="BX20:CA21"/>
    <mergeCell ref="CC20:CD21"/>
    <mergeCell ref="CN20:CR21"/>
    <mergeCell ref="CS20:CU21"/>
    <mergeCell ref="DJ20:DL21"/>
    <mergeCell ref="AV49:AV50"/>
    <mergeCell ref="AT49:AT50"/>
    <mergeCell ref="AU49:AU50"/>
    <mergeCell ref="AT51:AT52"/>
    <mergeCell ref="AU51:AU52"/>
    <mergeCell ref="AV51:AV52"/>
    <mergeCell ref="AW19:AW20"/>
    <mergeCell ref="AX19:AX20"/>
    <mergeCell ref="AY19:AY20"/>
    <mergeCell ref="AZ19:AZ20"/>
    <mergeCell ref="CX49:CY49"/>
    <mergeCell ref="DB49:DN49"/>
    <mergeCell ref="CN47:CR48"/>
    <mergeCell ref="CS47:CU48"/>
    <mergeCell ref="DJ47:DL48"/>
    <mergeCell ref="DM47:DN48"/>
    <mergeCell ref="CB49:CC49"/>
    <mergeCell ref="CF49:CR49"/>
    <mergeCell ref="DJ29:DL30"/>
    <mergeCell ref="BW28:BX28"/>
    <mergeCell ref="BX29:CA30"/>
    <mergeCell ref="CC29:CD30"/>
    <mergeCell ref="CN29:CR30"/>
    <mergeCell ref="CS29:CU30"/>
    <mergeCell ref="CC38:CD39"/>
    <mergeCell ref="DB40:DN40"/>
    <mergeCell ref="DB31:DN31"/>
    <mergeCell ref="CB31:CC31"/>
    <mergeCell ref="AY5:AY6"/>
    <mergeCell ref="DB58:DN58"/>
    <mergeCell ref="AC9:AC10"/>
    <mergeCell ref="AD9:AD10"/>
    <mergeCell ref="AE9:AE10"/>
    <mergeCell ref="AF9:AF10"/>
    <mergeCell ref="AG9:AG10"/>
    <mergeCell ref="AH9:AH10"/>
    <mergeCell ref="AR7:AR8"/>
    <mergeCell ref="AS7:AS8"/>
    <mergeCell ref="CN56:CR57"/>
    <mergeCell ref="CS56:CU57"/>
    <mergeCell ref="AN5:AN6"/>
    <mergeCell ref="AO5:AO6"/>
    <mergeCell ref="AP5:AP6"/>
    <mergeCell ref="AQ5:AQ6"/>
    <mergeCell ref="AZ9:AZ10"/>
    <mergeCell ref="BA9:BA10"/>
    <mergeCell ref="AW5:AW6"/>
    <mergeCell ref="AX5:AX6"/>
    <mergeCell ref="BB7:BB8"/>
    <mergeCell ref="AW9:AW10"/>
    <mergeCell ref="AC11:AC12"/>
    <mergeCell ref="AD11:AD12"/>
    <mergeCell ref="AG11:AG12"/>
    <mergeCell ref="AN11:AP12"/>
    <mergeCell ref="AM11:AM12"/>
    <mergeCell ref="AI9:AI10"/>
    <mergeCell ref="AJ9:AJ10"/>
    <mergeCell ref="AK9:AM10"/>
    <mergeCell ref="AN9:AN10"/>
    <mergeCell ref="AC5:AC6"/>
    <mergeCell ref="AD5:AD6"/>
    <mergeCell ref="AE5:AG6"/>
    <mergeCell ref="AC7:AC8"/>
    <mergeCell ref="AW7:AW8"/>
    <mergeCell ref="AX7:AX8"/>
    <mergeCell ref="AY7:AY8"/>
    <mergeCell ref="AZ7:AZ8"/>
    <mergeCell ref="BA7:BA8"/>
    <mergeCell ref="AH5:AH6"/>
    <mergeCell ref="AI5:AI6"/>
    <mergeCell ref="AQ9:AQ10"/>
    <mergeCell ref="AR9:AR10"/>
    <mergeCell ref="AD7:AD8"/>
    <mergeCell ref="AE7:AE8"/>
    <mergeCell ref="AF7:AF8"/>
    <mergeCell ref="AG7:AG8"/>
    <mergeCell ref="AO9:AO10"/>
    <mergeCell ref="AP9:AP10"/>
    <mergeCell ref="AO7:AO8"/>
    <mergeCell ref="AR5:AR6"/>
    <mergeCell ref="AS5:AS6"/>
    <mergeCell ref="AH7:AJ8"/>
    <mergeCell ref="AK7:AK8"/>
    <mergeCell ref="AZ5:AZ6"/>
    <mergeCell ref="BA5:BA6"/>
    <mergeCell ref="AP7:AP8"/>
    <mergeCell ref="AQ7:AQ8"/>
    <mergeCell ref="AL7:AL8"/>
    <mergeCell ref="AM7:AM8"/>
    <mergeCell ref="AU53:AU54"/>
    <mergeCell ref="AV53:AV54"/>
    <mergeCell ref="AT53:AT54"/>
    <mergeCell ref="CF31:CR31"/>
    <mergeCell ref="CX31:CY31"/>
    <mergeCell ref="AT55:AT56"/>
    <mergeCell ref="CX40:CY40"/>
    <mergeCell ref="CN38:CR39"/>
    <mergeCell ref="CS38:CU39"/>
    <mergeCell ref="AH13:AH14"/>
    <mergeCell ref="AI13:AI14"/>
    <mergeCell ref="AK13:AK14"/>
    <mergeCell ref="AL13:AL14"/>
    <mergeCell ref="AM13:AM14"/>
    <mergeCell ref="AN13:AN14"/>
    <mergeCell ref="AO13:AO14"/>
    <mergeCell ref="AP13:AP14"/>
    <mergeCell ref="AY13:AY14"/>
    <mergeCell ref="AW13:AW14"/>
    <mergeCell ref="AX13:AX14"/>
    <mergeCell ref="BX56:CA57"/>
    <mergeCell ref="CC56:CD57"/>
    <mergeCell ref="BW55:BX55"/>
    <mergeCell ref="AY21:AY22"/>
    <mergeCell ref="AZ21:AZ22"/>
    <mergeCell ref="BA21:BA22"/>
    <mergeCell ref="BB21:BB22"/>
    <mergeCell ref="AY23:AY24"/>
    <mergeCell ref="AZ23:AZ24"/>
    <mergeCell ref="BA23:BA24"/>
    <mergeCell ref="BB23:BB24"/>
    <mergeCell ref="AY25:AY26"/>
    <mergeCell ref="AJ13:AJ14"/>
    <mergeCell ref="AC13:AC14"/>
    <mergeCell ref="AD13:AD14"/>
    <mergeCell ref="AE13:AE14"/>
    <mergeCell ref="AF13:AF14"/>
    <mergeCell ref="AG13:AG14"/>
    <mergeCell ref="AH11:AH12"/>
    <mergeCell ref="BB9:BB10"/>
    <mergeCell ref="AQ11:AQ12"/>
    <mergeCell ref="AR11:AR12"/>
    <mergeCell ref="AS11:AS12"/>
    <mergeCell ref="BA13:BA14"/>
    <mergeCell ref="AQ13:AS14"/>
    <mergeCell ref="AS9:AS10"/>
    <mergeCell ref="AZ11:AZ12"/>
    <mergeCell ref="AZ13:AZ14"/>
    <mergeCell ref="BB11:BB12"/>
    <mergeCell ref="BB13:BB14"/>
    <mergeCell ref="AW11:AW12"/>
    <mergeCell ref="BA11:BA12"/>
    <mergeCell ref="AY11:AY12"/>
    <mergeCell ref="AX11:AX12"/>
    <mergeCell ref="AC19:AC20"/>
    <mergeCell ref="AD19:AD20"/>
    <mergeCell ref="AH19:AH20"/>
    <mergeCell ref="AC16:AD18"/>
    <mergeCell ref="BB16:BB18"/>
    <mergeCell ref="BX47:CA48"/>
    <mergeCell ref="CC47:CD48"/>
    <mergeCell ref="BW46:BX46"/>
    <mergeCell ref="CB76:CC76"/>
    <mergeCell ref="CC74:CD75"/>
    <mergeCell ref="CN74:CR75"/>
    <mergeCell ref="CS74:CU75"/>
    <mergeCell ref="DJ74:DL75"/>
    <mergeCell ref="DM74:DN75"/>
    <mergeCell ref="BW92:BX92"/>
    <mergeCell ref="CF76:CR76"/>
    <mergeCell ref="CX76:CY76"/>
    <mergeCell ref="DB76:DN76"/>
    <mergeCell ref="BW82:BX82"/>
    <mergeCell ref="BX83:CA84"/>
    <mergeCell ref="CC83:CD84"/>
    <mergeCell ref="CN83:CR84"/>
    <mergeCell ref="CS83:CU84"/>
    <mergeCell ref="DJ83:DL84"/>
    <mergeCell ref="BW64:BX64"/>
    <mergeCell ref="DB67:DN67"/>
    <mergeCell ref="DM83:DN84"/>
    <mergeCell ref="CB85:CC85"/>
    <mergeCell ref="CF85:CR85"/>
    <mergeCell ref="CX85:CY85"/>
    <mergeCell ref="DB85:DN85"/>
    <mergeCell ref="CF67:CR67"/>
    <mergeCell ref="CX67:CY67"/>
    <mergeCell ref="DJ56:DL57"/>
    <mergeCell ref="CX58:CY58"/>
    <mergeCell ref="CB122:CC122"/>
    <mergeCell ref="CF122:CR122"/>
    <mergeCell ref="CX122:CY122"/>
    <mergeCell ref="DB122:DN122"/>
    <mergeCell ref="BW128:BX128"/>
    <mergeCell ref="CN120:CR121"/>
    <mergeCell ref="BX129:CA130"/>
    <mergeCell ref="CS129:CU130"/>
    <mergeCell ref="DJ129:DL130"/>
    <mergeCell ref="DM129:DN130"/>
    <mergeCell ref="CC129:CD130"/>
    <mergeCell ref="CN129:CR130"/>
    <mergeCell ref="CB131:CC131"/>
    <mergeCell ref="CF131:CR131"/>
    <mergeCell ref="CX131:CY131"/>
    <mergeCell ref="DB131:DN131"/>
    <mergeCell ref="BW137:BX137"/>
    <mergeCell ref="CS120:CU121"/>
    <mergeCell ref="DJ120:DL121"/>
    <mergeCell ref="CC120:CD121"/>
    <mergeCell ref="DM120:DN121"/>
    <mergeCell ref="BX138:CA139"/>
    <mergeCell ref="CS138:CU139"/>
    <mergeCell ref="DJ138:DL139"/>
    <mergeCell ref="CC138:CD139"/>
    <mergeCell ref="DM138:DN139"/>
    <mergeCell ref="CB140:CC140"/>
    <mergeCell ref="CF140:CR140"/>
    <mergeCell ref="CX140:CY140"/>
    <mergeCell ref="DB140:DN140"/>
    <mergeCell ref="BW146:BX146"/>
    <mergeCell ref="CN138:CR139"/>
    <mergeCell ref="BX147:CA148"/>
    <mergeCell ref="CS147:CU148"/>
    <mergeCell ref="DJ147:DL148"/>
    <mergeCell ref="DM147:DN148"/>
    <mergeCell ref="CC147:CD148"/>
    <mergeCell ref="CN147:CR148"/>
    <mergeCell ref="CB149:CC149"/>
    <mergeCell ref="CF149:CR149"/>
    <mergeCell ref="CX149:CY149"/>
    <mergeCell ref="DB149:DN149"/>
    <mergeCell ref="BW155:BX155"/>
    <mergeCell ref="BX156:CA157"/>
    <mergeCell ref="CS156:CU157"/>
    <mergeCell ref="DJ156:DL157"/>
    <mergeCell ref="CC156:CD157"/>
    <mergeCell ref="DM156:DN157"/>
    <mergeCell ref="CB158:CC158"/>
    <mergeCell ref="CF158:CR158"/>
    <mergeCell ref="CX158:CY158"/>
    <mergeCell ref="DB158:DN158"/>
    <mergeCell ref="BW164:BX164"/>
    <mergeCell ref="CN156:CR157"/>
    <mergeCell ref="BX165:CA166"/>
    <mergeCell ref="CS165:CU166"/>
    <mergeCell ref="DJ165:DL166"/>
    <mergeCell ref="DM165:DN166"/>
    <mergeCell ref="CC165:CD166"/>
    <mergeCell ref="CN165:CR166"/>
    <mergeCell ref="CB167:CC167"/>
    <mergeCell ref="CF167:CR167"/>
    <mergeCell ref="CX167:CY167"/>
    <mergeCell ref="DB167:DN167"/>
    <mergeCell ref="BW173:BX173"/>
    <mergeCell ref="BX174:CA175"/>
    <mergeCell ref="CS174:CU175"/>
    <mergeCell ref="DJ174:DL175"/>
    <mergeCell ref="CC174:CD175"/>
    <mergeCell ref="DM174:DN175"/>
    <mergeCell ref="CB176:CC176"/>
    <mergeCell ref="CF176:CR176"/>
    <mergeCell ref="CX176:CY176"/>
    <mergeCell ref="DB176:DN176"/>
    <mergeCell ref="BW183:BX183"/>
    <mergeCell ref="CN174:CR175"/>
    <mergeCell ref="BX184:CA185"/>
    <mergeCell ref="CS184:CU185"/>
    <mergeCell ref="DJ184:DL185"/>
    <mergeCell ref="DM184:DN185"/>
    <mergeCell ref="CC184:CD185"/>
    <mergeCell ref="CN184:CR185"/>
    <mergeCell ref="CB186:CC186"/>
    <mergeCell ref="CF186:CR186"/>
    <mergeCell ref="CX186:CY186"/>
    <mergeCell ref="DB186:DN186"/>
    <mergeCell ref="BW192:BX192"/>
    <mergeCell ref="BX193:CA194"/>
    <mergeCell ref="CS193:CU194"/>
    <mergeCell ref="DJ193:DL194"/>
    <mergeCell ref="CC193:CD194"/>
    <mergeCell ref="DM193:DN194"/>
    <mergeCell ref="CB195:CC195"/>
    <mergeCell ref="CF195:CR195"/>
    <mergeCell ref="CX195:CY195"/>
    <mergeCell ref="DB195:DN195"/>
    <mergeCell ref="BW201:BX201"/>
    <mergeCell ref="CN193:CR194"/>
    <mergeCell ref="BX202:CA203"/>
    <mergeCell ref="CS202:CU203"/>
    <mergeCell ref="DJ202:DL203"/>
    <mergeCell ref="DM202:DN203"/>
    <mergeCell ref="CC202:CD203"/>
    <mergeCell ref="CN202:CR203"/>
    <mergeCell ref="CB204:CC204"/>
    <mergeCell ref="CF204:CR204"/>
    <mergeCell ref="CX204:CY204"/>
    <mergeCell ref="DB204:DN204"/>
    <mergeCell ref="BW210:BX210"/>
    <mergeCell ref="BX211:CA212"/>
    <mergeCell ref="CS211:CU212"/>
    <mergeCell ref="DJ211:DL212"/>
    <mergeCell ref="CC211:CD212"/>
    <mergeCell ref="DM211:DN212"/>
    <mergeCell ref="CB213:CC213"/>
    <mergeCell ref="CF213:CR213"/>
    <mergeCell ref="CX213:CY213"/>
    <mergeCell ref="DB213:DN213"/>
    <mergeCell ref="BW219:BX219"/>
    <mergeCell ref="CN211:CR212"/>
    <mergeCell ref="BX220:CA221"/>
    <mergeCell ref="CS220:CU221"/>
    <mergeCell ref="DJ220:DL221"/>
    <mergeCell ref="DM220:DN221"/>
    <mergeCell ref="CC220:CD221"/>
    <mergeCell ref="CN220:CR221"/>
    <mergeCell ref="CB222:CC222"/>
    <mergeCell ref="CF222:CR222"/>
    <mergeCell ref="CX222:CY222"/>
    <mergeCell ref="DB222:DN222"/>
    <mergeCell ref="CS229:CU230"/>
    <mergeCell ref="DJ229:DL230"/>
    <mergeCell ref="DM229:DN230"/>
    <mergeCell ref="CB231:CC231"/>
    <mergeCell ref="CX231:CY231"/>
    <mergeCell ref="CS238:CU239"/>
    <mergeCell ref="DJ238:DL239"/>
    <mergeCell ref="DM238:DN239"/>
    <mergeCell ref="CB240:CC240"/>
    <mergeCell ref="CX240:CY240"/>
    <mergeCell ref="CS247:CU248"/>
    <mergeCell ref="DJ247:DL248"/>
    <mergeCell ref="DM247:DN248"/>
    <mergeCell ref="CB249:CC249"/>
    <mergeCell ref="CX249:CY249"/>
    <mergeCell ref="CS256:CU257"/>
    <mergeCell ref="DJ256:DL257"/>
    <mergeCell ref="DM256:DN257"/>
    <mergeCell ref="BW246:BY246"/>
    <mergeCell ref="CA246:CB247"/>
    <mergeCell ref="CC246:CH246"/>
    <mergeCell ref="BX247:BZ247"/>
    <mergeCell ref="CQ247:CR248"/>
    <mergeCell ref="CD249:CG249"/>
    <mergeCell ref="CZ249:DC249"/>
    <mergeCell ref="BY251:BZ251"/>
    <mergeCell ref="CA251:CI251"/>
    <mergeCell ref="BY253:BZ253"/>
    <mergeCell ref="CB258:CC258"/>
    <mergeCell ref="CX258:CY258"/>
    <mergeCell ref="DJ265:DL266"/>
    <mergeCell ref="DM265:DN266"/>
    <mergeCell ref="CB267:CC267"/>
    <mergeCell ref="CX267:CY267"/>
    <mergeCell ref="CS275:CU276"/>
    <mergeCell ref="DJ275:DL276"/>
    <mergeCell ref="DM275:DN276"/>
    <mergeCell ref="CD267:CG267"/>
    <mergeCell ref="CZ267:DC267"/>
    <mergeCell ref="BY269:BZ269"/>
    <mergeCell ref="CA269:CI269"/>
    <mergeCell ref="BY271:BZ271"/>
    <mergeCell ref="CA271:CI271"/>
    <mergeCell ref="BW274:BY274"/>
    <mergeCell ref="CA274:CB275"/>
    <mergeCell ref="CC274:CH274"/>
    <mergeCell ref="BX275:BZ275"/>
    <mergeCell ref="CQ265:CR266"/>
    <mergeCell ref="CS265:CU266"/>
    <mergeCell ref="CQ275:CR276"/>
    <mergeCell ref="DJ284:DL285"/>
    <mergeCell ref="DM284:DN285"/>
    <mergeCell ref="CB286:CC286"/>
    <mergeCell ref="CX286:CY286"/>
    <mergeCell ref="CS293:CU294"/>
    <mergeCell ref="DJ293:DL294"/>
    <mergeCell ref="DM293:DN294"/>
    <mergeCell ref="CQ293:CR294"/>
    <mergeCell ref="CA292:CB293"/>
    <mergeCell ref="BW292:BY292"/>
    <mergeCell ref="CB295:CC295"/>
    <mergeCell ref="CX295:CY295"/>
    <mergeCell ref="CS302:CU303"/>
    <mergeCell ref="DJ302:DL303"/>
    <mergeCell ref="CQ302:CR303"/>
    <mergeCell ref="DM302:DN303"/>
    <mergeCell ref="CB304:CC304"/>
    <mergeCell ref="CX304:CY304"/>
    <mergeCell ref="CA301:CB302"/>
    <mergeCell ref="CC301:CH301"/>
    <mergeCell ref="BX302:BZ302"/>
    <mergeCell ref="CD304:CG304"/>
    <mergeCell ref="CZ304:DC304"/>
    <mergeCell ref="CD286:CG286"/>
    <mergeCell ref="CZ286:DC286"/>
    <mergeCell ref="BY288:BZ288"/>
    <mergeCell ref="CA288:CI288"/>
    <mergeCell ref="BY290:BZ290"/>
    <mergeCell ref="CA290:CI290"/>
    <mergeCell ref="BY299:BZ299"/>
    <mergeCell ref="CA299:CI299"/>
    <mergeCell ref="BW301:BY301"/>
    <mergeCell ref="BY297:BZ297"/>
    <mergeCell ref="CA297:CI297"/>
    <mergeCell ref="DJ320:DL321"/>
    <mergeCell ref="CQ320:CR321"/>
    <mergeCell ref="DM320:DN321"/>
    <mergeCell ref="CB322:CC322"/>
    <mergeCell ref="CX322:CY322"/>
    <mergeCell ref="CD322:CG322"/>
    <mergeCell ref="CZ322:DC322"/>
    <mergeCell ref="CS329:CU330"/>
    <mergeCell ref="DJ329:DL330"/>
    <mergeCell ref="DM329:DN330"/>
    <mergeCell ref="CQ329:CR330"/>
    <mergeCell ref="CB331:CC331"/>
    <mergeCell ref="CX331:CY331"/>
    <mergeCell ref="BW337:BX337"/>
    <mergeCell ref="CS320:CU321"/>
    <mergeCell ref="BW328:BY328"/>
    <mergeCell ref="BY333:BZ333"/>
    <mergeCell ref="CA333:CI333"/>
    <mergeCell ref="BY335:BZ335"/>
    <mergeCell ref="CA335:CI335"/>
    <mergeCell ref="BY306:BZ306"/>
    <mergeCell ref="CA306:CI306"/>
    <mergeCell ref="BY308:BZ308"/>
    <mergeCell ref="CA308:CI308"/>
    <mergeCell ref="BW310:BY310"/>
    <mergeCell ref="BY315:BZ315"/>
    <mergeCell ref="CA315:CI315"/>
    <mergeCell ref="BY317:BZ317"/>
    <mergeCell ref="CA317:CI317"/>
    <mergeCell ref="CZ331:DC331"/>
    <mergeCell ref="CS338:CU339"/>
    <mergeCell ref="DJ338:DL339"/>
    <mergeCell ref="DM338:DN339"/>
    <mergeCell ref="CA328:CB329"/>
    <mergeCell ref="CC328:CH328"/>
    <mergeCell ref="BX329:BZ329"/>
    <mergeCell ref="CD331:CG331"/>
    <mergeCell ref="CS347:CU348"/>
    <mergeCell ref="DJ347:DL348"/>
    <mergeCell ref="DM347:DN348"/>
    <mergeCell ref="CB349:CC349"/>
    <mergeCell ref="CX349:CY349"/>
    <mergeCell ref="BW355:BX355"/>
    <mergeCell ref="CS356:CU357"/>
    <mergeCell ref="DJ356:DL357"/>
    <mergeCell ref="DM356:DN357"/>
    <mergeCell ref="CB358:CC358"/>
    <mergeCell ref="CX358:CY358"/>
    <mergeCell ref="CN338:CR339"/>
    <mergeCell ref="CF340:CR340"/>
    <mergeCell ref="CB340:CC340"/>
    <mergeCell ref="CX340:CY340"/>
    <mergeCell ref="BW346:BX346"/>
    <mergeCell ref="DB340:DN340"/>
    <mergeCell ref="BX347:CA348"/>
    <mergeCell ref="CC347:CD348"/>
    <mergeCell ref="CN347:CR348"/>
    <mergeCell ref="CF349:CR349"/>
    <mergeCell ref="DB349:DN349"/>
    <mergeCell ref="BX356:CA357"/>
    <mergeCell ref="CC356:CD357"/>
    <mergeCell ref="CN356:CR357"/>
    <mergeCell ref="CB377:CC377"/>
    <mergeCell ref="CX377:CY377"/>
    <mergeCell ref="BW383:BX383"/>
    <mergeCell ref="CS384:CU385"/>
    <mergeCell ref="DJ384:DL385"/>
    <mergeCell ref="DM384:DN385"/>
    <mergeCell ref="DJ393:DL394"/>
    <mergeCell ref="DM393:DN394"/>
    <mergeCell ref="CB395:CC395"/>
    <mergeCell ref="CX395:CY395"/>
    <mergeCell ref="CS393:CU394"/>
    <mergeCell ref="CF377:CR377"/>
    <mergeCell ref="DB377:DN377"/>
    <mergeCell ref="BW401:BX401"/>
    <mergeCell ref="BX402:CA403"/>
    <mergeCell ref="CS402:CU403"/>
    <mergeCell ref="DJ402:DL403"/>
    <mergeCell ref="DM402:DN403"/>
    <mergeCell ref="CC402:CD403"/>
    <mergeCell ref="CN402:CR403"/>
    <mergeCell ref="CX386:CY386"/>
    <mergeCell ref="BW392:BX392"/>
    <mergeCell ref="CB386:CC386"/>
    <mergeCell ref="BX384:CA385"/>
    <mergeCell ref="CC384:CD385"/>
    <mergeCell ref="CN384:CR385"/>
    <mergeCell ref="CF386:CR386"/>
    <mergeCell ref="DB386:DN386"/>
    <mergeCell ref="BX393:CA394"/>
    <mergeCell ref="CC393:CD394"/>
    <mergeCell ref="CN393:CR394"/>
    <mergeCell ref="CF395:CR395"/>
    <mergeCell ref="CB404:CC404"/>
    <mergeCell ref="CF404:CR404"/>
    <mergeCell ref="CX404:CY404"/>
    <mergeCell ref="DB404:DN404"/>
    <mergeCell ref="BW410:BX410"/>
    <mergeCell ref="BX411:CA412"/>
    <mergeCell ref="CS411:CU412"/>
    <mergeCell ref="DJ411:DL412"/>
    <mergeCell ref="CC411:CD412"/>
    <mergeCell ref="DM411:DN412"/>
    <mergeCell ref="CB413:CC413"/>
    <mergeCell ref="CF413:CR413"/>
    <mergeCell ref="CX413:CY413"/>
    <mergeCell ref="DB413:DN413"/>
    <mergeCell ref="BW419:BX419"/>
    <mergeCell ref="CN411:CR412"/>
    <mergeCell ref="BX420:CA421"/>
    <mergeCell ref="CS420:CU421"/>
    <mergeCell ref="DJ420:DL421"/>
    <mergeCell ref="DM420:DN421"/>
    <mergeCell ref="CC420:CD421"/>
    <mergeCell ref="CN420:CR421"/>
    <mergeCell ref="CB422:CC422"/>
    <mergeCell ref="CF422:CR422"/>
    <mergeCell ref="CX422:CY422"/>
    <mergeCell ref="DB422:DN422"/>
    <mergeCell ref="BW428:BX428"/>
    <mergeCell ref="BX429:CA430"/>
    <mergeCell ref="CS429:CU430"/>
    <mergeCell ref="DJ429:DL430"/>
    <mergeCell ref="CC429:CD430"/>
    <mergeCell ref="DM429:DN430"/>
    <mergeCell ref="CB431:CC431"/>
    <mergeCell ref="CF431:CR431"/>
    <mergeCell ref="CX431:CY431"/>
    <mergeCell ref="DB431:DN431"/>
    <mergeCell ref="BW437:BX437"/>
    <mergeCell ref="CN429:CR430"/>
    <mergeCell ref="BX438:CA439"/>
    <mergeCell ref="CS438:CU439"/>
    <mergeCell ref="DJ438:DL439"/>
    <mergeCell ref="DM438:DN439"/>
    <mergeCell ref="CC438:CD439"/>
    <mergeCell ref="CN438:CR439"/>
    <mergeCell ref="CB440:CC440"/>
    <mergeCell ref="CF440:CR440"/>
    <mergeCell ref="CX440:CY440"/>
    <mergeCell ref="DB440:DN440"/>
    <mergeCell ref="BW446:BX446"/>
    <mergeCell ref="BX447:CA448"/>
    <mergeCell ref="CS447:CU448"/>
    <mergeCell ref="DJ447:DL448"/>
    <mergeCell ref="CC447:CD448"/>
    <mergeCell ref="DM447:DN448"/>
    <mergeCell ref="CB449:CC449"/>
    <mergeCell ref="CF449:CR449"/>
    <mergeCell ref="CX449:CY449"/>
    <mergeCell ref="DB449:DN449"/>
    <mergeCell ref="BW456:BX456"/>
    <mergeCell ref="CN447:CR448"/>
    <mergeCell ref="BX457:CA458"/>
    <mergeCell ref="CS457:CU458"/>
    <mergeCell ref="DJ457:DL458"/>
    <mergeCell ref="DM457:DN458"/>
    <mergeCell ref="CC457:CD458"/>
    <mergeCell ref="CN457:CR458"/>
    <mergeCell ref="CB459:CC459"/>
    <mergeCell ref="CF459:CR459"/>
    <mergeCell ref="CX459:CY459"/>
    <mergeCell ref="DB459:DN459"/>
    <mergeCell ref="BW465:BX465"/>
    <mergeCell ref="BX466:CA467"/>
    <mergeCell ref="CS466:CU467"/>
    <mergeCell ref="DJ466:DL467"/>
    <mergeCell ref="CC466:CD467"/>
    <mergeCell ref="DM466:DN467"/>
    <mergeCell ref="CB468:CC468"/>
    <mergeCell ref="CF468:CR468"/>
    <mergeCell ref="CX468:CY468"/>
    <mergeCell ref="DB468:DN468"/>
    <mergeCell ref="BW474:BX474"/>
    <mergeCell ref="CN466:CR467"/>
    <mergeCell ref="BX475:CA476"/>
    <mergeCell ref="CS475:CU476"/>
    <mergeCell ref="DJ475:DL476"/>
    <mergeCell ref="DM475:DN476"/>
    <mergeCell ref="CC475:CD476"/>
    <mergeCell ref="CN475:CR476"/>
    <mergeCell ref="DJ511:DL512"/>
    <mergeCell ref="DM511:DN512"/>
    <mergeCell ref="CC511:CD512"/>
    <mergeCell ref="CN511:CR512"/>
    <mergeCell ref="CB477:CC477"/>
    <mergeCell ref="CF477:CR477"/>
    <mergeCell ref="CX477:CY477"/>
    <mergeCell ref="DB477:DN477"/>
    <mergeCell ref="BW483:BX483"/>
    <mergeCell ref="BX484:CA485"/>
    <mergeCell ref="CS484:CU485"/>
    <mergeCell ref="DJ484:DL485"/>
    <mergeCell ref="CC484:CD485"/>
    <mergeCell ref="DM484:DN485"/>
    <mergeCell ref="CB486:CC486"/>
    <mergeCell ref="CF486:CR486"/>
    <mergeCell ref="CX486:CY486"/>
    <mergeCell ref="DB486:DN486"/>
    <mergeCell ref="BW492:BX492"/>
    <mergeCell ref="CN484:CR485"/>
    <mergeCell ref="BX493:CA494"/>
    <mergeCell ref="CS493:CU494"/>
    <mergeCell ref="DJ493:DL494"/>
    <mergeCell ref="DM493:DN494"/>
    <mergeCell ref="CC493:CD494"/>
    <mergeCell ref="CN493:CR494"/>
    <mergeCell ref="DM529:DN530"/>
    <mergeCell ref="DM520:DN521"/>
    <mergeCell ref="CB522:CC522"/>
    <mergeCell ref="CF522:CR522"/>
    <mergeCell ref="CX522:CY522"/>
    <mergeCell ref="DB522:DN522"/>
    <mergeCell ref="BW537:BX537"/>
    <mergeCell ref="BX538:CA539"/>
    <mergeCell ref="CS538:CU539"/>
    <mergeCell ref="DJ538:DL539"/>
    <mergeCell ref="BX529:CA530"/>
    <mergeCell ref="CS529:CU530"/>
    <mergeCell ref="DJ529:DL530"/>
    <mergeCell ref="DM538:DN539"/>
    <mergeCell ref="CB495:CC495"/>
    <mergeCell ref="CF495:CR495"/>
    <mergeCell ref="CX495:CY495"/>
    <mergeCell ref="DB495:DN495"/>
    <mergeCell ref="BW501:BX501"/>
    <mergeCell ref="BX502:CA503"/>
    <mergeCell ref="CS502:CU503"/>
    <mergeCell ref="DJ502:DL503"/>
    <mergeCell ref="CC502:CD503"/>
    <mergeCell ref="DM502:DN503"/>
    <mergeCell ref="CB504:CC504"/>
    <mergeCell ref="CF504:CR504"/>
    <mergeCell ref="CX504:CY504"/>
    <mergeCell ref="DB504:DN504"/>
    <mergeCell ref="BW510:BX510"/>
    <mergeCell ref="CN502:CR503"/>
    <mergeCell ref="BX511:CA512"/>
    <mergeCell ref="CS511:CU512"/>
    <mergeCell ref="BB19:BB20"/>
    <mergeCell ref="AO19:AO20"/>
    <mergeCell ref="AP19:AP20"/>
    <mergeCell ref="AQ19:AQ20"/>
    <mergeCell ref="AR19:AR20"/>
    <mergeCell ref="AS19:AS20"/>
    <mergeCell ref="AI19:AI20"/>
    <mergeCell ref="AJ19:AJ20"/>
    <mergeCell ref="AK19:AK20"/>
    <mergeCell ref="AL19:AL20"/>
    <mergeCell ref="AM19:AM20"/>
    <mergeCell ref="AN19:AN20"/>
    <mergeCell ref="CB540:CC540"/>
    <mergeCell ref="CF540:CR540"/>
    <mergeCell ref="CX540:CY540"/>
    <mergeCell ref="DB540:DN540"/>
    <mergeCell ref="CB531:CC531"/>
    <mergeCell ref="CF531:CR531"/>
    <mergeCell ref="CX531:CY531"/>
    <mergeCell ref="DB531:DN531"/>
    <mergeCell ref="AT57:AT58"/>
    <mergeCell ref="AU57:AU58"/>
    <mergeCell ref="AV57:AV58"/>
    <mergeCell ref="BW528:BX528"/>
    <mergeCell ref="CB513:CC513"/>
    <mergeCell ref="CF513:CR513"/>
    <mergeCell ref="CX513:CY513"/>
    <mergeCell ref="DB513:DN513"/>
    <mergeCell ref="BW519:BX519"/>
    <mergeCell ref="BX520:CA521"/>
    <mergeCell ref="CS520:CU521"/>
    <mergeCell ref="DJ520:DL521"/>
    <mergeCell ref="AN21:AN22"/>
    <mergeCell ref="AO21:AO22"/>
    <mergeCell ref="AP21:AP22"/>
    <mergeCell ref="AQ21:AQ22"/>
    <mergeCell ref="AR21:AR22"/>
    <mergeCell ref="AS21:AS22"/>
    <mergeCell ref="AW21:AW22"/>
    <mergeCell ref="AX21:AX22"/>
    <mergeCell ref="AE16:AG16"/>
    <mergeCell ref="AH16:AJ16"/>
    <mergeCell ref="AK16:AM16"/>
    <mergeCell ref="AN16:AP16"/>
    <mergeCell ref="AQ16:AS16"/>
    <mergeCell ref="AW16:AY18"/>
    <mergeCell ref="AZ16:AZ18"/>
    <mergeCell ref="BA16:BA18"/>
    <mergeCell ref="AE17:AG18"/>
    <mergeCell ref="AH17:AJ18"/>
    <mergeCell ref="AK17:AM18"/>
    <mergeCell ref="AN17:AP18"/>
    <mergeCell ref="AQ17:AS18"/>
    <mergeCell ref="AE19:AG20"/>
    <mergeCell ref="BA19:BA20"/>
    <mergeCell ref="AL25:AL26"/>
    <mergeCell ref="AC21:AC22"/>
    <mergeCell ref="AD21:AD22"/>
    <mergeCell ref="AE21:AE22"/>
    <mergeCell ref="AF21:AF22"/>
    <mergeCell ref="AG21:AG22"/>
    <mergeCell ref="AH21:AJ22"/>
    <mergeCell ref="AK21:AK22"/>
    <mergeCell ref="AL21:AL22"/>
    <mergeCell ref="AC23:AC24"/>
    <mergeCell ref="AD23:AD24"/>
    <mergeCell ref="AE23:AE24"/>
    <mergeCell ref="AF23:AF24"/>
    <mergeCell ref="AG23:AG24"/>
    <mergeCell ref="AH23:AH24"/>
    <mergeCell ref="AI23:AI24"/>
    <mergeCell ref="AJ23:AJ24"/>
    <mergeCell ref="AK23:AM24"/>
    <mergeCell ref="AM21:AM22"/>
    <mergeCell ref="AM25:AM26"/>
    <mergeCell ref="AV35:AV36"/>
    <mergeCell ref="AN23:AN24"/>
    <mergeCell ref="AO23:AO24"/>
    <mergeCell ref="AP23:AP24"/>
    <mergeCell ref="AQ23:AQ24"/>
    <mergeCell ref="AR23:AR24"/>
    <mergeCell ref="AS23:AS24"/>
    <mergeCell ref="AW23:AW24"/>
    <mergeCell ref="AX23:AX24"/>
    <mergeCell ref="AC27:AC28"/>
    <mergeCell ref="AD27:AD28"/>
    <mergeCell ref="AE27:AE28"/>
    <mergeCell ref="AF27:AF28"/>
    <mergeCell ref="AG27:AG28"/>
    <mergeCell ref="AH27:AH28"/>
    <mergeCell ref="AI27:AI28"/>
    <mergeCell ref="AJ27:AJ28"/>
    <mergeCell ref="AK27:AK28"/>
    <mergeCell ref="AL27:AL28"/>
    <mergeCell ref="AM27:AM28"/>
    <mergeCell ref="AN27:AN28"/>
    <mergeCell ref="AO27:AO28"/>
    <mergeCell ref="AP27:AP28"/>
    <mergeCell ref="AQ27:AS28"/>
    <mergeCell ref="AW27:AW28"/>
    <mergeCell ref="AX27:AX28"/>
    <mergeCell ref="AC25:AC26"/>
    <mergeCell ref="AD25:AD26"/>
    <mergeCell ref="AE25:AE26"/>
    <mergeCell ref="AF25:AF26"/>
    <mergeCell ref="AG25:AG26"/>
    <mergeCell ref="AH25:AH26"/>
    <mergeCell ref="AU35:AU36"/>
    <mergeCell ref="AN25:AP26"/>
    <mergeCell ref="AW30:AY32"/>
    <mergeCell ref="AZ30:AZ32"/>
    <mergeCell ref="BA30:BA32"/>
    <mergeCell ref="BB30:BB32"/>
    <mergeCell ref="AE31:AG32"/>
    <mergeCell ref="AH31:AJ32"/>
    <mergeCell ref="AK31:AM32"/>
    <mergeCell ref="AN31:AP32"/>
    <mergeCell ref="AQ31:AS32"/>
    <mergeCell ref="AT31:AV32"/>
    <mergeCell ref="AE33:AG34"/>
    <mergeCell ref="AH33:AH34"/>
    <mergeCell ref="AI33:AI34"/>
    <mergeCell ref="AO33:AO34"/>
    <mergeCell ref="AP33:AP34"/>
    <mergeCell ref="AQ33:AQ34"/>
    <mergeCell ref="AQ25:AQ26"/>
    <mergeCell ref="AR25:AR26"/>
    <mergeCell ref="AS25:AS26"/>
    <mergeCell ref="AW25:AW26"/>
    <mergeCell ref="AX25:AX26"/>
    <mergeCell ref="AR33:AR34"/>
    <mergeCell ref="AS33:AS34"/>
    <mergeCell ref="AQ30:AS30"/>
    <mergeCell ref="AT33:AT34"/>
    <mergeCell ref="AU33:AU34"/>
    <mergeCell ref="AV33:AV34"/>
    <mergeCell ref="AI25:AI26"/>
    <mergeCell ref="AJ25:AJ26"/>
    <mergeCell ref="AK25:AK26"/>
    <mergeCell ref="AV39:AV40"/>
    <mergeCell ref="AW39:AW40"/>
    <mergeCell ref="AT37:AT38"/>
    <mergeCell ref="AT39:AT40"/>
    <mergeCell ref="AU39:AU40"/>
    <mergeCell ref="AC37:AC38"/>
    <mergeCell ref="AD37:AD38"/>
    <mergeCell ref="AE37:AE38"/>
    <mergeCell ref="AF37:AF38"/>
    <mergeCell ref="AG37:AG38"/>
    <mergeCell ref="AH37:AH38"/>
    <mergeCell ref="AI37:AI38"/>
    <mergeCell ref="AJ37:AJ38"/>
    <mergeCell ref="AK37:AM38"/>
    <mergeCell ref="AN37:AN38"/>
    <mergeCell ref="AO37:AO38"/>
    <mergeCell ref="AC35:AC36"/>
    <mergeCell ref="AD35:AD36"/>
    <mergeCell ref="AE35:AE36"/>
    <mergeCell ref="AF35:AF36"/>
    <mergeCell ref="AG35:AG36"/>
    <mergeCell ref="AH35:AJ36"/>
    <mergeCell ref="AK35:AK36"/>
    <mergeCell ref="AL35:AL36"/>
    <mergeCell ref="AM35:AM36"/>
    <mergeCell ref="AN35:AN36"/>
    <mergeCell ref="AO35:AO36"/>
    <mergeCell ref="AP35:AP36"/>
    <mergeCell ref="AQ35:AQ36"/>
    <mergeCell ref="AR35:AR36"/>
    <mergeCell ref="AS35:AS36"/>
    <mergeCell ref="AT35:AT36"/>
    <mergeCell ref="AX37:AX38"/>
    <mergeCell ref="AP37:AP38"/>
    <mergeCell ref="AQ37:AQ38"/>
    <mergeCell ref="AR37:AR38"/>
    <mergeCell ref="AS37:AS38"/>
    <mergeCell ref="AW37:AW38"/>
    <mergeCell ref="AS43:AS44"/>
    <mergeCell ref="AC41:AC42"/>
    <mergeCell ref="AD41:AD42"/>
    <mergeCell ref="AE41:AE42"/>
    <mergeCell ref="AF41:AF42"/>
    <mergeCell ref="AG41:AG42"/>
    <mergeCell ref="AH41:AH42"/>
    <mergeCell ref="AI41:AI42"/>
    <mergeCell ref="AJ41:AJ42"/>
    <mergeCell ref="AK41:AK42"/>
    <mergeCell ref="AY37:AY38"/>
    <mergeCell ref="AC39:AC40"/>
    <mergeCell ref="AD39:AD40"/>
    <mergeCell ref="AE39:AE40"/>
    <mergeCell ref="AF39:AF40"/>
    <mergeCell ref="AG39:AG40"/>
    <mergeCell ref="AH39:AH40"/>
    <mergeCell ref="AI39:AI40"/>
    <mergeCell ref="AJ39:AJ40"/>
    <mergeCell ref="AK39:AK40"/>
    <mergeCell ref="AL39:AL40"/>
    <mergeCell ref="AM39:AM40"/>
    <mergeCell ref="AN39:AP40"/>
    <mergeCell ref="AQ39:AQ40"/>
    <mergeCell ref="AR39:AR40"/>
    <mergeCell ref="AS39:AS40"/>
    <mergeCell ref="AL41:AL42"/>
    <mergeCell ref="AM41:AM42"/>
    <mergeCell ref="AN41:AN42"/>
    <mergeCell ref="AO41:AO42"/>
    <mergeCell ref="AP41:AP42"/>
    <mergeCell ref="AQ41:AS42"/>
    <mergeCell ref="AT43:AV44"/>
    <mergeCell ref="AW43:AW44"/>
    <mergeCell ref="AC43:AC44"/>
    <mergeCell ref="AD43:AD44"/>
    <mergeCell ref="AE43:AE44"/>
    <mergeCell ref="AF43:AF44"/>
    <mergeCell ref="AG43:AG44"/>
    <mergeCell ref="AH43:AH44"/>
    <mergeCell ref="AI43:AI44"/>
    <mergeCell ref="AJ43:AJ44"/>
    <mergeCell ref="AK43:AK44"/>
    <mergeCell ref="AL43:AL44"/>
    <mergeCell ref="AM43:AM44"/>
    <mergeCell ref="AN43:AN44"/>
    <mergeCell ref="AO43:AO44"/>
    <mergeCell ref="AP43:AP44"/>
    <mergeCell ref="AQ43:AQ44"/>
  </mergeCells>
  <conditionalFormatting sqref="AG7:AG8 AE7:AE14 AG9:AH14 AJ9:AJ14 AK11:AK14 AM11:AM14 AN13:AN14 AP13:AP14 AG21:AG22 AE21:AE28 AG23:AH28 AJ23:AJ28 AK25:AK28 AM25:AM28 AN27:AN28 AP27:AP28 AG51:AG52 AE51:AE60 AJ53:AJ58 AG53:AH60 AK55:AK58 AM55:AM58 AN57:AN58 AP57:AP58 AJ59:AK60 AM59:AN60 AP59:AQ60 AS59:AS60">
    <cfRule type="expression" dxfId="17" priority="12">
      <formula>AE7=0</formula>
    </cfRule>
  </conditionalFormatting>
  <conditionalFormatting sqref="AG35:AG36 AE35:AE44 AJ37:AJ42 AG37:AH44 AK39:AK42 AM39:AM42 AN41:AN42 AP41:AP42 AJ43:AK44 AM43:AN44 AP43:AQ44 AS43:AS44">
    <cfRule type="expression" dxfId="16" priority="2">
      <formula>AE35=0</formula>
    </cfRule>
  </conditionalFormatting>
  <conditionalFormatting sqref="AH5:AH6 AJ5:AJ6 AK5:AK8 AM5:AM8 AN5:AN10 AP5:AP10 AQ5:AQ12 AS5:AS12 AH19:AH20 AJ19:AJ20 AK19:AK22 AM19:AM22 AN19:AN24 AP19:AP24 AQ19:AQ26 AS19:AS26 AH49:AH50 AJ49:AJ50 AK49:AK52 AM49:AM52 AN49:AN54 AP49:AP54 AQ49:AQ56 AS49:AS56 AT49:AV58">
    <cfRule type="expression" dxfId="15" priority="13">
      <formula>AH5=0</formula>
    </cfRule>
  </conditionalFormatting>
  <conditionalFormatting sqref="AH33:AH34 AJ33:AJ34 AK33:AK36 AM33:AM36 AN33:AN38 AP33:AP38 AQ33:AQ40 AS33:AS40 AT33:AV42">
    <cfRule type="expression" dxfId="14" priority="3">
      <formula>AH33=0</formula>
    </cfRule>
  </conditionalFormatting>
  <conditionalFormatting sqref="AW5:AW14 AY5:BA14 AW19:AW28 AY19:BA28 AW49:AW60 AY49:BA60">
    <cfRule type="cellIs" dxfId="13" priority="11" operator="equal">
      <formula>0</formula>
    </cfRule>
  </conditionalFormatting>
  <conditionalFormatting sqref="AW33:AW44 AY33:BA44">
    <cfRule type="cellIs" dxfId="12"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5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499984740745262"/>
    <pageSetUpPr fitToPage="1"/>
  </sheetPr>
  <dimension ref="A1:CR273"/>
  <sheetViews>
    <sheetView tabSelected="1" topLeftCell="F1" zoomScale="55" zoomScaleNormal="55" workbookViewId="0">
      <selection activeCell="L18" sqref="L18"/>
    </sheetView>
  </sheetViews>
  <sheetFormatPr defaultRowHeight="22.5" customHeight="1" x14ac:dyDescent="0.3"/>
  <cols>
    <col min="1" max="1" width="2.77734375" hidden="1" customWidth="1"/>
    <col min="2" max="2" width="5.21875" hidden="1" customWidth="1"/>
    <col min="3" max="4" width="22.77734375" hidden="1" customWidth="1"/>
    <col min="5" max="5" width="4.21875" hidden="1" customWidth="1"/>
    <col min="6" max="6" width="7.77734375" customWidth="1"/>
    <col min="7" max="7" width="6.5546875" customWidth="1"/>
    <col min="8" max="8" width="7.21875" customWidth="1"/>
    <col min="9" max="9" width="7.77734375" customWidth="1"/>
    <col min="10" max="10" width="30" customWidth="1"/>
    <col min="11" max="11" width="2.77734375" customWidth="1"/>
    <col min="12" max="12" width="30" customWidth="1"/>
    <col min="13" max="13" width="7.21875" customWidth="1"/>
    <col min="14" max="14" width="2.77734375" customWidth="1"/>
    <col min="15" max="15" width="7.21875" customWidth="1"/>
    <col min="16" max="16" width="12" customWidth="1"/>
    <col min="17" max="17" width="6.77734375" style="11" customWidth="1"/>
    <col min="18" max="18" width="3.5546875" customWidth="1"/>
    <col min="19" max="19" width="18.5546875" style="12" customWidth="1"/>
    <col min="20" max="20" width="7.21875" customWidth="1"/>
    <col min="21" max="21" width="2.21875" customWidth="1"/>
    <col min="22" max="23" width="7.21875" customWidth="1"/>
    <col min="24" max="24" width="2.21875" customWidth="1"/>
    <col min="25" max="26" width="7.21875" customWidth="1"/>
    <col min="27" max="27" width="2.21875" customWidth="1"/>
    <col min="28" max="29" width="7.21875" customWidth="1"/>
    <col min="30" max="30" width="2.21875" customWidth="1"/>
    <col min="31" max="32" width="7.21875" customWidth="1"/>
    <col min="33" max="33" width="2.21875" customWidth="1"/>
    <col min="34" max="34" width="7.21875" customWidth="1"/>
    <col min="35" max="35" width="5" customWidth="1"/>
    <col min="36" max="37" width="12.21875" customWidth="1"/>
    <col min="38" max="38" width="10.88671875" customWidth="1"/>
    <col min="39" max="39" width="5.77734375" style="13" hidden="1" customWidth="1"/>
    <col min="40" max="40" width="4.5546875" style="13" hidden="1" customWidth="1"/>
    <col min="41" max="41" width="6" style="13" hidden="1" customWidth="1"/>
    <col min="42" max="42" width="7.77734375" style="13" hidden="1" customWidth="1"/>
    <col min="43" max="43" width="8.33203125" hidden="1" customWidth="1"/>
    <col min="44" max="44" width="8.77734375" hidden="1" customWidth="1"/>
    <col min="45" max="45" width="6.88671875" hidden="1" customWidth="1"/>
    <col min="46" max="46" width="6" hidden="1" customWidth="1"/>
    <col min="47" max="47" width="8.6640625" hidden="1" customWidth="1"/>
    <col min="48" max="48" width="5.88671875" hidden="1" customWidth="1"/>
    <col min="49" max="49" width="10.88671875" hidden="1" customWidth="1"/>
    <col min="50" max="50" width="17.21875" hidden="1" customWidth="1"/>
    <col min="51" max="51" width="4.21875" customWidth="1"/>
    <col min="52" max="96" width="5" style="76" customWidth="1"/>
  </cols>
  <sheetData>
    <row r="1" spans="2:96" ht="22.5" customHeight="1" thickTop="1" thickBot="1" x14ac:dyDescent="0.35">
      <c r="F1" s="594" t="s">
        <v>84</v>
      </c>
      <c r="G1" s="594"/>
      <c r="H1" s="594"/>
      <c r="I1" s="594"/>
      <c r="J1" s="594"/>
      <c r="K1" s="594"/>
      <c r="L1" s="594"/>
      <c r="M1" s="594"/>
      <c r="N1" s="594"/>
      <c r="O1" s="594"/>
      <c r="AZ1" s="48"/>
      <c r="BA1" s="49"/>
      <c r="BB1" s="49"/>
      <c r="BC1" s="49"/>
      <c r="BD1" s="49"/>
      <c r="BE1" s="49"/>
      <c r="BF1" s="1123" t="str">
        <f>AU2</f>
        <v>skupina</v>
      </c>
      <c r="BG1" s="1123"/>
      <c r="BH1" s="1123"/>
      <c r="BI1" s="1123"/>
      <c r="BJ1" s="1123"/>
      <c r="BK1" s="1123"/>
      <c r="BL1" s="50" t="str">
        <f>AU3</f>
        <v>A</v>
      </c>
      <c r="BM1" s="49"/>
      <c r="BN1" s="49"/>
      <c r="BO1" s="49"/>
      <c r="BP1" s="49"/>
      <c r="BQ1" s="49"/>
      <c r="BR1" s="49"/>
      <c r="BS1" s="49"/>
      <c r="BT1" s="49"/>
      <c r="BU1" s="49"/>
      <c r="BV1" s="49"/>
      <c r="BW1" s="49"/>
      <c r="BX1" s="49"/>
      <c r="BY1" s="49"/>
      <c r="BZ1" s="49"/>
      <c r="CA1" s="49"/>
      <c r="CB1" s="49"/>
      <c r="CC1" s="49"/>
      <c r="CD1" s="49"/>
      <c r="CE1" s="49"/>
      <c r="CF1" s="49"/>
      <c r="CG1" s="49"/>
      <c r="CH1" s="49"/>
      <c r="CI1" s="49"/>
      <c r="CJ1" s="49"/>
      <c r="CK1" s="49"/>
      <c r="CL1" s="49"/>
      <c r="CM1" s="49"/>
      <c r="CN1" s="49"/>
      <c r="CO1" s="49"/>
      <c r="CP1" s="49"/>
      <c r="CQ1" s="49"/>
      <c r="CR1" s="51"/>
    </row>
    <row r="2" spans="2:96" ht="22.5" customHeight="1" thickTop="1" x14ac:dyDescent="0.35">
      <c r="B2">
        <v>1</v>
      </c>
      <c r="C2" t="s">
        <v>146</v>
      </c>
      <c r="F2" s="40" t="s">
        <v>83</v>
      </c>
      <c r="G2" s="41">
        <v>1</v>
      </c>
      <c r="H2" s="42" t="s">
        <v>45</v>
      </c>
      <c r="I2" s="43" t="s">
        <v>46</v>
      </c>
      <c r="J2" s="38">
        <v>1</v>
      </c>
      <c r="K2" s="1217" t="s">
        <v>47</v>
      </c>
      <c r="L2" s="39">
        <v>9</v>
      </c>
      <c r="M2" s="530">
        <v>21</v>
      </c>
      <c r="N2" s="532" t="s">
        <v>47</v>
      </c>
      <c r="O2" s="534">
        <v>15</v>
      </c>
      <c r="R2" s="1124" t="s">
        <v>39</v>
      </c>
      <c r="S2" s="1125"/>
      <c r="T2" s="1128">
        <f>R4</f>
        <v>1</v>
      </c>
      <c r="U2" s="1129"/>
      <c r="V2" s="1130"/>
      <c r="W2" s="1131">
        <f>R6</f>
        <v>8</v>
      </c>
      <c r="X2" s="1129"/>
      <c r="Y2" s="1130"/>
      <c r="Z2" s="1131">
        <f>R8</f>
        <v>9</v>
      </c>
      <c r="AA2" s="1129"/>
      <c r="AB2" s="1129"/>
      <c r="AC2" s="1128"/>
      <c r="AD2" s="1129"/>
      <c r="AE2" s="1132"/>
      <c r="AF2" s="1133" t="s">
        <v>40</v>
      </c>
      <c r="AG2" s="1134"/>
      <c r="AH2" s="1134"/>
      <c r="AI2" s="1137" t="s">
        <v>41</v>
      </c>
      <c r="AJ2" s="1139" t="s">
        <v>42</v>
      </c>
      <c r="AK2" s="1118" t="s">
        <v>43</v>
      </c>
      <c r="AR2" t="str">
        <f t="shared" ref="AR2:AX3" si="0">F2</f>
        <v>kolo</v>
      </c>
      <c r="AS2">
        <f t="shared" si="0"/>
        <v>1</v>
      </c>
      <c r="AT2" t="str">
        <f t="shared" si="0"/>
        <v>HŘIŠTĚ</v>
      </c>
      <c r="AU2" t="str">
        <f t="shared" si="0"/>
        <v>skupina</v>
      </c>
      <c r="AV2">
        <f t="shared" si="0"/>
        <v>1</v>
      </c>
      <c r="AW2" t="str">
        <f t="shared" si="0"/>
        <v>:</v>
      </c>
      <c r="AX2">
        <f t="shared" si="0"/>
        <v>9</v>
      </c>
      <c r="AZ2" s="52"/>
      <c r="BA2" s="1141" t="str">
        <f>AR2</f>
        <v>kolo</v>
      </c>
      <c r="BB2" s="1141"/>
      <c r="BC2" s="1141"/>
      <c r="BD2" s="53">
        <f>AR3</f>
        <v>1</v>
      </c>
      <c r="BE2" s="54"/>
      <c r="BF2" s="54"/>
      <c r="BG2" s="54"/>
      <c r="BH2" s="54"/>
      <c r="BI2" s="54"/>
      <c r="BJ2" s="54"/>
      <c r="BK2" s="54"/>
      <c r="BL2" s="54"/>
      <c r="BM2" s="54"/>
      <c r="BN2" s="54"/>
      <c r="BO2" s="54"/>
      <c r="BP2" s="54"/>
      <c r="BQ2" s="54"/>
      <c r="BR2" s="54"/>
      <c r="BS2" s="54"/>
      <c r="BT2" s="1120">
        <f>AS2</f>
        <v>1</v>
      </c>
      <c r="BU2" s="1120"/>
      <c r="BV2" s="1121" t="s">
        <v>48</v>
      </c>
      <c r="BW2" s="1121"/>
      <c r="BX2" s="1121"/>
      <c r="BY2" s="54"/>
      <c r="BZ2" s="54"/>
      <c r="CA2" s="54"/>
      <c r="CB2" s="54"/>
      <c r="CC2" s="54"/>
      <c r="CD2" s="54"/>
      <c r="CE2" s="54"/>
      <c r="CF2" s="54"/>
      <c r="CG2" s="54"/>
      <c r="CH2" s="54"/>
      <c r="CI2" s="54"/>
      <c r="CJ2" s="54"/>
      <c r="CK2" s="54"/>
      <c r="CL2" s="55"/>
      <c r="CM2" s="1122" t="s">
        <v>49</v>
      </c>
      <c r="CN2" s="1122"/>
      <c r="CO2" s="1122"/>
      <c r="CP2" s="1110">
        <f>IF(AT3=0,"",AT3)</f>
        <v>1</v>
      </c>
      <c r="CQ2" s="1110"/>
      <c r="CR2" s="56"/>
    </row>
    <row r="3" spans="2:96" ht="22.5" customHeight="1" thickBot="1" x14ac:dyDescent="0.35">
      <c r="B3">
        <v>2</v>
      </c>
      <c r="C3" t="s">
        <v>142</v>
      </c>
      <c r="F3" s="44">
        <v>1</v>
      </c>
      <c r="G3" s="45" t="s">
        <v>50</v>
      </c>
      <c r="H3" s="46">
        <v>1</v>
      </c>
      <c r="I3" s="47" t="s">
        <v>39</v>
      </c>
      <c r="J3" s="206" t="str">
        <f ca="1">IF(J2="","",LOOKUP(J2,$B$2:$B$51,$C$2:$C$47))</f>
        <v>Kmochova</v>
      </c>
      <c r="K3" s="1218"/>
      <c r="L3" s="207" t="str">
        <f ca="1">IF(L2="","",LOOKUP(L2,$B$2:$B$51,$C$2:$C$47))</f>
        <v>Lipanská</v>
      </c>
      <c r="M3" s="531"/>
      <c r="N3" s="533"/>
      <c r="O3" s="535"/>
      <c r="R3" s="1126"/>
      <c r="S3" s="1127"/>
      <c r="T3" s="1111" t="str">
        <f ca="1">S4</f>
        <v>Kmochova</v>
      </c>
      <c r="U3" s="1112"/>
      <c r="V3" s="1112"/>
      <c r="W3" s="1113" t="str">
        <f ca="1">S6</f>
        <v>Prok.Velikého</v>
      </c>
      <c r="X3" s="1113"/>
      <c r="Y3" s="1113"/>
      <c r="Z3" s="1112" t="str">
        <f ca="1">S8</f>
        <v>Lipanská</v>
      </c>
      <c r="AA3" s="1112"/>
      <c r="AB3" s="1114"/>
      <c r="AC3" s="1115"/>
      <c r="AD3" s="1116"/>
      <c r="AE3" s="1117"/>
      <c r="AF3" s="1135"/>
      <c r="AG3" s="1136"/>
      <c r="AH3" s="1136"/>
      <c r="AI3" s="1138"/>
      <c r="AJ3" s="1140"/>
      <c r="AK3" s="1119"/>
      <c r="AR3">
        <f t="shared" si="0"/>
        <v>1</v>
      </c>
      <c r="AS3" t="str">
        <f t="shared" si="0"/>
        <v>zápas</v>
      </c>
      <c r="AT3">
        <f t="shared" si="0"/>
        <v>1</v>
      </c>
      <c r="AU3" t="str">
        <f t="shared" si="0"/>
        <v>A</v>
      </c>
      <c r="AV3" t="str">
        <f t="shared" ca="1" si="0"/>
        <v>Kmochova</v>
      </c>
      <c r="AW3">
        <f t="shared" si="0"/>
        <v>0</v>
      </c>
      <c r="AX3" t="str">
        <f t="shared" ca="1" si="0"/>
        <v>Lipanská</v>
      </c>
      <c r="AZ3" s="52"/>
      <c r="BA3" s="53"/>
      <c r="BB3" s="53"/>
      <c r="BC3" s="53"/>
      <c r="BD3" s="53"/>
      <c r="BE3" s="54"/>
      <c r="BF3" s="54"/>
      <c r="BG3" s="54"/>
      <c r="BH3" s="54"/>
      <c r="BI3" s="54"/>
      <c r="BJ3" s="54"/>
      <c r="BK3" s="54"/>
      <c r="BL3" s="54"/>
      <c r="BM3" s="54"/>
      <c r="BN3" s="54"/>
      <c r="BO3" s="54"/>
      <c r="BP3" s="54"/>
      <c r="BQ3" s="54"/>
      <c r="BR3" s="54"/>
      <c r="BS3" s="54"/>
      <c r="BT3" s="1120"/>
      <c r="BU3" s="1120"/>
      <c r="BV3" s="1121"/>
      <c r="BW3" s="1121"/>
      <c r="BX3" s="1121"/>
      <c r="BY3" s="54"/>
      <c r="BZ3" s="54"/>
      <c r="CA3" s="54"/>
      <c r="CB3" s="54"/>
      <c r="CC3" s="54"/>
      <c r="CD3" s="54"/>
      <c r="CE3" s="54"/>
      <c r="CF3" s="54"/>
      <c r="CG3" s="54"/>
      <c r="CH3" s="54"/>
      <c r="CI3" s="54"/>
      <c r="CJ3" s="54"/>
      <c r="CK3" s="54"/>
      <c r="CL3" s="55"/>
      <c r="CM3" s="1122"/>
      <c r="CN3" s="1122"/>
      <c r="CO3" s="1122"/>
      <c r="CP3" s="1110"/>
      <c r="CQ3" s="1110"/>
      <c r="CR3" s="56"/>
    </row>
    <row r="4" spans="2:96" ht="22.5" customHeight="1" thickTop="1" x14ac:dyDescent="0.35">
      <c r="B4">
        <v>3</v>
      </c>
      <c r="C4" t="s">
        <v>148</v>
      </c>
      <c r="E4" s="1159"/>
      <c r="F4" s="40" t="s">
        <v>83</v>
      </c>
      <c r="G4" s="41">
        <f>G2+1</f>
        <v>2</v>
      </c>
      <c r="H4" s="42" t="s">
        <v>45</v>
      </c>
      <c r="I4" s="43" t="s">
        <v>46</v>
      </c>
      <c r="J4" s="38">
        <v>2</v>
      </c>
      <c r="K4" s="1217" t="s">
        <v>47</v>
      </c>
      <c r="L4" s="39">
        <v>10</v>
      </c>
      <c r="M4" s="530">
        <v>21</v>
      </c>
      <c r="N4" s="532" t="s">
        <v>47</v>
      </c>
      <c r="O4" s="534">
        <v>7</v>
      </c>
      <c r="R4" s="1142">
        <v>1</v>
      </c>
      <c r="S4" s="1144" t="str">
        <f ca="1">LOOKUP(R4,B$2:B$53,C$2:C$52)</f>
        <v>Kmochova</v>
      </c>
      <c r="T4" s="1146"/>
      <c r="U4" s="1147"/>
      <c r="V4" s="1148"/>
      <c r="W4" s="606">
        <f>M26</f>
        <v>21</v>
      </c>
      <c r="X4" s="608" t="s">
        <v>47</v>
      </c>
      <c r="Y4" s="662">
        <f>O26</f>
        <v>3</v>
      </c>
      <c r="Z4" s="606">
        <f>M2</f>
        <v>21</v>
      </c>
      <c r="AA4" s="608" t="s">
        <v>47</v>
      </c>
      <c r="AB4" s="608">
        <f>O2</f>
        <v>15</v>
      </c>
      <c r="AC4" s="1152"/>
      <c r="AD4" s="1163"/>
      <c r="AE4" s="1164"/>
      <c r="AF4" s="1166">
        <f>T4+W4+Z4+AC4</f>
        <v>42</v>
      </c>
      <c r="AG4" s="1168" t="s">
        <v>47</v>
      </c>
      <c r="AH4" s="1168">
        <f>V4+Y4+AB4+AE4</f>
        <v>18</v>
      </c>
      <c r="AI4" s="1170">
        <f>IF(AF4=0,IF(AH4=0,"",AF4/AH4),AF4/AH4)</f>
        <v>2.3333333333333335</v>
      </c>
      <c r="AJ4" s="1161">
        <f>IF(AI4="","",AM4+AN4+AO4+(AI4/100))</f>
        <v>4.0233333333333334</v>
      </c>
      <c r="AK4" s="612">
        <f>IF(AJ4="","",RANK(AJ4,AJ$4:AJ$9))</f>
        <v>1</v>
      </c>
      <c r="AM4" s="1158">
        <f>IF(T4=V4,0,IF(T4&gt;V4,2,1))</f>
        <v>0</v>
      </c>
      <c r="AN4" s="1158">
        <f>IF(W4=Y4,0,IF(W4&gt;Y4,2,1))</f>
        <v>2</v>
      </c>
      <c r="AO4" s="1158">
        <f>IF(Z4=AB4,0,IF(Z4&gt;AB4,2,1))</f>
        <v>2</v>
      </c>
      <c r="AP4" s="1158"/>
      <c r="AQ4" s="1159"/>
      <c r="AZ4" s="52"/>
      <c r="BA4" s="57"/>
      <c r="BB4" s="57"/>
      <c r="BC4" s="57"/>
      <c r="BD4" s="57"/>
      <c r="BE4" s="1165" t="s">
        <v>52</v>
      </c>
      <c r="BF4" s="1165"/>
      <c r="BG4" s="58">
        <f>AV2</f>
        <v>1</v>
      </c>
      <c r="BH4" s="59" t="s">
        <v>53</v>
      </c>
      <c r="BI4" s="1157" t="str">
        <f ca="1">IF(AV3="","",LOOKUP(BG4,$B$2:$B$51,$C$2:$C$50))</f>
        <v>Kmochova</v>
      </c>
      <c r="BJ4" s="1157"/>
      <c r="BK4" s="1157"/>
      <c r="BL4" s="1157"/>
      <c r="BM4" s="1157"/>
      <c r="BN4" s="1157"/>
      <c r="BO4" s="1157"/>
      <c r="BP4" s="1157"/>
      <c r="BQ4" s="1157"/>
      <c r="BR4" s="1157"/>
      <c r="BS4" s="1157"/>
      <c r="BT4" s="1157"/>
      <c r="BU4" s="1157"/>
      <c r="BV4" s="57"/>
      <c r="BW4" s="57"/>
      <c r="BX4" s="57"/>
      <c r="BY4" s="57"/>
      <c r="BZ4" s="57"/>
      <c r="CA4" s="1165" t="s">
        <v>52</v>
      </c>
      <c r="CB4" s="1165"/>
      <c r="CC4" s="58">
        <f>AX2</f>
        <v>9</v>
      </c>
      <c r="CD4" s="59" t="s">
        <v>53</v>
      </c>
      <c r="CE4" s="1157" t="str">
        <f ca="1">IF(AX3="","",LOOKUP(CC4,$B$2:$B$51,$C$2:$C$50))</f>
        <v>Lipanská</v>
      </c>
      <c r="CF4" s="1157"/>
      <c r="CG4" s="1157"/>
      <c r="CH4" s="1157"/>
      <c r="CI4" s="1157"/>
      <c r="CJ4" s="1157"/>
      <c r="CK4" s="1157"/>
      <c r="CL4" s="1157"/>
      <c r="CM4" s="1157"/>
      <c r="CN4" s="1157"/>
      <c r="CO4" s="1157"/>
      <c r="CP4" s="1157"/>
      <c r="CQ4" s="1157"/>
      <c r="CR4" s="56"/>
    </row>
    <row r="5" spans="2:96" ht="22.5" customHeight="1" thickBot="1" x14ac:dyDescent="0.35">
      <c r="B5">
        <v>4</v>
      </c>
      <c r="C5" t="s">
        <v>147</v>
      </c>
      <c r="E5" s="1160"/>
      <c r="F5" s="44">
        <v>1</v>
      </c>
      <c r="G5" s="45" t="s">
        <v>50</v>
      </c>
      <c r="H5" s="46">
        <v>2</v>
      </c>
      <c r="I5" s="47" t="s">
        <v>54</v>
      </c>
      <c r="J5" s="206" t="str">
        <f t="shared" ref="J5" ca="1" si="1">IF(J4="","",LOOKUP(J4,$B$2:$B$51,$C$2:$C$47))</f>
        <v>Pečky</v>
      </c>
      <c r="K5" s="1218"/>
      <c r="L5" s="207" t="str">
        <f t="shared" ref="L5" ca="1" si="2">IF(L4="","",LOOKUP(L4,$B$2:$B$51,$C$2:$C$47))</f>
        <v>Týnec n.Lab.</v>
      </c>
      <c r="M5" s="531"/>
      <c r="N5" s="533"/>
      <c r="O5" s="535"/>
      <c r="R5" s="1143"/>
      <c r="S5" s="1145"/>
      <c r="T5" s="1149"/>
      <c r="U5" s="1150"/>
      <c r="V5" s="1151"/>
      <c r="W5" s="596"/>
      <c r="X5" s="598"/>
      <c r="Y5" s="651"/>
      <c r="Z5" s="596"/>
      <c r="AA5" s="598"/>
      <c r="AB5" s="598"/>
      <c r="AC5" s="1152"/>
      <c r="AD5" s="1163"/>
      <c r="AE5" s="1164"/>
      <c r="AF5" s="1167"/>
      <c r="AG5" s="1169"/>
      <c r="AH5" s="1169"/>
      <c r="AI5" s="1171"/>
      <c r="AJ5" s="1162"/>
      <c r="AK5" s="600"/>
      <c r="AL5" s="16"/>
      <c r="AM5" s="1158"/>
      <c r="AN5" s="1158"/>
      <c r="AO5" s="1158"/>
      <c r="AP5" s="1158"/>
      <c r="AQ5" s="1160"/>
      <c r="AZ5" s="52"/>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60"/>
      <c r="CM5" s="60"/>
      <c r="CN5" s="60"/>
      <c r="CO5" s="60"/>
      <c r="CP5" s="60"/>
      <c r="CQ5" s="60"/>
      <c r="CR5" s="56"/>
    </row>
    <row r="6" spans="2:96" ht="22.5" customHeight="1" thickTop="1" x14ac:dyDescent="0.35">
      <c r="B6">
        <v>5</v>
      </c>
      <c r="C6" t="s">
        <v>151</v>
      </c>
      <c r="E6" s="1160"/>
      <c r="F6" s="40" t="s">
        <v>83</v>
      </c>
      <c r="G6" s="41">
        <f>G4+1</f>
        <v>3</v>
      </c>
      <c r="H6" s="42" t="s">
        <v>45</v>
      </c>
      <c r="I6" s="43" t="s">
        <v>46</v>
      </c>
      <c r="J6" s="38">
        <v>3</v>
      </c>
      <c r="K6" s="1217" t="s">
        <v>47</v>
      </c>
      <c r="L6" s="39">
        <v>14</v>
      </c>
      <c r="M6" s="530">
        <v>21</v>
      </c>
      <c r="N6" s="532" t="s">
        <v>47</v>
      </c>
      <c r="O6" s="534">
        <v>6</v>
      </c>
      <c r="R6" s="1143">
        <v>8</v>
      </c>
      <c r="S6" s="1145" t="str">
        <f ca="1">LOOKUP(R6,B$2:B$53,C$2:C$52)</f>
        <v>Prok.Velikého</v>
      </c>
      <c r="T6" s="1176">
        <f>Y4</f>
        <v>3</v>
      </c>
      <c r="U6" s="1153" t="s">
        <v>47</v>
      </c>
      <c r="V6" s="1155">
        <f>W4</f>
        <v>21</v>
      </c>
      <c r="W6" s="1172"/>
      <c r="X6" s="1150"/>
      <c r="Y6" s="1151"/>
      <c r="Z6" s="596">
        <f>M14</f>
        <v>3</v>
      </c>
      <c r="AA6" s="598" t="s">
        <v>47</v>
      </c>
      <c r="AB6" s="598">
        <f>O14</f>
        <v>21</v>
      </c>
      <c r="AC6" s="1152"/>
      <c r="AD6" s="1163"/>
      <c r="AE6" s="1164"/>
      <c r="AF6" s="1188">
        <f>T6+W6+Z6+AC6</f>
        <v>6</v>
      </c>
      <c r="AG6" s="1177" t="s">
        <v>47</v>
      </c>
      <c r="AH6" s="1177">
        <f>V6+Y6+AB6+AE6</f>
        <v>42</v>
      </c>
      <c r="AI6" s="1179">
        <f>IF(AF6=0,IF(AH6=0,"",AF6/AH6),AF6/AH6)</f>
        <v>0.14285714285714285</v>
      </c>
      <c r="AJ6" s="1190">
        <f>IF(AI6="","",AM6+AN6+AO6+(AI6/100))</f>
        <v>2.0014285714285713</v>
      </c>
      <c r="AK6" s="578">
        <f>IF(AJ6="","",RANK(AJ6,AJ$4:AJ$9))</f>
        <v>3</v>
      </c>
      <c r="AM6" s="1158">
        <f>IF(T6=V6,0,IF(T6&gt;V6,2,1))</f>
        <v>1</v>
      </c>
      <c r="AN6" s="1158">
        <f>IF(W6=Y6,0,IF(W6&gt;Y6,2,1))</f>
        <v>0</v>
      </c>
      <c r="AO6" s="1158">
        <f>IF(Z6=AB6,0,IF(Z6&gt;AB6,2,1))</f>
        <v>1</v>
      </c>
      <c r="AP6" s="1158"/>
      <c r="AQ6" s="1160"/>
      <c r="AZ6" s="52"/>
      <c r="BA6" s="61" t="s">
        <v>56</v>
      </c>
      <c r="BB6" s="62">
        <f>BG4</f>
        <v>1</v>
      </c>
      <c r="BC6" s="63" t="s">
        <v>47</v>
      </c>
      <c r="BD6" s="64">
        <v>1</v>
      </c>
      <c r="BE6" s="64">
        <v>2</v>
      </c>
      <c r="BF6" s="64">
        <v>3</v>
      </c>
      <c r="BG6" s="64">
        <v>4</v>
      </c>
      <c r="BH6" s="64">
        <v>5</v>
      </c>
      <c r="BI6" s="64">
        <v>6</v>
      </c>
      <c r="BJ6" s="64">
        <v>7</v>
      </c>
      <c r="BK6" s="64">
        <v>8</v>
      </c>
      <c r="BL6" s="64">
        <v>9</v>
      </c>
      <c r="BM6" s="64">
        <v>10</v>
      </c>
      <c r="BN6" s="64">
        <v>11</v>
      </c>
      <c r="BO6" s="64">
        <v>12</v>
      </c>
      <c r="BP6" s="64">
        <v>13</v>
      </c>
      <c r="BQ6" s="64">
        <v>14</v>
      </c>
      <c r="BR6" s="64">
        <v>15</v>
      </c>
      <c r="BS6" s="64">
        <v>16</v>
      </c>
      <c r="BT6" s="64">
        <v>17</v>
      </c>
      <c r="BU6" s="64">
        <v>18</v>
      </c>
      <c r="BV6" s="64">
        <v>19</v>
      </c>
      <c r="BW6" s="64">
        <v>20</v>
      </c>
      <c r="BX6" s="64">
        <v>21</v>
      </c>
      <c r="BY6" s="64">
        <v>22</v>
      </c>
      <c r="BZ6" s="64">
        <v>23</v>
      </c>
      <c r="CA6" s="64">
        <v>24</v>
      </c>
      <c r="CB6" s="64">
        <v>25</v>
      </c>
      <c r="CC6" s="64">
        <v>26</v>
      </c>
      <c r="CD6" s="64">
        <v>27</v>
      </c>
      <c r="CE6" s="64">
        <v>28</v>
      </c>
      <c r="CF6" s="64">
        <v>29</v>
      </c>
      <c r="CG6" s="64">
        <v>30</v>
      </c>
      <c r="CH6" s="64">
        <v>31</v>
      </c>
      <c r="CI6" s="64">
        <v>32</v>
      </c>
      <c r="CJ6" s="64">
        <v>33</v>
      </c>
      <c r="CK6" s="64">
        <v>34</v>
      </c>
      <c r="CL6" s="65">
        <v>35</v>
      </c>
      <c r="CM6" s="65">
        <v>36</v>
      </c>
      <c r="CN6" s="65">
        <v>37</v>
      </c>
      <c r="CO6" s="65">
        <v>38</v>
      </c>
      <c r="CP6" s="65">
        <v>39</v>
      </c>
      <c r="CQ6" s="65">
        <v>40</v>
      </c>
      <c r="CR6" s="56"/>
    </row>
    <row r="7" spans="2:96" ht="22.5" customHeight="1" thickBot="1" x14ac:dyDescent="0.35">
      <c r="B7">
        <v>6</v>
      </c>
      <c r="C7" t="s">
        <v>150</v>
      </c>
      <c r="E7" s="1160"/>
      <c r="F7" s="44">
        <v>1</v>
      </c>
      <c r="G7" s="45" t="s">
        <v>50</v>
      </c>
      <c r="H7" s="46">
        <v>3</v>
      </c>
      <c r="I7" s="47" t="s">
        <v>66</v>
      </c>
      <c r="J7" s="206" t="str">
        <f t="shared" ref="J7" ca="1" si="3">IF(J6="","",LOOKUP(J6,$B$2:$B$51,$C$2:$C$47))</f>
        <v>Ovčárecká</v>
      </c>
      <c r="K7" s="1218"/>
      <c r="L7" s="207" t="str">
        <f t="shared" ref="L7" ca="1" si="4">IF(L6="","",LOOKUP(L6,$B$2:$B$51,$C$2:$C$47))</f>
        <v>Býchory</v>
      </c>
      <c r="M7" s="531"/>
      <c r="N7" s="533"/>
      <c r="O7" s="535"/>
      <c r="Q7" s="1225"/>
      <c r="R7" s="1143"/>
      <c r="S7" s="1145"/>
      <c r="T7" s="1176"/>
      <c r="U7" s="1153"/>
      <c r="V7" s="1155"/>
      <c r="W7" s="1172"/>
      <c r="X7" s="1150"/>
      <c r="Y7" s="1151"/>
      <c r="Z7" s="596"/>
      <c r="AA7" s="598"/>
      <c r="AB7" s="598"/>
      <c r="AC7" s="1152"/>
      <c r="AD7" s="1163"/>
      <c r="AE7" s="1164"/>
      <c r="AF7" s="1167"/>
      <c r="AG7" s="1169"/>
      <c r="AH7" s="1169"/>
      <c r="AI7" s="1171"/>
      <c r="AJ7" s="1162"/>
      <c r="AK7" s="600"/>
      <c r="AM7" s="1158"/>
      <c r="AN7" s="1158"/>
      <c r="AO7" s="1158"/>
      <c r="AP7" s="1158"/>
      <c r="AQ7" s="1160"/>
      <c r="AZ7" s="52"/>
      <c r="BA7" s="66"/>
      <c r="BB7" s="67"/>
      <c r="BC7" s="244"/>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9"/>
      <c r="CM7" s="69"/>
      <c r="CN7" s="69"/>
      <c r="CO7" s="69"/>
      <c r="CP7" s="69"/>
      <c r="CQ7" s="69"/>
      <c r="CR7" s="56"/>
    </row>
    <row r="8" spans="2:96" ht="22.5" customHeight="1" thickTop="1" x14ac:dyDescent="0.35">
      <c r="B8">
        <v>7</v>
      </c>
      <c r="C8" t="s">
        <v>181</v>
      </c>
      <c r="E8" s="1160"/>
      <c r="F8" s="40" t="s">
        <v>83</v>
      </c>
      <c r="G8" s="41">
        <f>G6+1</f>
        <v>4</v>
      </c>
      <c r="H8" s="42" t="s">
        <v>45</v>
      </c>
      <c r="I8" s="43" t="s">
        <v>46</v>
      </c>
      <c r="J8" s="38">
        <v>6</v>
      </c>
      <c r="K8" s="1217" t="s">
        <v>47</v>
      </c>
      <c r="L8" s="39">
        <v>11</v>
      </c>
      <c r="M8" s="530">
        <v>21</v>
      </c>
      <c r="N8" s="532" t="s">
        <v>47</v>
      </c>
      <c r="O8" s="534">
        <v>15</v>
      </c>
      <c r="R8" s="1143">
        <v>9</v>
      </c>
      <c r="S8" s="1145" t="str">
        <f ca="1">LOOKUP(R8,B$2:B$53,C$2:C$52)</f>
        <v>Lipanská</v>
      </c>
      <c r="T8" s="1176">
        <f>AB4</f>
        <v>15</v>
      </c>
      <c r="U8" s="1153" t="s">
        <v>47</v>
      </c>
      <c r="V8" s="1155">
        <f>Z4</f>
        <v>21</v>
      </c>
      <c r="W8" s="1181">
        <f>AB6</f>
        <v>21</v>
      </c>
      <c r="X8" s="1153" t="s">
        <v>47</v>
      </c>
      <c r="Y8" s="1155">
        <f>Z6</f>
        <v>3</v>
      </c>
      <c r="Z8" s="1172"/>
      <c r="AA8" s="1150"/>
      <c r="AB8" s="1150"/>
      <c r="AC8" s="1152"/>
      <c r="AD8" s="1163"/>
      <c r="AE8" s="1164"/>
      <c r="AF8" s="1188">
        <f>T8+W8+Z8+AC8</f>
        <v>36</v>
      </c>
      <c r="AG8" s="1177" t="s">
        <v>47</v>
      </c>
      <c r="AH8" s="1177">
        <f>V8+Y8+AB8+AE8</f>
        <v>24</v>
      </c>
      <c r="AI8" s="1179">
        <f>IF(AF8=0,IF(AH8=0,"",AF8/AH8),AF8/AH8)</f>
        <v>1.5</v>
      </c>
      <c r="AJ8" s="1190">
        <f>IF(AI8="","",AM8+AN8+AO8+(AI8/100))</f>
        <v>3.0150000000000001</v>
      </c>
      <c r="AK8" s="578">
        <f>IF(AJ8="","",RANK(AJ8,AJ$4:AJ$9))</f>
        <v>2</v>
      </c>
      <c r="AM8" s="1158">
        <f>IF(T8=V8,0,IF(T8&gt;V8,2,1))</f>
        <v>1</v>
      </c>
      <c r="AN8" s="1158">
        <f>IF(W8=Y8,0,IF(W8&gt;Y8,2,1))</f>
        <v>2</v>
      </c>
      <c r="AO8" s="1158">
        <f>IF(Z8=AB8,0,IF(Z8&gt;AB8,2,1))</f>
        <v>0</v>
      </c>
      <c r="AP8" s="1158"/>
      <c r="AQ8" s="1160"/>
      <c r="AZ8" s="52"/>
      <c r="BA8" s="70" t="s">
        <v>56</v>
      </c>
      <c r="BB8" s="71">
        <f>CC4</f>
        <v>9</v>
      </c>
      <c r="BC8" s="72" t="s">
        <v>47</v>
      </c>
      <c r="BD8" s="64">
        <v>1</v>
      </c>
      <c r="BE8" s="64">
        <v>2</v>
      </c>
      <c r="BF8" s="64">
        <v>3</v>
      </c>
      <c r="BG8" s="64">
        <v>4</v>
      </c>
      <c r="BH8" s="64">
        <v>5</v>
      </c>
      <c r="BI8" s="64">
        <v>6</v>
      </c>
      <c r="BJ8" s="64">
        <v>7</v>
      </c>
      <c r="BK8" s="64">
        <v>8</v>
      </c>
      <c r="BL8" s="64">
        <v>9</v>
      </c>
      <c r="BM8" s="64">
        <v>10</v>
      </c>
      <c r="BN8" s="64">
        <v>11</v>
      </c>
      <c r="BO8" s="64">
        <v>12</v>
      </c>
      <c r="BP8" s="64">
        <v>13</v>
      </c>
      <c r="BQ8" s="64">
        <v>14</v>
      </c>
      <c r="BR8" s="64">
        <v>15</v>
      </c>
      <c r="BS8" s="64">
        <v>16</v>
      </c>
      <c r="BT8" s="64">
        <v>17</v>
      </c>
      <c r="BU8" s="64">
        <v>18</v>
      </c>
      <c r="BV8" s="64">
        <v>19</v>
      </c>
      <c r="BW8" s="64">
        <v>20</v>
      </c>
      <c r="BX8" s="64">
        <v>21</v>
      </c>
      <c r="BY8" s="64">
        <v>22</v>
      </c>
      <c r="BZ8" s="64">
        <v>23</v>
      </c>
      <c r="CA8" s="64">
        <v>24</v>
      </c>
      <c r="CB8" s="64">
        <v>25</v>
      </c>
      <c r="CC8" s="64">
        <v>26</v>
      </c>
      <c r="CD8" s="64">
        <v>27</v>
      </c>
      <c r="CE8" s="64">
        <v>28</v>
      </c>
      <c r="CF8" s="64">
        <v>29</v>
      </c>
      <c r="CG8" s="64">
        <v>30</v>
      </c>
      <c r="CH8" s="64">
        <v>31</v>
      </c>
      <c r="CI8" s="64">
        <v>32</v>
      </c>
      <c r="CJ8" s="64">
        <v>33</v>
      </c>
      <c r="CK8" s="64">
        <v>34</v>
      </c>
      <c r="CL8" s="65">
        <v>35</v>
      </c>
      <c r="CM8" s="65">
        <v>36</v>
      </c>
      <c r="CN8" s="65">
        <v>37</v>
      </c>
      <c r="CO8" s="65">
        <v>38</v>
      </c>
      <c r="CP8" s="65">
        <v>39</v>
      </c>
      <c r="CQ8" s="65">
        <v>40</v>
      </c>
      <c r="CR8" s="56"/>
    </row>
    <row r="9" spans="2:96" ht="22.5" customHeight="1" thickBot="1" x14ac:dyDescent="0.35">
      <c r="B9">
        <v>8</v>
      </c>
      <c r="C9" t="s">
        <v>149</v>
      </c>
      <c r="E9" s="1160"/>
      <c r="F9" s="44">
        <f>F3+1</f>
        <v>2</v>
      </c>
      <c r="G9" s="45" t="s">
        <v>50</v>
      </c>
      <c r="H9" s="46">
        <v>1</v>
      </c>
      <c r="I9" s="47" t="s">
        <v>66</v>
      </c>
      <c r="J9" s="206" t="str">
        <f t="shared" ref="J9" ca="1" si="5">IF(J8="","",LOOKUP(J8,$B$2:$B$51,$C$2:$C$47))</f>
        <v>Gymnázium</v>
      </c>
      <c r="K9" s="1218"/>
      <c r="L9" s="207" t="str">
        <f t="shared" ref="L9" ca="1" si="6">IF(L8="","",LOOKUP(L8,$B$2:$B$51,$C$2:$C$47))</f>
        <v>Velký Osek</v>
      </c>
      <c r="M9" s="531"/>
      <c r="N9" s="533"/>
      <c r="O9" s="535"/>
      <c r="R9" s="1183"/>
      <c r="S9" s="1184"/>
      <c r="T9" s="1185"/>
      <c r="U9" s="1154"/>
      <c r="V9" s="1156"/>
      <c r="W9" s="1182"/>
      <c r="X9" s="1154"/>
      <c r="Y9" s="1156"/>
      <c r="Z9" s="1173"/>
      <c r="AA9" s="1174"/>
      <c r="AB9" s="1174"/>
      <c r="AC9" s="1175"/>
      <c r="AD9" s="1186"/>
      <c r="AE9" s="1187"/>
      <c r="AF9" s="1189"/>
      <c r="AG9" s="1178"/>
      <c r="AH9" s="1178"/>
      <c r="AI9" s="1180"/>
      <c r="AJ9" s="1191"/>
      <c r="AK9" s="579"/>
      <c r="AM9" s="1158"/>
      <c r="AN9" s="1158"/>
      <c r="AO9" s="1158"/>
      <c r="AP9" s="1158"/>
      <c r="AQ9" s="1160"/>
      <c r="AZ9" s="73"/>
      <c r="BA9" s="74"/>
      <c r="BB9" s="74"/>
      <c r="BC9" s="74"/>
      <c r="BD9" s="74"/>
      <c r="BE9" s="74"/>
      <c r="BF9" s="74"/>
      <c r="BG9" s="74"/>
      <c r="BH9" s="74"/>
      <c r="BI9" s="74"/>
      <c r="BJ9" s="74"/>
      <c r="BK9" s="74"/>
      <c r="BL9" s="74"/>
      <c r="BM9" s="74"/>
      <c r="BN9" s="74"/>
      <c r="BO9" s="74"/>
      <c r="BP9" s="74"/>
      <c r="BQ9" s="74"/>
      <c r="BR9" s="74"/>
      <c r="BS9" s="74"/>
      <c r="BT9" s="74"/>
      <c r="BU9" s="74"/>
      <c r="BV9" s="74"/>
      <c r="BW9" s="74"/>
      <c r="BX9" s="74"/>
      <c r="BY9" s="74"/>
      <c r="BZ9" s="74"/>
      <c r="CA9" s="74"/>
      <c r="CB9" s="74"/>
      <c r="CC9" s="74"/>
      <c r="CD9" s="74"/>
      <c r="CE9" s="74"/>
      <c r="CF9" s="74"/>
      <c r="CG9" s="74"/>
      <c r="CH9" s="74"/>
      <c r="CI9" s="74"/>
      <c r="CJ9" s="74"/>
      <c r="CK9" s="74"/>
      <c r="CL9" s="74"/>
      <c r="CM9" s="74"/>
      <c r="CN9" s="74"/>
      <c r="CO9" s="74"/>
      <c r="CP9" s="74"/>
      <c r="CQ9" s="74"/>
      <c r="CR9" s="75"/>
    </row>
    <row r="10" spans="2:96" ht="22.5" customHeight="1" thickTop="1" thickBot="1" x14ac:dyDescent="0.4">
      <c r="B10">
        <v>9</v>
      </c>
      <c r="C10" t="s">
        <v>152</v>
      </c>
      <c r="E10" s="1160"/>
      <c r="F10" s="40" t="s">
        <v>83</v>
      </c>
      <c r="G10" s="41">
        <f>G8+1</f>
        <v>5</v>
      </c>
      <c r="H10" s="42" t="s">
        <v>45</v>
      </c>
      <c r="I10" s="43" t="s">
        <v>46</v>
      </c>
      <c r="J10" s="38">
        <v>4</v>
      </c>
      <c r="K10" s="1217" t="s">
        <v>47</v>
      </c>
      <c r="L10" s="39">
        <v>13</v>
      </c>
      <c r="M10" s="530">
        <v>21</v>
      </c>
      <c r="N10" s="532" t="s">
        <v>47</v>
      </c>
      <c r="O10" s="534">
        <v>5</v>
      </c>
      <c r="R10" s="27"/>
      <c r="S10" s="30"/>
      <c r="T10" s="31"/>
      <c r="U10" s="32"/>
      <c r="V10" s="31"/>
      <c r="W10" s="31"/>
      <c r="X10" s="32"/>
      <c r="Y10" s="31"/>
      <c r="Z10" s="31"/>
      <c r="AA10" s="31"/>
      <c r="AB10" s="31"/>
      <c r="AC10" s="32"/>
      <c r="AD10" s="32"/>
      <c r="AE10" s="32"/>
      <c r="AF10" s="32"/>
      <c r="AG10" s="32"/>
      <c r="AH10" s="32"/>
      <c r="AI10" s="33"/>
      <c r="AJ10" s="34"/>
      <c r="AK10" s="35"/>
      <c r="AM10" s="36"/>
      <c r="AN10" s="36"/>
      <c r="AO10" s="36"/>
      <c r="AP10" s="36"/>
      <c r="AQ10" s="1160"/>
      <c r="AZ10" s="48"/>
      <c r="BA10" s="49"/>
      <c r="BB10" s="49"/>
      <c r="BC10" s="49"/>
      <c r="BD10" s="49"/>
      <c r="BE10" s="49"/>
      <c r="BF10" s="1123" t="str">
        <f>AU11</f>
        <v>skupina</v>
      </c>
      <c r="BG10" s="1123"/>
      <c r="BH10" s="1123"/>
      <c r="BI10" s="1123"/>
      <c r="BJ10" s="1123"/>
      <c r="BK10" s="1123"/>
      <c r="BL10" s="50" t="str">
        <f>AU12</f>
        <v>B</v>
      </c>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51"/>
    </row>
    <row r="11" spans="2:96" ht="22.5" customHeight="1" thickTop="1" thickBot="1" x14ac:dyDescent="0.35">
      <c r="B11">
        <v>10</v>
      </c>
      <c r="C11" t="s">
        <v>183</v>
      </c>
      <c r="E11" s="1160"/>
      <c r="F11" s="44">
        <f>F5+1</f>
        <v>2</v>
      </c>
      <c r="G11" s="45" t="s">
        <v>50</v>
      </c>
      <c r="H11" s="46">
        <v>2</v>
      </c>
      <c r="I11" s="47" t="s">
        <v>67</v>
      </c>
      <c r="J11" s="206" t="str">
        <f t="shared" ref="J11" ca="1" si="7">IF(J10="","",LOOKUP(J10,$B$2:$B$51,$C$2:$C$47))</f>
        <v>Masarykova</v>
      </c>
      <c r="K11" s="1218"/>
      <c r="L11" s="207" t="str">
        <f t="shared" ref="L11" ca="1" si="8">IF(L10="","",LOOKUP(L10,$B$2:$B$51,$C$2:$C$47))</f>
        <v>Kouřim</v>
      </c>
      <c r="M11" s="531"/>
      <c r="N11" s="533"/>
      <c r="O11" s="535"/>
      <c r="R11" s="1124" t="s">
        <v>54</v>
      </c>
      <c r="S11" s="1125"/>
      <c r="T11" s="1128">
        <f>R13</f>
        <v>2</v>
      </c>
      <c r="U11" s="1129"/>
      <c r="V11" s="1130"/>
      <c r="W11" s="1131">
        <f>R15</f>
        <v>7</v>
      </c>
      <c r="X11" s="1129"/>
      <c r="Y11" s="1130"/>
      <c r="Z11" s="1131">
        <f>R17</f>
        <v>10</v>
      </c>
      <c r="AA11" s="1129"/>
      <c r="AB11" s="1129"/>
      <c r="AC11" s="1128"/>
      <c r="AD11" s="1129"/>
      <c r="AE11" s="1132"/>
      <c r="AF11" s="1133" t="s">
        <v>40</v>
      </c>
      <c r="AG11" s="1134"/>
      <c r="AH11" s="1134"/>
      <c r="AI11" s="1137" t="s">
        <v>41</v>
      </c>
      <c r="AJ11" s="1139" t="s">
        <v>42</v>
      </c>
      <c r="AK11" s="1118" t="s">
        <v>43</v>
      </c>
      <c r="AQ11" s="1160"/>
      <c r="AR11" t="str">
        <f t="shared" ref="AR11:AX12" si="9">F4</f>
        <v>kolo</v>
      </c>
      <c r="AS11">
        <f t="shared" si="9"/>
        <v>2</v>
      </c>
      <c r="AT11" t="str">
        <f t="shared" si="9"/>
        <v>HŘIŠTĚ</v>
      </c>
      <c r="AU11" t="str">
        <f t="shared" si="9"/>
        <v>skupina</v>
      </c>
      <c r="AV11">
        <f t="shared" si="9"/>
        <v>2</v>
      </c>
      <c r="AW11" t="str">
        <f t="shared" si="9"/>
        <v>:</v>
      </c>
      <c r="AX11">
        <f t="shared" si="9"/>
        <v>10</v>
      </c>
      <c r="AZ11" s="52"/>
      <c r="BA11" s="1141" t="str">
        <f>AR11</f>
        <v>kolo</v>
      </c>
      <c r="BB11" s="1141"/>
      <c r="BC11" s="1141"/>
      <c r="BD11" s="53">
        <f>AR12</f>
        <v>1</v>
      </c>
      <c r="BE11" s="54"/>
      <c r="BF11" s="54"/>
      <c r="BG11" s="54"/>
      <c r="BH11" s="54"/>
      <c r="BI11" s="54"/>
      <c r="BJ11" s="54"/>
      <c r="BK11" s="54"/>
      <c r="BL11" s="54"/>
      <c r="BM11" s="54"/>
      <c r="BN11" s="54"/>
      <c r="BO11" s="54"/>
      <c r="BP11" s="54"/>
      <c r="BQ11" s="54"/>
      <c r="BR11" s="54"/>
      <c r="BS11" s="54"/>
      <c r="BT11" s="1120">
        <f>AS11</f>
        <v>2</v>
      </c>
      <c r="BU11" s="1120"/>
      <c r="BV11" s="1121" t="s">
        <v>48</v>
      </c>
      <c r="BW11" s="1121"/>
      <c r="BX11" s="1121"/>
      <c r="BY11" s="54"/>
      <c r="BZ11" s="54"/>
      <c r="CA11" s="54"/>
      <c r="CB11" s="54"/>
      <c r="CC11" s="54"/>
      <c r="CD11" s="54"/>
      <c r="CE11" s="54"/>
      <c r="CF11" s="54"/>
      <c r="CG11" s="54"/>
      <c r="CH11" s="54"/>
      <c r="CI11" s="54"/>
      <c r="CJ11" s="54"/>
      <c r="CK11" s="54"/>
      <c r="CL11" s="55"/>
      <c r="CM11" s="1122" t="s">
        <v>49</v>
      </c>
      <c r="CN11" s="1122"/>
      <c r="CO11" s="1122"/>
      <c r="CP11" s="1110">
        <f>IF(AT12=0,"",AT12)</f>
        <v>2</v>
      </c>
      <c r="CQ11" s="1110"/>
      <c r="CR11" s="56"/>
    </row>
    <row r="12" spans="2:96" ht="22.5" customHeight="1" thickTop="1" thickBot="1" x14ac:dyDescent="0.4">
      <c r="B12">
        <v>11</v>
      </c>
      <c r="C12" t="s">
        <v>166</v>
      </c>
      <c r="E12" s="1160"/>
      <c r="F12" s="40" t="s">
        <v>83</v>
      </c>
      <c r="G12" s="41">
        <f>G10+1</f>
        <v>6</v>
      </c>
      <c r="H12" s="42" t="s">
        <v>45</v>
      </c>
      <c r="I12" s="43" t="s">
        <v>46</v>
      </c>
      <c r="J12" s="38">
        <v>5</v>
      </c>
      <c r="K12" s="1217" t="s">
        <v>47</v>
      </c>
      <c r="L12" s="39">
        <v>12</v>
      </c>
      <c r="M12" s="530">
        <v>21</v>
      </c>
      <c r="N12" s="532" t="s">
        <v>47</v>
      </c>
      <c r="O12" s="534">
        <v>10</v>
      </c>
      <c r="R12" s="1126"/>
      <c r="S12" s="1127"/>
      <c r="T12" s="1111" t="str">
        <f ca="1">S13</f>
        <v>Pečky</v>
      </c>
      <c r="U12" s="1112"/>
      <c r="V12" s="1112"/>
      <c r="W12" s="1112" t="str">
        <f ca="1">S15</f>
        <v>Bezručova</v>
      </c>
      <c r="X12" s="1112"/>
      <c r="Y12" s="1112"/>
      <c r="Z12" s="1112" t="str">
        <f ca="1">S17</f>
        <v>Týnec n.Lab.</v>
      </c>
      <c r="AA12" s="1112"/>
      <c r="AB12" s="1114"/>
      <c r="AC12" s="1115"/>
      <c r="AD12" s="1116"/>
      <c r="AE12" s="1117"/>
      <c r="AF12" s="1135"/>
      <c r="AG12" s="1136"/>
      <c r="AH12" s="1136"/>
      <c r="AI12" s="1138"/>
      <c r="AJ12" s="1140"/>
      <c r="AK12" s="1119"/>
      <c r="AQ12" s="1160"/>
      <c r="AR12">
        <f t="shared" si="9"/>
        <v>1</v>
      </c>
      <c r="AS12" t="str">
        <f t="shared" si="9"/>
        <v>zápas</v>
      </c>
      <c r="AT12">
        <f t="shared" si="9"/>
        <v>2</v>
      </c>
      <c r="AU12" t="str">
        <f t="shared" si="9"/>
        <v>B</v>
      </c>
      <c r="AV12" t="str">
        <f t="shared" ca="1" si="9"/>
        <v>Pečky</v>
      </c>
      <c r="AW12">
        <f t="shared" si="9"/>
        <v>0</v>
      </c>
      <c r="AX12" t="str">
        <f t="shared" ca="1" si="9"/>
        <v>Týnec n.Lab.</v>
      </c>
      <c r="AZ12" s="52"/>
      <c r="BA12" s="53"/>
      <c r="BB12" s="53"/>
      <c r="BC12" s="53"/>
      <c r="BD12" s="53"/>
      <c r="BE12" s="54"/>
      <c r="BF12" s="54"/>
      <c r="BG12" s="54"/>
      <c r="BH12" s="54"/>
      <c r="BI12" s="54"/>
      <c r="BJ12" s="54"/>
      <c r="BK12" s="54"/>
      <c r="BL12" s="54"/>
      <c r="BM12" s="54"/>
      <c r="BN12" s="54"/>
      <c r="BO12" s="54"/>
      <c r="BP12" s="54"/>
      <c r="BQ12" s="54"/>
      <c r="BR12" s="54"/>
      <c r="BS12" s="54"/>
      <c r="BT12" s="1120"/>
      <c r="BU12" s="1120"/>
      <c r="BV12" s="1121"/>
      <c r="BW12" s="1121"/>
      <c r="BX12" s="1121"/>
      <c r="BY12" s="54"/>
      <c r="BZ12" s="54"/>
      <c r="CA12" s="54"/>
      <c r="CB12" s="54"/>
      <c r="CC12" s="54"/>
      <c r="CD12" s="54"/>
      <c r="CE12" s="54"/>
      <c r="CF12" s="54"/>
      <c r="CG12" s="54"/>
      <c r="CH12" s="54"/>
      <c r="CI12" s="54"/>
      <c r="CJ12" s="54"/>
      <c r="CK12" s="54"/>
      <c r="CL12" s="55"/>
      <c r="CM12" s="1122"/>
      <c r="CN12" s="1122"/>
      <c r="CO12" s="1122"/>
      <c r="CP12" s="1110"/>
      <c r="CQ12" s="1110"/>
      <c r="CR12" s="56"/>
    </row>
    <row r="13" spans="2:96" ht="22.5" customHeight="1" thickTop="1" thickBot="1" x14ac:dyDescent="0.35">
      <c r="B13">
        <v>12</v>
      </c>
      <c r="C13" t="s">
        <v>182</v>
      </c>
      <c r="E13" s="1160"/>
      <c r="F13" s="44">
        <f>F7+1</f>
        <v>2</v>
      </c>
      <c r="G13" s="45" t="s">
        <v>50</v>
      </c>
      <c r="H13" s="46">
        <v>3</v>
      </c>
      <c r="I13" s="47" t="s">
        <v>67</v>
      </c>
      <c r="J13" s="206" t="str">
        <f t="shared" ref="J13" ca="1" si="10">IF(J12="","",LOOKUP(J12,$B$2:$B$51,$C$2:$C$47))</f>
        <v>Mnichovická</v>
      </c>
      <c r="K13" s="1218"/>
      <c r="L13" s="207" t="str">
        <f t="shared" ref="L13" ca="1" si="11">IF(L12="","",LOOKUP(L12,$B$2:$B$51,$C$2:$C$47))</f>
        <v>Plaňany</v>
      </c>
      <c r="M13" s="531"/>
      <c r="N13" s="533"/>
      <c r="O13" s="535"/>
      <c r="R13" s="1142">
        <v>2</v>
      </c>
      <c r="S13" s="1144" t="str">
        <f ca="1">LOOKUP(R13,B$2:B$53,C$2:C$52)</f>
        <v>Pečky</v>
      </c>
      <c r="T13" s="1146"/>
      <c r="U13" s="1147"/>
      <c r="V13" s="1148"/>
      <c r="W13" s="606">
        <f>M28</f>
        <v>21</v>
      </c>
      <c r="X13" s="608" t="s">
        <v>47</v>
      </c>
      <c r="Y13" s="662">
        <f>O28</f>
        <v>9</v>
      </c>
      <c r="Z13" s="606">
        <f>M4</f>
        <v>21</v>
      </c>
      <c r="AA13" s="608" t="s">
        <v>47</v>
      </c>
      <c r="AB13" s="608">
        <f>O4</f>
        <v>7</v>
      </c>
      <c r="AC13" s="1152"/>
      <c r="AD13" s="1163"/>
      <c r="AE13" s="1164"/>
      <c r="AF13" s="1166">
        <f>T13+W13+Z13+AC13</f>
        <v>42</v>
      </c>
      <c r="AG13" s="1168" t="s">
        <v>47</v>
      </c>
      <c r="AH13" s="1168">
        <f>V13+Y13+AB13+AE13</f>
        <v>16</v>
      </c>
      <c r="AI13" s="1170">
        <f>IF(AF13=0,IF(AH13=0,"",AF13/AH13),AF13/AH13)</f>
        <v>2.625</v>
      </c>
      <c r="AJ13" s="1161">
        <f>IF(AI13="","",AM13+AN13+AO13+(AI13/100))</f>
        <v>4.0262500000000001</v>
      </c>
      <c r="AK13" s="612">
        <f>IF(AJ13="","",RANK(AJ13,AJ$13:AJ$18))</f>
        <v>1</v>
      </c>
      <c r="AM13" s="1158">
        <f>IF(T13=V13,0,IF(T13&gt;V13,2,1))</f>
        <v>0</v>
      </c>
      <c r="AN13" s="1158">
        <f>IF(W13=Y13,0,IF(W13&gt;Y13,2,1))</f>
        <v>2</v>
      </c>
      <c r="AO13" s="1158">
        <f>IF(Z13=AB13,0,IF(Z13&gt;AB13,2,1))</f>
        <v>2</v>
      </c>
      <c r="AP13" s="1158"/>
      <c r="AQ13" s="1160"/>
      <c r="AZ13" s="52"/>
      <c r="BA13" s="57"/>
      <c r="BB13" s="57"/>
      <c r="BC13" s="57"/>
      <c r="BD13" s="57"/>
      <c r="BE13" s="1165" t="s">
        <v>52</v>
      </c>
      <c r="BF13" s="1165"/>
      <c r="BG13" s="58">
        <f>AV11</f>
        <v>2</v>
      </c>
      <c r="BH13" s="59" t="s">
        <v>53</v>
      </c>
      <c r="BI13" s="1157" t="str">
        <f ca="1">IF(AV12="","",LOOKUP(BG13,$B$2:$B$51,$C$2:$C$50))</f>
        <v>Pečky</v>
      </c>
      <c r="BJ13" s="1157"/>
      <c r="BK13" s="1157"/>
      <c r="BL13" s="1157"/>
      <c r="BM13" s="1157"/>
      <c r="BN13" s="1157"/>
      <c r="BO13" s="1157"/>
      <c r="BP13" s="1157"/>
      <c r="BQ13" s="1157"/>
      <c r="BR13" s="1157"/>
      <c r="BS13" s="1157"/>
      <c r="BT13" s="1157"/>
      <c r="BU13" s="1157"/>
      <c r="BV13" s="57"/>
      <c r="BW13" s="57"/>
      <c r="BX13" s="57"/>
      <c r="BY13" s="57"/>
      <c r="BZ13" s="57"/>
      <c r="CA13" s="1165" t="s">
        <v>52</v>
      </c>
      <c r="CB13" s="1165"/>
      <c r="CC13" s="58">
        <f>AX11</f>
        <v>10</v>
      </c>
      <c r="CD13" s="59" t="s">
        <v>53</v>
      </c>
      <c r="CE13" s="1157" t="str">
        <f ca="1">IF(AX12="","",LOOKUP(CC13,$B$2:$B$51,$C$2:$C$50))</f>
        <v>Týnec n.Lab.</v>
      </c>
      <c r="CF13" s="1157"/>
      <c r="CG13" s="1157"/>
      <c r="CH13" s="1157"/>
      <c r="CI13" s="1157"/>
      <c r="CJ13" s="1157"/>
      <c r="CK13" s="1157"/>
      <c r="CL13" s="1157"/>
      <c r="CM13" s="1157"/>
      <c r="CN13" s="1157"/>
      <c r="CO13" s="1157"/>
      <c r="CP13" s="1157"/>
      <c r="CQ13" s="1157"/>
      <c r="CR13" s="56"/>
    </row>
    <row r="14" spans="2:96" ht="22.5" customHeight="1" thickTop="1" x14ac:dyDescent="0.35">
      <c r="B14">
        <v>13</v>
      </c>
      <c r="C14" t="s">
        <v>165</v>
      </c>
      <c r="F14" s="40" t="s">
        <v>83</v>
      </c>
      <c r="G14" s="41">
        <f>G12+1</f>
        <v>7</v>
      </c>
      <c r="H14" s="42" t="s">
        <v>45</v>
      </c>
      <c r="I14" s="43" t="s">
        <v>46</v>
      </c>
      <c r="J14" s="38">
        <v>8</v>
      </c>
      <c r="K14" s="1217" t="s">
        <v>47</v>
      </c>
      <c r="L14" s="39">
        <v>9</v>
      </c>
      <c r="M14" s="530">
        <v>3</v>
      </c>
      <c r="N14" s="532" t="s">
        <v>47</v>
      </c>
      <c r="O14" s="534">
        <v>21</v>
      </c>
      <c r="R14" s="1143"/>
      <c r="S14" s="1145"/>
      <c r="T14" s="1149"/>
      <c r="U14" s="1150"/>
      <c r="V14" s="1151"/>
      <c r="W14" s="596"/>
      <c r="X14" s="598"/>
      <c r="Y14" s="651"/>
      <c r="Z14" s="596"/>
      <c r="AA14" s="598"/>
      <c r="AB14" s="598"/>
      <c r="AC14" s="1152"/>
      <c r="AD14" s="1163"/>
      <c r="AE14" s="1164"/>
      <c r="AF14" s="1167"/>
      <c r="AG14" s="1169"/>
      <c r="AH14" s="1169"/>
      <c r="AI14" s="1171"/>
      <c r="AJ14" s="1162"/>
      <c r="AK14" s="600"/>
      <c r="AM14" s="1158"/>
      <c r="AN14" s="1158"/>
      <c r="AO14" s="1158"/>
      <c r="AP14" s="1158"/>
      <c r="AZ14" s="52"/>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60"/>
      <c r="CM14" s="60"/>
      <c r="CN14" s="60"/>
      <c r="CO14" s="60"/>
      <c r="CP14" s="60"/>
      <c r="CQ14" s="60"/>
      <c r="CR14" s="56"/>
    </row>
    <row r="15" spans="2:96" ht="22.5" customHeight="1" thickBot="1" x14ac:dyDescent="0.35">
      <c r="B15">
        <v>14</v>
      </c>
      <c r="C15" t="s">
        <v>153</v>
      </c>
      <c r="F15" s="44">
        <f>F9+1</f>
        <v>3</v>
      </c>
      <c r="G15" s="45" t="s">
        <v>50</v>
      </c>
      <c r="H15" s="46">
        <v>1</v>
      </c>
      <c r="I15" s="47" t="s">
        <v>39</v>
      </c>
      <c r="J15" s="206" t="str">
        <f t="shared" ref="J15" ca="1" si="12">IF(J14="","",LOOKUP(J14,$B$2:$B$51,$C$2:$C$47))</f>
        <v>Prok.Velikého</v>
      </c>
      <c r="K15" s="1218"/>
      <c r="L15" s="207" t="str">
        <f t="shared" ref="L15" ca="1" si="13">IF(L14="","",LOOKUP(L14,$B$2:$B$51,$C$2:$C$47))</f>
        <v>Lipanská</v>
      </c>
      <c r="M15" s="531"/>
      <c r="N15" s="533"/>
      <c r="O15" s="535"/>
      <c r="R15" s="1143">
        <v>7</v>
      </c>
      <c r="S15" s="1145" t="str">
        <f ca="1">LOOKUP(R15,B$2:B$53,C$2:C$52)</f>
        <v>Bezručova</v>
      </c>
      <c r="T15" s="1176">
        <f>Y13</f>
        <v>9</v>
      </c>
      <c r="U15" s="1153" t="s">
        <v>47</v>
      </c>
      <c r="V15" s="1155">
        <f>W13</f>
        <v>21</v>
      </c>
      <c r="W15" s="1172"/>
      <c r="X15" s="1150"/>
      <c r="Y15" s="1151"/>
      <c r="Z15" s="596">
        <f>M16</f>
        <v>13</v>
      </c>
      <c r="AA15" s="598" t="s">
        <v>47</v>
      </c>
      <c r="AB15" s="598">
        <f>O16</f>
        <v>21</v>
      </c>
      <c r="AC15" s="1152"/>
      <c r="AD15" s="1163"/>
      <c r="AE15" s="1164"/>
      <c r="AF15" s="1188">
        <f>T15+W15+Z15+AC15</f>
        <v>22</v>
      </c>
      <c r="AG15" s="1177" t="s">
        <v>47</v>
      </c>
      <c r="AH15" s="1177">
        <f>V15+Y15+AB15+AE15</f>
        <v>42</v>
      </c>
      <c r="AI15" s="1179">
        <f>IF(AF15=0,IF(AH15=0,"",AF15/AH15),AF15/AH15)</f>
        <v>0.52380952380952384</v>
      </c>
      <c r="AJ15" s="1190">
        <f>IF(AI15="","",AM15+AN15+AO15+(AI15/100))</f>
        <v>2.005238095238095</v>
      </c>
      <c r="AK15" s="578">
        <f>IF(AJ15="","",RANK(AJ15,AJ$13:AJ$18))</f>
        <v>3</v>
      </c>
      <c r="AM15" s="1158">
        <f>IF(T15=V15,0,IF(T15&gt;V15,2,1))</f>
        <v>1</v>
      </c>
      <c r="AN15" s="1158">
        <f>IF(W15=Y15,0,IF(W15&gt;Y15,2,1))</f>
        <v>0</v>
      </c>
      <c r="AO15" s="1158">
        <f>IF(Z15=AB15,0,IF(Z15&gt;AB15,2,1))</f>
        <v>1</v>
      </c>
      <c r="AP15" s="1158"/>
      <c r="AZ15" s="52"/>
      <c r="BA15" s="61" t="s">
        <v>56</v>
      </c>
      <c r="BB15" s="62">
        <f>BG13</f>
        <v>2</v>
      </c>
      <c r="BC15" s="63" t="s">
        <v>47</v>
      </c>
      <c r="BD15" s="64">
        <v>1</v>
      </c>
      <c r="BE15" s="64">
        <v>2</v>
      </c>
      <c r="BF15" s="64">
        <v>3</v>
      </c>
      <c r="BG15" s="64">
        <v>4</v>
      </c>
      <c r="BH15" s="64">
        <v>5</v>
      </c>
      <c r="BI15" s="64">
        <v>6</v>
      </c>
      <c r="BJ15" s="64">
        <v>7</v>
      </c>
      <c r="BK15" s="64">
        <v>8</v>
      </c>
      <c r="BL15" s="64">
        <v>9</v>
      </c>
      <c r="BM15" s="64">
        <v>10</v>
      </c>
      <c r="BN15" s="64">
        <v>11</v>
      </c>
      <c r="BO15" s="64">
        <v>12</v>
      </c>
      <c r="BP15" s="64">
        <v>13</v>
      </c>
      <c r="BQ15" s="64">
        <v>14</v>
      </c>
      <c r="BR15" s="64">
        <v>15</v>
      </c>
      <c r="BS15" s="64">
        <v>16</v>
      </c>
      <c r="BT15" s="64">
        <v>17</v>
      </c>
      <c r="BU15" s="64">
        <v>18</v>
      </c>
      <c r="BV15" s="64">
        <v>19</v>
      </c>
      <c r="BW15" s="64">
        <v>20</v>
      </c>
      <c r="BX15" s="64">
        <v>21</v>
      </c>
      <c r="BY15" s="64">
        <v>22</v>
      </c>
      <c r="BZ15" s="64">
        <v>23</v>
      </c>
      <c r="CA15" s="64">
        <v>24</v>
      </c>
      <c r="CB15" s="64">
        <v>25</v>
      </c>
      <c r="CC15" s="64">
        <v>26</v>
      </c>
      <c r="CD15" s="64">
        <v>27</v>
      </c>
      <c r="CE15" s="64">
        <v>28</v>
      </c>
      <c r="CF15" s="64">
        <v>29</v>
      </c>
      <c r="CG15" s="64">
        <v>30</v>
      </c>
      <c r="CH15" s="64">
        <v>31</v>
      </c>
      <c r="CI15" s="64">
        <v>32</v>
      </c>
      <c r="CJ15" s="64">
        <v>33</v>
      </c>
      <c r="CK15" s="64">
        <v>34</v>
      </c>
      <c r="CL15" s="65">
        <v>35</v>
      </c>
      <c r="CM15" s="65">
        <v>36</v>
      </c>
      <c r="CN15" s="65">
        <v>37</v>
      </c>
      <c r="CO15" s="65">
        <v>38</v>
      </c>
      <c r="CP15" s="65">
        <v>39</v>
      </c>
      <c r="CQ15" s="65">
        <v>40</v>
      </c>
      <c r="CR15" s="56"/>
    </row>
    <row r="16" spans="2:96" ht="22.5" customHeight="1" thickTop="1" x14ac:dyDescent="0.35">
      <c r="F16" s="40" t="s">
        <v>83</v>
      </c>
      <c r="G16" s="41">
        <f>G14+1</f>
        <v>8</v>
      </c>
      <c r="H16" s="42" t="s">
        <v>45</v>
      </c>
      <c r="I16" s="43" t="s">
        <v>46</v>
      </c>
      <c r="J16" s="38">
        <v>7</v>
      </c>
      <c r="K16" s="1217" t="s">
        <v>47</v>
      </c>
      <c r="L16" s="39">
        <v>10</v>
      </c>
      <c r="M16" s="530">
        <v>13</v>
      </c>
      <c r="N16" s="532" t="s">
        <v>47</v>
      </c>
      <c r="O16" s="534">
        <v>21</v>
      </c>
      <c r="Q16" s="1225"/>
      <c r="R16" s="1143"/>
      <c r="S16" s="1145"/>
      <c r="T16" s="1176"/>
      <c r="U16" s="1153"/>
      <c r="V16" s="1155"/>
      <c r="W16" s="1172"/>
      <c r="X16" s="1150"/>
      <c r="Y16" s="1151"/>
      <c r="Z16" s="596"/>
      <c r="AA16" s="598"/>
      <c r="AB16" s="598"/>
      <c r="AC16" s="1152"/>
      <c r="AD16" s="1163"/>
      <c r="AE16" s="1164"/>
      <c r="AF16" s="1167"/>
      <c r="AG16" s="1169"/>
      <c r="AH16" s="1169"/>
      <c r="AI16" s="1171"/>
      <c r="AJ16" s="1162"/>
      <c r="AK16" s="600"/>
      <c r="AM16" s="1158"/>
      <c r="AN16" s="1158"/>
      <c r="AO16" s="1158"/>
      <c r="AP16" s="1158"/>
      <c r="AZ16" s="52"/>
      <c r="BA16" s="66"/>
      <c r="BB16" s="67"/>
      <c r="BC16" s="244"/>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9"/>
      <c r="CM16" s="69"/>
      <c r="CN16" s="69"/>
      <c r="CO16" s="69"/>
      <c r="CP16" s="69"/>
      <c r="CQ16" s="69"/>
      <c r="CR16" s="56"/>
    </row>
    <row r="17" spans="5:96" ht="22.5" customHeight="1" thickBot="1" x14ac:dyDescent="0.35">
      <c r="F17" s="44">
        <f>F11+1</f>
        <v>3</v>
      </c>
      <c r="G17" s="45" t="s">
        <v>50</v>
      </c>
      <c r="H17" s="46">
        <v>2</v>
      </c>
      <c r="I17" s="47" t="s">
        <v>54</v>
      </c>
      <c r="J17" s="206" t="str">
        <f t="shared" ref="J17" ca="1" si="14">IF(J16="","",LOOKUP(J16,$B$2:$B$51,$C$2:$C$47))</f>
        <v>Bezručova</v>
      </c>
      <c r="K17" s="1218"/>
      <c r="L17" s="207" t="str">
        <f t="shared" ref="L17" ca="1" si="15">IF(L16="","",LOOKUP(L16,$B$2:$B$51,$C$2:$C$47))</f>
        <v>Týnec n.Lab.</v>
      </c>
      <c r="M17" s="531"/>
      <c r="N17" s="533"/>
      <c r="O17" s="535"/>
      <c r="R17" s="1143">
        <v>10</v>
      </c>
      <c r="S17" s="1145" t="str">
        <f ca="1">LOOKUP(R17,B$2:B$53,C$2:C$52)</f>
        <v>Týnec n.Lab.</v>
      </c>
      <c r="T17" s="1176">
        <f>AB13</f>
        <v>7</v>
      </c>
      <c r="U17" s="1153" t="s">
        <v>47</v>
      </c>
      <c r="V17" s="1155">
        <f>Z13</f>
        <v>21</v>
      </c>
      <c r="W17" s="1181">
        <f>AB15</f>
        <v>21</v>
      </c>
      <c r="X17" s="1153" t="s">
        <v>47</v>
      </c>
      <c r="Y17" s="1155">
        <f>Z15</f>
        <v>13</v>
      </c>
      <c r="Z17" s="1172"/>
      <c r="AA17" s="1150"/>
      <c r="AB17" s="1150"/>
      <c r="AC17" s="1152"/>
      <c r="AD17" s="1163"/>
      <c r="AE17" s="1164"/>
      <c r="AF17" s="1188">
        <f>T17+W17+Z17+AC17</f>
        <v>28</v>
      </c>
      <c r="AG17" s="1177" t="s">
        <v>47</v>
      </c>
      <c r="AH17" s="1177">
        <f>V17+Y17+AB17+AE17</f>
        <v>34</v>
      </c>
      <c r="AI17" s="1179">
        <f>IF(AF17=0,IF(AH17=0,"",AF17/AH17),AF17/AH17)</f>
        <v>0.82352941176470584</v>
      </c>
      <c r="AJ17" s="1190">
        <f>IF(AI17="","",AM17+AN17+AO17+(AI17/100))</f>
        <v>3.0082352941176471</v>
      </c>
      <c r="AK17" s="578">
        <f>IF(AJ17="","",RANK(AJ17,AJ$13:AJ$18))</f>
        <v>2</v>
      </c>
      <c r="AM17" s="1158">
        <f>IF(T17=V17,0,IF(T17&gt;V17,2,1))</f>
        <v>1</v>
      </c>
      <c r="AN17" s="1158">
        <f>IF(W17=Y17,0,IF(W17&gt;Y17,2,1))</f>
        <v>2</v>
      </c>
      <c r="AO17" s="1158">
        <f>IF(Z17=AB17,0,IF(Z17&gt;AB17,2,1))</f>
        <v>0</v>
      </c>
      <c r="AP17" s="1158"/>
      <c r="AZ17" s="52"/>
      <c r="BA17" s="70" t="s">
        <v>56</v>
      </c>
      <c r="BB17" s="71">
        <f>CC13</f>
        <v>10</v>
      </c>
      <c r="BC17" s="72" t="s">
        <v>47</v>
      </c>
      <c r="BD17" s="64">
        <v>1</v>
      </c>
      <c r="BE17" s="64">
        <v>2</v>
      </c>
      <c r="BF17" s="64">
        <v>3</v>
      </c>
      <c r="BG17" s="64">
        <v>4</v>
      </c>
      <c r="BH17" s="64">
        <v>5</v>
      </c>
      <c r="BI17" s="64">
        <v>6</v>
      </c>
      <c r="BJ17" s="64">
        <v>7</v>
      </c>
      <c r="BK17" s="64">
        <v>8</v>
      </c>
      <c r="BL17" s="64">
        <v>9</v>
      </c>
      <c r="BM17" s="64">
        <v>10</v>
      </c>
      <c r="BN17" s="64">
        <v>11</v>
      </c>
      <c r="BO17" s="64">
        <v>12</v>
      </c>
      <c r="BP17" s="64">
        <v>13</v>
      </c>
      <c r="BQ17" s="64">
        <v>14</v>
      </c>
      <c r="BR17" s="64">
        <v>15</v>
      </c>
      <c r="BS17" s="64">
        <v>16</v>
      </c>
      <c r="BT17" s="64">
        <v>17</v>
      </c>
      <c r="BU17" s="64">
        <v>18</v>
      </c>
      <c r="BV17" s="64">
        <v>19</v>
      </c>
      <c r="BW17" s="64">
        <v>20</v>
      </c>
      <c r="BX17" s="64">
        <v>21</v>
      </c>
      <c r="BY17" s="64">
        <v>22</v>
      </c>
      <c r="BZ17" s="64">
        <v>23</v>
      </c>
      <c r="CA17" s="64">
        <v>24</v>
      </c>
      <c r="CB17" s="64">
        <v>25</v>
      </c>
      <c r="CC17" s="64">
        <v>26</v>
      </c>
      <c r="CD17" s="64">
        <v>27</v>
      </c>
      <c r="CE17" s="64">
        <v>28</v>
      </c>
      <c r="CF17" s="64">
        <v>29</v>
      </c>
      <c r="CG17" s="64">
        <v>30</v>
      </c>
      <c r="CH17" s="64">
        <v>31</v>
      </c>
      <c r="CI17" s="64">
        <v>32</v>
      </c>
      <c r="CJ17" s="64">
        <v>33</v>
      </c>
      <c r="CK17" s="64">
        <v>34</v>
      </c>
      <c r="CL17" s="65">
        <v>35</v>
      </c>
      <c r="CM17" s="65">
        <v>36</v>
      </c>
      <c r="CN17" s="65">
        <v>37</v>
      </c>
      <c r="CO17" s="65">
        <v>38</v>
      </c>
      <c r="CP17" s="65">
        <v>39</v>
      </c>
      <c r="CQ17" s="65">
        <v>40</v>
      </c>
      <c r="CR17" s="56"/>
    </row>
    <row r="18" spans="5:96" ht="22.5" customHeight="1" thickTop="1" thickBot="1" x14ac:dyDescent="0.4">
      <c r="E18" s="1159"/>
      <c r="F18" s="40" t="s">
        <v>83</v>
      </c>
      <c r="G18" s="41">
        <f>G16+1</f>
        <v>9</v>
      </c>
      <c r="H18" s="42" t="s">
        <v>45</v>
      </c>
      <c r="I18" s="43" t="s">
        <v>46</v>
      </c>
      <c r="J18" s="38">
        <v>4</v>
      </c>
      <c r="K18" s="1217" t="s">
        <v>47</v>
      </c>
      <c r="L18" s="39">
        <v>12</v>
      </c>
      <c r="M18" s="530">
        <v>21</v>
      </c>
      <c r="N18" s="532" t="s">
        <v>47</v>
      </c>
      <c r="O18" s="534">
        <v>12</v>
      </c>
      <c r="R18" s="1183"/>
      <c r="S18" s="1184"/>
      <c r="T18" s="1185"/>
      <c r="U18" s="1154"/>
      <c r="V18" s="1156"/>
      <c r="W18" s="1182"/>
      <c r="X18" s="1154"/>
      <c r="Y18" s="1156"/>
      <c r="Z18" s="1173"/>
      <c r="AA18" s="1174"/>
      <c r="AB18" s="1174"/>
      <c r="AC18" s="1175"/>
      <c r="AD18" s="1186"/>
      <c r="AE18" s="1187"/>
      <c r="AF18" s="1189"/>
      <c r="AG18" s="1178"/>
      <c r="AH18" s="1178"/>
      <c r="AI18" s="1180"/>
      <c r="AJ18" s="1191"/>
      <c r="AK18" s="579"/>
      <c r="AM18" s="1158"/>
      <c r="AN18" s="1158"/>
      <c r="AO18" s="1158"/>
      <c r="AP18" s="1158"/>
      <c r="AQ18" s="1159"/>
      <c r="AZ18" s="73"/>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5"/>
    </row>
    <row r="19" spans="5:96" ht="22.5" customHeight="1" thickTop="1" thickBot="1" x14ac:dyDescent="0.35">
      <c r="E19" s="1160"/>
      <c r="F19" s="44">
        <f>F13+1</f>
        <v>3</v>
      </c>
      <c r="G19" s="45" t="s">
        <v>50</v>
      </c>
      <c r="H19" s="46">
        <v>3</v>
      </c>
      <c r="I19" s="47" t="s">
        <v>67</v>
      </c>
      <c r="J19" s="206" t="str">
        <f t="shared" ref="J19" ca="1" si="16">IF(J18="","",LOOKUP(J18,$B$2:$B$51,$C$2:$C$47))</f>
        <v>Masarykova</v>
      </c>
      <c r="K19" s="1218"/>
      <c r="L19" s="207" t="str">
        <f t="shared" ref="L19" ca="1" si="17">IF(L18="","",LOOKUP(L18,$B$2:$B$51,$C$2:$C$47))</f>
        <v>Plaňany</v>
      </c>
      <c r="M19" s="531"/>
      <c r="N19" s="533"/>
      <c r="O19" s="535"/>
      <c r="R19" s="27"/>
      <c r="S19" s="30"/>
      <c r="T19" s="31"/>
      <c r="U19" s="32"/>
      <c r="V19" s="31"/>
      <c r="W19" s="31"/>
      <c r="X19" s="32"/>
      <c r="Y19" s="31"/>
      <c r="Z19" s="31"/>
      <c r="AA19" s="31"/>
      <c r="AB19" s="31"/>
      <c r="AC19" s="32"/>
      <c r="AD19" s="32"/>
      <c r="AE19" s="32"/>
      <c r="AF19" s="32"/>
      <c r="AG19" s="32"/>
      <c r="AH19" s="32"/>
      <c r="AI19" s="33"/>
      <c r="AJ19" s="34"/>
      <c r="AK19" s="35"/>
      <c r="AM19" s="36"/>
      <c r="AN19" s="36"/>
      <c r="AO19" s="36"/>
      <c r="AP19" s="36"/>
      <c r="AQ19" s="1159"/>
      <c r="AZ19" s="48"/>
      <c r="BA19" s="49"/>
      <c r="BB19" s="49"/>
      <c r="BC19" s="49"/>
      <c r="BD19" s="49"/>
      <c r="BE19" s="49"/>
      <c r="BF19" s="1123" t="str">
        <f>AU20</f>
        <v>skupina</v>
      </c>
      <c r="BG19" s="1123"/>
      <c r="BH19" s="1123"/>
      <c r="BI19" s="1123"/>
      <c r="BJ19" s="1123"/>
      <c r="BK19" s="1123"/>
      <c r="BL19" s="50" t="str">
        <f>AU21</f>
        <v>C</v>
      </c>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51"/>
    </row>
    <row r="20" spans="5:96" ht="22.5" customHeight="1" thickTop="1" x14ac:dyDescent="0.35">
      <c r="E20" s="1160"/>
      <c r="F20" s="40" t="s">
        <v>83</v>
      </c>
      <c r="G20" s="41">
        <f>G18+1</f>
        <v>10</v>
      </c>
      <c r="H20" s="42" t="s">
        <v>45</v>
      </c>
      <c r="I20" s="43" t="s">
        <v>46</v>
      </c>
      <c r="J20" s="38">
        <v>5</v>
      </c>
      <c r="K20" s="1217" t="s">
        <v>47</v>
      </c>
      <c r="L20" s="39">
        <v>13</v>
      </c>
      <c r="M20" s="530">
        <v>21</v>
      </c>
      <c r="N20" s="532" t="s">
        <v>47</v>
      </c>
      <c r="O20" s="534">
        <v>9</v>
      </c>
      <c r="R20" s="1124" t="s">
        <v>66</v>
      </c>
      <c r="S20" s="1125"/>
      <c r="T20" s="1128">
        <f>R22</f>
        <v>3</v>
      </c>
      <c r="U20" s="1129"/>
      <c r="V20" s="1130"/>
      <c r="W20" s="1131">
        <f>R24</f>
        <v>6</v>
      </c>
      <c r="X20" s="1129"/>
      <c r="Y20" s="1130"/>
      <c r="Z20" s="1131">
        <f>R26</f>
        <v>11</v>
      </c>
      <c r="AA20" s="1129"/>
      <c r="AB20" s="1129"/>
      <c r="AC20" s="1131">
        <f>R28</f>
        <v>14</v>
      </c>
      <c r="AD20" s="1129"/>
      <c r="AE20" s="1132"/>
      <c r="AF20" s="1133" t="s">
        <v>40</v>
      </c>
      <c r="AG20" s="1134"/>
      <c r="AH20" s="1134"/>
      <c r="AI20" s="1137" t="s">
        <v>41</v>
      </c>
      <c r="AJ20" s="1139" t="s">
        <v>42</v>
      </c>
      <c r="AK20" s="1118" t="s">
        <v>43</v>
      </c>
      <c r="AQ20" s="1160"/>
      <c r="AR20" t="str">
        <f t="shared" ref="AR20:AX21" si="18">F6</f>
        <v>kolo</v>
      </c>
      <c r="AS20">
        <f t="shared" si="18"/>
        <v>3</v>
      </c>
      <c r="AT20" t="str">
        <f t="shared" si="18"/>
        <v>HŘIŠTĚ</v>
      </c>
      <c r="AU20" t="str">
        <f t="shared" si="18"/>
        <v>skupina</v>
      </c>
      <c r="AV20">
        <f t="shared" si="18"/>
        <v>3</v>
      </c>
      <c r="AW20" t="str">
        <f t="shared" si="18"/>
        <v>:</v>
      </c>
      <c r="AX20">
        <f t="shared" si="18"/>
        <v>14</v>
      </c>
      <c r="AZ20" s="52"/>
      <c r="BA20" s="1141" t="str">
        <f>AR20</f>
        <v>kolo</v>
      </c>
      <c r="BB20" s="1141"/>
      <c r="BC20" s="1141"/>
      <c r="BD20" s="53">
        <f>AR21</f>
        <v>1</v>
      </c>
      <c r="BE20" s="54"/>
      <c r="BF20" s="54"/>
      <c r="BG20" s="54"/>
      <c r="BH20" s="54"/>
      <c r="BI20" s="54"/>
      <c r="BJ20" s="54"/>
      <c r="BK20" s="54"/>
      <c r="BL20" s="54"/>
      <c r="BM20" s="54"/>
      <c r="BN20" s="54"/>
      <c r="BO20" s="54"/>
      <c r="BP20" s="54"/>
      <c r="BQ20" s="54"/>
      <c r="BR20" s="54"/>
      <c r="BS20" s="54"/>
      <c r="BT20" s="1120">
        <f>AS20</f>
        <v>3</v>
      </c>
      <c r="BU20" s="1120"/>
      <c r="BV20" s="1121" t="s">
        <v>48</v>
      </c>
      <c r="BW20" s="1121"/>
      <c r="BX20" s="1121"/>
      <c r="BY20" s="54"/>
      <c r="BZ20" s="54"/>
      <c r="CA20" s="54"/>
      <c r="CB20" s="54"/>
      <c r="CC20" s="54"/>
      <c r="CD20" s="54"/>
      <c r="CE20" s="54"/>
      <c r="CF20" s="54"/>
      <c r="CG20" s="54"/>
      <c r="CH20" s="54"/>
      <c r="CI20" s="54"/>
      <c r="CJ20" s="54"/>
      <c r="CK20" s="54"/>
      <c r="CL20" s="55"/>
      <c r="CM20" s="1122" t="s">
        <v>49</v>
      </c>
      <c r="CN20" s="1122"/>
      <c r="CO20" s="1122"/>
      <c r="CP20" s="1110">
        <f>IF(AT21=0,"",AT21)</f>
        <v>3</v>
      </c>
      <c r="CQ20" s="1110"/>
      <c r="CR20" s="56"/>
    </row>
    <row r="21" spans="5:96" ht="22.5" customHeight="1" thickBot="1" x14ac:dyDescent="0.35">
      <c r="E21" s="1160"/>
      <c r="F21" s="44">
        <f>F15+1</f>
        <v>4</v>
      </c>
      <c r="G21" s="45" t="s">
        <v>50</v>
      </c>
      <c r="H21" s="46">
        <v>1</v>
      </c>
      <c r="I21" s="47" t="s">
        <v>67</v>
      </c>
      <c r="J21" s="206" t="str">
        <f t="shared" ref="J21" ca="1" si="19">IF(J20="","",LOOKUP(J20,$B$2:$B$51,$C$2:$C$47))</f>
        <v>Mnichovická</v>
      </c>
      <c r="K21" s="1218"/>
      <c r="L21" s="207" t="str">
        <f t="shared" ref="L21" ca="1" si="20">IF(L20="","",LOOKUP(L20,$B$2:$B$51,$C$2:$C$47))</f>
        <v>Kouřim</v>
      </c>
      <c r="M21" s="531"/>
      <c r="N21" s="533"/>
      <c r="O21" s="535"/>
      <c r="R21" s="1126"/>
      <c r="S21" s="1127"/>
      <c r="T21" s="1111" t="str">
        <f ca="1">S22</f>
        <v>Ovčárecká</v>
      </c>
      <c r="U21" s="1112"/>
      <c r="V21" s="1112"/>
      <c r="W21" s="1112" t="str">
        <f ca="1">S24</f>
        <v>Gymnázium</v>
      </c>
      <c r="X21" s="1112"/>
      <c r="Y21" s="1112"/>
      <c r="Z21" s="1112" t="str">
        <f ca="1">S26</f>
        <v>Velký Osek</v>
      </c>
      <c r="AA21" s="1112"/>
      <c r="AB21" s="1199"/>
      <c r="AC21" s="1112" t="str">
        <f ca="1">S28</f>
        <v>Býchory</v>
      </c>
      <c r="AD21" s="1112"/>
      <c r="AE21" s="1114"/>
      <c r="AF21" s="1135"/>
      <c r="AG21" s="1136"/>
      <c r="AH21" s="1136"/>
      <c r="AI21" s="1138"/>
      <c r="AJ21" s="1140"/>
      <c r="AK21" s="1119"/>
      <c r="AQ21" s="1160"/>
      <c r="AR21">
        <f t="shared" si="18"/>
        <v>1</v>
      </c>
      <c r="AS21" t="str">
        <f t="shared" si="18"/>
        <v>zápas</v>
      </c>
      <c r="AT21">
        <f t="shared" si="18"/>
        <v>3</v>
      </c>
      <c r="AU21" t="str">
        <f t="shared" si="18"/>
        <v>C</v>
      </c>
      <c r="AV21" t="str">
        <f t="shared" ca="1" si="18"/>
        <v>Ovčárecká</v>
      </c>
      <c r="AW21">
        <f t="shared" si="18"/>
        <v>0</v>
      </c>
      <c r="AX21" t="str">
        <f t="shared" ca="1" si="18"/>
        <v>Býchory</v>
      </c>
      <c r="AZ21" s="52"/>
      <c r="BA21" s="53"/>
      <c r="BB21" s="53"/>
      <c r="BC21" s="53"/>
      <c r="BD21" s="53"/>
      <c r="BE21" s="54"/>
      <c r="BF21" s="54"/>
      <c r="BG21" s="54"/>
      <c r="BH21" s="54"/>
      <c r="BI21" s="54"/>
      <c r="BJ21" s="54"/>
      <c r="BK21" s="54"/>
      <c r="BL21" s="54"/>
      <c r="BM21" s="54"/>
      <c r="BN21" s="54"/>
      <c r="BO21" s="54"/>
      <c r="BP21" s="54"/>
      <c r="BQ21" s="54"/>
      <c r="BR21" s="54"/>
      <c r="BS21" s="54"/>
      <c r="BT21" s="1120"/>
      <c r="BU21" s="1120"/>
      <c r="BV21" s="1121"/>
      <c r="BW21" s="1121"/>
      <c r="BX21" s="1121"/>
      <c r="BY21" s="54"/>
      <c r="BZ21" s="54"/>
      <c r="CA21" s="54"/>
      <c r="CB21" s="54"/>
      <c r="CC21" s="54"/>
      <c r="CD21" s="54"/>
      <c r="CE21" s="54"/>
      <c r="CF21" s="54"/>
      <c r="CG21" s="54"/>
      <c r="CH21" s="54"/>
      <c r="CI21" s="54"/>
      <c r="CJ21" s="54"/>
      <c r="CK21" s="54"/>
      <c r="CL21" s="55"/>
      <c r="CM21" s="1122"/>
      <c r="CN21" s="1122"/>
      <c r="CO21" s="1122"/>
      <c r="CP21" s="1110"/>
      <c r="CQ21" s="1110"/>
      <c r="CR21" s="56"/>
    </row>
    <row r="22" spans="5:96" ht="22.5" customHeight="1" thickTop="1" x14ac:dyDescent="0.35">
      <c r="E22" s="1160"/>
      <c r="F22" s="40" t="s">
        <v>83</v>
      </c>
      <c r="G22" s="41">
        <f>G20+1</f>
        <v>11</v>
      </c>
      <c r="H22" s="42" t="s">
        <v>45</v>
      </c>
      <c r="I22" s="43" t="s">
        <v>46</v>
      </c>
      <c r="J22" s="38">
        <v>3</v>
      </c>
      <c r="K22" s="1217" t="s">
        <v>47</v>
      </c>
      <c r="L22" s="39">
        <v>11</v>
      </c>
      <c r="M22" s="530">
        <v>21</v>
      </c>
      <c r="N22" s="532" t="s">
        <v>47</v>
      </c>
      <c r="O22" s="534">
        <v>19</v>
      </c>
      <c r="R22" s="1142">
        <v>3</v>
      </c>
      <c r="S22" s="1144" t="str">
        <f ca="1">LOOKUP(R22,B$2:B$53,C$2:C$52)</f>
        <v>Ovčárecká</v>
      </c>
      <c r="T22" s="1146"/>
      <c r="U22" s="1147"/>
      <c r="V22" s="1148"/>
      <c r="W22" s="606">
        <f>M30</f>
        <v>21</v>
      </c>
      <c r="X22" s="608" t="s">
        <v>47</v>
      </c>
      <c r="Y22" s="662">
        <f>O30</f>
        <v>14</v>
      </c>
      <c r="Z22" s="606">
        <f>M22</f>
        <v>21</v>
      </c>
      <c r="AA22" s="608" t="s">
        <v>47</v>
      </c>
      <c r="AB22" s="608">
        <f>O22</f>
        <v>19</v>
      </c>
      <c r="AC22" s="606">
        <f>M6</f>
        <v>21</v>
      </c>
      <c r="AD22" s="608" t="s">
        <v>47</v>
      </c>
      <c r="AE22" s="1192">
        <f>O6</f>
        <v>6</v>
      </c>
      <c r="AF22" s="1166">
        <f>T22+W22+Z22+AC22</f>
        <v>63</v>
      </c>
      <c r="AG22" s="1168" t="s">
        <v>47</v>
      </c>
      <c r="AH22" s="1168">
        <f>V22+Y22+AB22+AE22</f>
        <v>39</v>
      </c>
      <c r="AI22" s="1170">
        <f>IF(AF22=0,IF(AH22=0,"",AF22/AH22),AF22/AH22)</f>
        <v>1.6153846153846154</v>
      </c>
      <c r="AJ22" s="1198">
        <f>IF(AI22="","",AM22+AN22+AO22+AP22+(AI22/100))</f>
        <v>6.0161538461538457</v>
      </c>
      <c r="AK22" s="612">
        <f>IF(AJ22="","",RANK(AJ22,AJ$22:AJ$29))</f>
        <v>1</v>
      </c>
      <c r="AM22" s="1158">
        <f>IF(T22=V22,0,IF(T22&gt;V22,2,1))</f>
        <v>0</v>
      </c>
      <c r="AN22" s="1158">
        <f>IF(W22=Y22,0,IF(W22&gt;Y22,2,1))</f>
        <v>2</v>
      </c>
      <c r="AO22" s="1158">
        <f>IF(Z22=AB22,0,IF(Z22&gt;AB22,2,1))</f>
        <v>2</v>
      </c>
      <c r="AP22" s="1158">
        <f>IF(AC22=AE22,0,IF(AC22&gt;AE22,2,1))</f>
        <v>2</v>
      </c>
      <c r="AQ22" s="1160"/>
      <c r="AZ22" s="52"/>
      <c r="BA22" s="57"/>
      <c r="BB22" s="57"/>
      <c r="BC22" s="57"/>
      <c r="BD22" s="57"/>
      <c r="BE22" s="1165" t="s">
        <v>52</v>
      </c>
      <c r="BF22" s="1165"/>
      <c r="BG22" s="58">
        <f>AV20</f>
        <v>3</v>
      </c>
      <c r="BH22" s="59" t="s">
        <v>53</v>
      </c>
      <c r="BI22" s="1157" t="str">
        <f ca="1">IF(AV21="","",LOOKUP(BG22,$B$2:$B$51,$C$2:$C$50))</f>
        <v>Ovčárecká</v>
      </c>
      <c r="BJ22" s="1157"/>
      <c r="BK22" s="1157"/>
      <c r="BL22" s="1157"/>
      <c r="BM22" s="1157"/>
      <c r="BN22" s="1157"/>
      <c r="BO22" s="1157"/>
      <c r="BP22" s="1157"/>
      <c r="BQ22" s="1157"/>
      <c r="BR22" s="1157"/>
      <c r="BS22" s="1157"/>
      <c r="BT22" s="1157"/>
      <c r="BU22" s="1157"/>
      <c r="BV22" s="57"/>
      <c r="BW22" s="57"/>
      <c r="BX22" s="57"/>
      <c r="BY22" s="57"/>
      <c r="BZ22" s="57"/>
      <c r="CA22" s="1165" t="s">
        <v>52</v>
      </c>
      <c r="CB22" s="1165"/>
      <c r="CC22" s="58">
        <f>AX20</f>
        <v>14</v>
      </c>
      <c r="CD22" s="59" t="s">
        <v>53</v>
      </c>
      <c r="CE22" s="1157" t="str">
        <f ca="1">IF(AX21="","",LOOKUP(CC22,$B$2:$B$51,$C$2:$C$50))</f>
        <v>Býchory</v>
      </c>
      <c r="CF22" s="1157"/>
      <c r="CG22" s="1157"/>
      <c r="CH22" s="1157"/>
      <c r="CI22" s="1157"/>
      <c r="CJ22" s="1157"/>
      <c r="CK22" s="1157"/>
      <c r="CL22" s="1157"/>
      <c r="CM22" s="1157"/>
      <c r="CN22" s="1157"/>
      <c r="CO22" s="1157"/>
      <c r="CP22" s="1157"/>
      <c r="CQ22" s="1157"/>
      <c r="CR22" s="56"/>
    </row>
    <row r="23" spans="5:96" ht="22.5" customHeight="1" thickBot="1" x14ac:dyDescent="0.35">
      <c r="E23" s="1160"/>
      <c r="F23" s="44">
        <f>F17+1</f>
        <v>4</v>
      </c>
      <c r="G23" s="45" t="s">
        <v>50</v>
      </c>
      <c r="H23" s="46">
        <v>2</v>
      </c>
      <c r="I23" s="47" t="s">
        <v>66</v>
      </c>
      <c r="J23" s="206" t="str">
        <f t="shared" ref="J23" ca="1" si="21">IF(J22="","",LOOKUP(J22,$B$2:$B$51,$C$2:$C$47))</f>
        <v>Ovčárecká</v>
      </c>
      <c r="K23" s="1218"/>
      <c r="L23" s="207" t="str">
        <f t="shared" ref="L23" ca="1" si="22">IF(L22="","",LOOKUP(L22,$B$2:$B$51,$C$2:$C$47))</f>
        <v>Velký Osek</v>
      </c>
      <c r="M23" s="531"/>
      <c r="N23" s="533"/>
      <c r="O23" s="535"/>
      <c r="R23" s="1143"/>
      <c r="S23" s="1145"/>
      <c r="T23" s="1149"/>
      <c r="U23" s="1150"/>
      <c r="V23" s="1151"/>
      <c r="W23" s="596"/>
      <c r="X23" s="598"/>
      <c r="Y23" s="651"/>
      <c r="Z23" s="596"/>
      <c r="AA23" s="598"/>
      <c r="AB23" s="598"/>
      <c r="AC23" s="596"/>
      <c r="AD23" s="598"/>
      <c r="AE23" s="1193"/>
      <c r="AF23" s="1167"/>
      <c r="AG23" s="1169"/>
      <c r="AH23" s="1169"/>
      <c r="AI23" s="1171"/>
      <c r="AJ23" s="1197"/>
      <c r="AK23" s="600"/>
      <c r="AL23" s="16"/>
      <c r="AM23" s="1158"/>
      <c r="AN23" s="1158"/>
      <c r="AO23" s="1158"/>
      <c r="AP23" s="1158"/>
      <c r="AQ23" s="1160"/>
      <c r="AZ23" s="52"/>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60"/>
      <c r="CM23" s="60"/>
      <c r="CN23" s="60"/>
      <c r="CO23" s="60"/>
      <c r="CP23" s="60"/>
      <c r="CQ23" s="60"/>
      <c r="CR23" s="56"/>
    </row>
    <row r="24" spans="5:96" ht="22.5" customHeight="1" thickTop="1" x14ac:dyDescent="0.35">
      <c r="E24" s="1160"/>
      <c r="F24" s="40" t="s">
        <v>83</v>
      </c>
      <c r="G24" s="41">
        <f>G22+1</f>
        <v>12</v>
      </c>
      <c r="H24" s="42" t="s">
        <v>45</v>
      </c>
      <c r="I24" s="43" t="s">
        <v>46</v>
      </c>
      <c r="J24" s="38">
        <v>6</v>
      </c>
      <c r="K24" s="1217" t="s">
        <v>47</v>
      </c>
      <c r="L24" s="39">
        <v>14</v>
      </c>
      <c r="M24" s="530">
        <v>21</v>
      </c>
      <c r="N24" s="532" t="s">
        <v>47</v>
      </c>
      <c r="O24" s="534">
        <v>15</v>
      </c>
      <c r="R24" s="1143">
        <v>6</v>
      </c>
      <c r="S24" s="1145" t="str">
        <f ca="1">LOOKUP(R24,B$2:B$53,C$2:C$52)</f>
        <v>Gymnázium</v>
      </c>
      <c r="T24" s="1176">
        <f>Y22</f>
        <v>14</v>
      </c>
      <c r="U24" s="1153" t="s">
        <v>47</v>
      </c>
      <c r="V24" s="1155">
        <f>W22</f>
        <v>21</v>
      </c>
      <c r="W24" s="1172"/>
      <c r="X24" s="1150"/>
      <c r="Y24" s="1151"/>
      <c r="Z24" s="596">
        <f>M8</f>
        <v>21</v>
      </c>
      <c r="AA24" s="598" t="s">
        <v>47</v>
      </c>
      <c r="AB24" s="598">
        <f>O8</f>
        <v>15</v>
      </c>
      <c r="AC24" s="596">
        <f>M24</f>
        <v>21</v>
      </c>
      <c r="AD24" s="598" t="s">
        <v>47</v>
      </c>
      <c r="AE24" s="1193">
        <f>O24</f>
        <v>15</v>
      </c>
      <c r="AF24" s="1188">
        <f>T24+W24+Z24+AC24</f>
        <v>56</v>
      </c>
      <c r="AG24" s="1177" t="s">
        <v>47</v>
      </c>
      <c r="AH24" s="1177">
        <f>V24+Y24+AB24+AE24</f>
        <v>51</v>
      </c>
      <c r="AI24" s="1179">
        <f>IF(AF24=0,IF(AH24=0,"",AF24/AH24),AF24/AH24)</f>
        <v>1.0980392156862746</v>
      </c>
      <c r="AJ24" s="1198">
        <f>IF(AI24="","",AM24+AN24+AO24+AP24+(AI24/100))</f>
        <v>5.0109803921568625</v>
      </c>
      <c r="AK24" s="578">
        <f>IF(AJ24="","",RANK(AJ24,AJ$22:AJ$29))</f>
        <v>2</v>
      </c>
      <c r="AM24" s="1158">
        <f>IF(T24=V24,0,IF(T24&gt;V24,2,1))</f>
        <v>1</v>
      </c>
      <c r="AN24" s="1158">
        <f>IF(W24=Y24,0,IF(W24&gt;Y24,2,1))</f>
        <v>0</v>
      </c>
      <c r="AO24" s="1158">
        <f>IF(Z24=AB24,0,IF(Z24&gt;AB24,2,1))</f>
        <v>2</v>
      </c>
      <c r="AP24" s="1158">
        <f>IF(AC24=AE24,0,IF(AC24&gt;AE24,2,1))</f>
        <v>2</v>
      </c>
      <c r="AQ24" s="1160"/>
      <c r="AZ24" s="52"/>
      <c r="BA24" s="61" t="s">
        <v>56</v>
      </c>
      <c r="BB24" s="62">
        <f>BG22</f>
        <v>3</v>
      </c>
      <c r="BC24" s="63" t="s">
        <v>47</v>
      </c>
      <c r="BD24" s="64">
        <v>1</v>
      </c>
      <c r="BE24" s="64">
        <v>2</v>
      </c>
      <c r="BF24" s="64">
        <v>3</v>
      </c>
      <c r="BG24" s="64">
        <v>4</v>
      </c>
      <c r="BH24" s="64">
        <v>5</v>
      </c>
      <c r="BI24" s="64">
        <v>6</v>
      </c>
      <c r="BJ24" s="64">
        <v>7</v>
      </c>
      <c r="BK24" s="64">
        <v>8</v>
      </c>
      <c r="BL24" s="64">
        <v>9</v>
      </c>
      <c r="BM24" s="64">
        <v>10</v>
      </c>
      <c r="BN24" s="64">
        <v>11</v>
      </c>
      <c r="BO24" s="64">
        <v>12</v>
      </c>
      <c r="BP24" s="64">
        <v>13</v>
      </c>
      <c r="BQ24" s="64">
        <v>14</v>
      </c>
      <c r="BR24" s="64">
        <v>15</v>
      </c>
      <c r="BS24" s="64">
        <v>16</v>
      </c>
      <c r="BT24" s="64">
        <v>17</v>
      </c>
      <c r="BU24" s="64">
        <v>18</v>
      </c>
      <c r="BV24" s="64">
        <v>19</v>
      </c>
      <c r="BW24" s="64">
        <v>20</v>
      </c>
      <c r="BX24" s="64">
        <v>21</v>
      </c>
      <c r="BY24" s="64">
        <v>22</v>
      </c>
      <c r="BZ24" s="64">
        <v>23</v>
      </c>
      <c r="CA24" s="64">
        <v>24</v>
      </c>
      <c r="CB24" s="64">
        <v>25</v>
      </c>
      <c r="CC24" s="64">
        <v>26</v>
      </c>
      <c r="CD24" s="64">
        <v>27</v>
      </c>
      <c r="CE24" s="64">
        <v>28</v>
      </c>
      <c r="CF24" s="64">
        <v>29</v>
      </c>
      <c r="CG24" s="64">
        <v>30</v>
      </c>
      <c r="CH24" s="64">
        <v>31</v>
      </c>
      <c r="CI24" s="64">
        <v>32</v>
      </c>
      <c r="CJ24" s="64">
        <v>33</v>
      </c>
      <c r="CK24" s="64">
        <v>34</v>
      </c>
      <c r="CL24" s="65">
        <v>35</v>
      </c>
      <c r="CM24" s="65">
        <v>36</v>
      </c>
      <c r="CN24" s="65">
        <v>37</v>
      </c>
      <c r="CO24" s="65">
        <v>38</v>
      </c>
      <c r="CP24" s="65">
        <v>39</v>
      </c>
      <c r="CQ24" s="65">
        <v>40</v>
      </c>
      <c r="CR24" s="56"/>
    </row>
    <row r="25" spans="5:96" ht="22.5" customHeight="1" thickBot="1" x14ac:dyDescent="0.35">
      <c r="E25" s="1160"/>
      <c r="F25" s="44">
        <f>F19+1</f>
        <v>4</v>
      </c>
      <c r="G25" s="45" t="s">
        <v>50</v>
      </c>
      <c r="H25" s="46">
        <v>3</v>
      </c>
      <c r="I25" s="47" t="s">
        <v>66</v>
      </c>
      <c r="J25" s="206" t="str">
        <f t="shared" ref="J25" ca="1" si="23">IF(J24="","",LOOKUP(J24,$B$2:$B$51,$C$2:$C$47))</f>
        <v>Gymnázium</v>
      </c>
      <c r="K25" s="1218"/>
      <c r="L25" s="207" t="str">
        <f t="shared" ref="L25" ca="1" si="24">IF(L24="","",LOOKUP(L24,$B$2:$B$51,$C$2:$C$47))</f>
        <v>Býchory</v>
      </c>
      <c r="M25" s="531"/>
      <c r="N25" s="533"/>
      <c r="O25" s="535"/>
      <c r="R25" s="1143"/>
      <c r="S25" s="1145"/>
      <c r="T25" s="1176"/>
      <c r="U25" s="1153"/>
      <c r="V25" s="1155"/>
      <c r="W25" s="1172"/>
      <c r="X25" s="1150"/>
      <c r="Y25" s="1151"/>
      <c r="Z25" s="596"/>
      <c r="AA25" s="598"/>
      <c r="AB25" s="598"/>
      <c r="AC25" s="596"/>
      <c r="AD25" s="598"/>
      <c r="AE25" s="1193"/>
      <c r="AF25" s="1167"/>
      <c r="AG25" s="1169"/>
      <c r="AH25" s="1169"/>
      <c r="AI25" s="1171"/>
      <c r="AJ25" s="1197"/>
      <c r="AK25" s="600"/>
      <c r="AM25" s="1158"/>
      <c r="AN25" s="1158"/>
      <c r="AO25" s="1158"/>
      <c r="AP25" s="1158"/>
      <c r="AQ25" s="1160"/>
      <c r="AZ25" s="52"/>
      <c r="BA25" s="66"/>
      <c r="BB25" s="67"/>
      <c r="BC25" s="244"/>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c r="CE25" s="68"/>
      <c r="CF25" s="68"/>
      <c r="CG25" s="68"/>
      <c r="CH25" s="68"/>
      <c r="CI25" s="68"/>
      <c r="CJ25" s="68"/>
      <c r="CK25" s="68"/>
      <c r="CL25" s="69"/>
      <c r="CM25" s="69"/>
      <c r="CN25" s="69"/>
      <c r="CO25" s="69"/>
      <c r="CP25" s="69"/>
      <c r="CQ25" s="69"/>
      <c r="CR25" s="56"/>
    </row>
    <row r="26" spans="5:96" ht="22.5" customHeight="1" thickTop="1" x14ac:dyDescent="0.35">
      <c r="E26" s="1160"/>
      <c r="F26" s="40" t="s">
        <v>83</v>
      </c>
      <c r="G26" s="41">
        <f>G24+1</f>
        <v>13</v>
      </c>
      <c r="H26" s="42" t="s">
        <v>45</v>
      </c>
      <c r="I26" s="43" t="s">
        <v>46</v>
      </c>
      <c r="J26" s="38">
        <v>1</v>
      </c>
      <c r="K26" s="1217" t="s">
        <v>47</v>
      </c>
      <c r="L26" s="39">
        <v>8</v>
      </c>
      <c r="M26" s="530">
        <v>21</v>
      </c>
      <c r="N26" s="532" t="s">
        <v>47</v>
      </c>
      <c r="O26" s="534">
        <v>3</v>
      </c>
      <c r="R26" s="1143">
        <v>11</v>
      </c>
      <c r="S26" s="1145" t="str">
        <f ca="1">LOOKUP(R26,B$2:B$53,C$2:C$52)</f>
        <v>Velký Osek</v>
      </c>
      <c r="T26" s="1176">
        <f>AB22</f>
        <v>19</v>
      </c>
      <c r="U26" s="1153" t="s">
        <v>47</v>
      </c>
      <c r="V26" s="1155">
        <f>Z22</f>
        <v>21</v>
      </c>
      <c r="W26" s="1181">
        <f>AB24</f>
        <v>15</v>
      </c>
      <c r="X26" s="1153" t="s">
        <v>47</v>
      </c>
      <c r="Y26" s="1155">
        <f>Z24</f>
        <v>21</v>
      </c>
      <c r="Z26" s="1172"/>
      <c r="AA26" s="1150"/>
      <c r="AB26" s="1150"/>
      <c r="AC26" s="596">
        <f>M32</f>
        <v>17</v>
      </c>
      <c r="AD26" s="598" t="s">
        <v>47</v>
      </c>
      <c r="AE26" s="1193">
        <f>O32</f>
        <v>21</v>
      </c>
      <c r="AF26" s="1188">
        <f>T26+W26+Z26+AC26</f>
        <v>51</v>
      </c>
      <c r="AG26" s="1177" t="s">
        <v>47</v>
      </c>
      <c r="AH26" s="1177">
        <f>V26+Y26+AB26+AE26</f>
        <v>63</v>
      </c>
      <c r="AI26" s="1179">
        <f>IF(AF26=0,IF(AH26=0,"",AF26/AH26),AF26/AH26)</f>
        <v>0.80952380952380953</v>
      </c>
      <c r="AJ26" s="1198">
        <f t="shared" ref="AJ26" si="25">IF(AI26="","",AM26+AN26+AO26+AP26+(AI26/100))</f>
        <v>3.0080952380952382</v>
      </c>
      <c r="AK26" s="578">
        <f>IF(AJ26="","",RANK(AJ26,AJ$22:AJ$29))</f>
        <v>4</v>
      </c>
      <c r="AM26" s="1158">
        <f>IF(T26=V26,0,IF(T26&gt;V26,2,1))</f>
        <v>1</v>
      </c>
      <c r="AN26" s="1158">
        <f>IF(W26=Y26,0,IF(W26&gt;Y26,2,1))</f>
        <v>1</v>
      </c>
      <c r="AO26" s="1158">
        <f>IF(Z26=AB26,0,IF(Z26&gt;AB26,2,1))</f>
        <v>0</v>
      </c>
      <c r="AP26" s="1158">
        <f>IF(AC26=AE26,0,IF(AC26&gt;AE26,2,1))</f>
        <v>1</v>
      </c>
      <c r="AQ26" s="1160"/>
      <c r="AZ26" s="52"/>
      <c r="BA26" s="70" t="s">
        <v>56</v>
      </c>
      <c r="BB26" s="71">
        <f>CC22</f>
        <v>14</v>
      </c>
      <c r="BC26" s="72" t="s">
        <v>47</v>
      </c>
      <c r="BD26" s="64">
        <v>1</v>
      </c>
      <c r="BE26" s="64">
        <v>2</v>
      </c>
      <c r="BF26" s="64">
        <v>3</v>
      </c>
      <c r="BG26" s="64">
        <v>4</v>
      </c>
      <c r="BH26" s="64">
        <v>5</v>
      </c>
      <c r="BI26" s="64">
        <v>6</v>
      </c>
      <c r="BJ26" s="64">
        <v>7</v>
      </c>
      <c r="BK26" s="64">
        <v>8</v>
      </c>
      <c r="BL26" s="64">
        <v>9</v>
      </c>
      <c r="BM26" s="64">
        <v>10</v>
      </c>
      <c r="BN26" s="64">
        <v>11</v>
      </c>
      <c r="BO26" s="64">
        <v>12</v>
      </c>
      <c r="BP26" s="64">
        <v>13</v>
      </c>
      <c r="BQ26" s="64">
        <v>14</v>
      </c>
      <c r="BR26" s="64">
        <v>15</v>
      </c>
      <c r="BS26" s="64">
        <v>16</v>
      </c>
      <c r="BT26" s="64">
        <v>17</v>
      </c>
      <c r="BU26" s="64">
        <v>18</v>
      </c>
      <c r="BV26" s="64">
        <v>19</v>
      </c>
      <c r="BW26" s="64">
        <v>20</v>
      </c>
      <c r="BX26" s="64">
        <v>21</v>
      </c>
      <c r="BY26" s="64">
        <v>22</v>
      </c>
      <c r="BZ26" s="64">
        <v>23</v>
      </c>
      <c r="CA26" s="64">
        <v>24</v>
      </c>
      <c r="CB26" s="64">
        <v>25</v>
      </c>
      <c r="CC26" s="64">
        <v>26</v>
      </c>
      <c r="CD26" s="64">
        <v>27</v>
      </c>
      <c r="CE26" s="64">
        <v>28</v>
      </c>
      <c r="CF26" s="64">
        <v>29</v>
      </c>
      <c r="CG26" s="64">
        <v>30</v>
      </c>
      <c r="CH26" s="64">
        <v>31</v>
      </c>
      <c r="CI26" s="64">
        <v>32</v>
      </c>
      <c r="CJ26" s="64">
        <v>33</v>
      </c>
      <c r="CK26" s="64">
        <v>34</v>
      </c>
      <c r="CL26" s="65">
        <v>35</v>
      </c>
      <c r="CM26" s="65">
        <v>36</v>
      </c>
      <c r="CN26" s="65">
        <v>37</v>
      </c>
      <c r="CO26" s="65">
        <v>38</v>
      </c>
      <c r="CP26" s="65">
        <v>39</v>
      </c>
      <c r="CQ26" s="65">
        <v>40</v>
      </c>
      <c r="CR26" s="56"/>
    </row>
    <row r="27" spans="5:96" ht="22.5" customHeight="1" thickBot="1" x14ac:dyDescent="0.35">
      <c r="E27" s="1160"/>
      <c r="F27" s="44">
        <f>F21+1</f>
        <v>5</v>
      </c>
      <c r="G27" s="45" t="s">
        <v>50</v>
      </c>
      <c r="H27" s="46">
        <v>1</v>
      </c>
      <c r="I27" s="47" t="s">
        <v>39</v>
      </c>
      <c r="J27" s="206" t="str">
        <f t="shared" ref="J27" ca="1" si="26">IF(J26="","",LOOKUP(J26,$B$2:$B$51,$C$2:$C$47))</f>
        <v>Kmochova</v>
      </c>
      <c r="K27" s="1218"/>
      <c r="L27" s="207" t="str">
        <f t="shared" ref="L27" ca="1" si="27">IF(L26="","",LOOKUP(L26,$B$2:$B$51,$C$2:$C$47))</f>
        <v>Prok.Velikého</v>
      </c>
      <c r="M27" s="531"/>
      <c r="N27" s="533"/>
      <c r="O27" s="535"/>
      <c r="Q27" s="1225"/>
      <c r="R27" s="1212"/>
      <c r="S27" s="1213"/>
      <c r="T27" s="1211"/>
      <c r="U27" s="1206"/>
      <c r="V27" s="1207"/>
      <c r="W27" s="1200"/>
      <c r="X27" s="1206"/>
      <c r="Y27" s="1207"/>
      <c r="Z27" s="1208"/>
      <c r="AA27" s="1209"/>
      <c r="AB27" s="1209"/>
      <c r="AC27" s="607"/>
      <c r="AD27" s="609"/>
      <c r="AE27" s="1210"/>
      <c r="AF27" s="1214"/>
      <c r="AG27" s="1215"/>
      <c r="AH27" s="1215"/>
      <c r="AI27" s="1216"/>
      <c r="AJ27" s="1197"/>
      <c r="AK27" s="601"/>
      <c r="AM27" s="1158"/>
      <c r="AN27" s="1158"/>
      <c r="AO27" s="1158"/>
      <c r="AP27" s="1158"/>
      <c r="AQ27" s="1160"/>
      <c r="AZ27" s="73"/>
      <c r="BA27" s="74"/>
      <c r="BB27" s="74"/>
      <c r="BC27" s="74"/>
      <c r="BD27" s="74"/>
      <c r="BE27" s="74"/>
      <c r="BF27" s="74"/>
      <c r="BG27" s="74"/>
      <c r="BH27" s="74"/>
      <c r="BI27" s="74"/>
      <c r="BJ27" s="74"/>
      <c r="BK27" s="74"/>
      <c r="BL27" s="74"/>
      <c r="BM27" s="74"/>
      <c r="BN27" s="74"/>
      <c r="BO27" s="74"/>
      <c r="BP27" s="74"/>
      <c r="BQ27" s="74"/>
      <c r="BR27" s="74"/>
      <c r="BS27" s="74"/>
      <c r="BT27" s="74"/>
      <c r="BU27" s="74"/>
      <c r="BV27" s="74"/>
      <c r="BW27" s="74"/>
      <c r="BX27" s="74"/>
      <c r="BY27" s="74"/>
      <c r="BZ27" s="74"/>
      <c r="CA27" s="74"/>
      <c r="CB27" s="74"/>
      <c r="CC27" s="74"/>
      <c r="CD27" s="74"/>
      <c r="CE27" s="74"/>
      <c r="CF27" s="74"/>
      <c r="CG27" s="74"/>
      <c r="CH27" s="74"/>
      <c r="CI27" s="74"/>
      <c r="CJ27" s="74"/>
      <c r="CK27" s="74"/>
      <c r="CL27" s="74"/>
      <c r="CM27" s="74"/>
      <c r="CN27" s="74"/>
      <c r="CO27" s="74"/>
      <c r="CP27" s="74"/>
      <c r="CQ27" s="74"/>
      <c r="CR27" s="75"/>
    </row>
    <row r="28" spans="5:96" ht="22.5" customHeight="1" thickTop="1" x14ac:dyDescent="0.35">
      <c r="F28" s="40" t="s">
        <v>83</v>
      </c>
      <c r="G28" s="41">
        <f>G26+1</f>
        <v>14</v>
      </c>
      <c r="H28" s="42" t="s">
        <v>45</v>
      </c>
      <c r="I28" s="43" t="s">
        <v>46</v>
      </c>
      <c r="J28" s="38">
        <v>2</v>
      </c>
      <c r="K28" s="1217" t="s">
        <v>47</v>
      </c>
      <c r="L28" s="39">
        <v>7</v>
      </c>
      <c r="M28" s="530">
        <v>21</v>
      </c>
      <c r="N28" s="532" t="s">
        <v>47</v>
      </c>
      <c r="O28" s="534">
        <v>9</v>
      </c>
      <c r="R28" s="1143">
        <v>14</v>
      </c>
      <c r="S28" s="1145" t="str">
        <f ca="1">LOOKUP(R28,B$2:B$53,C$2:C$52)</f>
        <v>Býchory</v>
      </c>
      <c r="T28" s="1176">
        <f>AE22</f>
        <v>6</v>
      </c>
      <c r="U28" s="1153" t="s">
        <v>47</v>
      </c>
      <c r="V28" s="1153">
        <f>AC22</f>
        <v>21</v>
      </c>
      <c r="W28" s="1181">
        <f>AE24</f>
        <v>15</v>
      </c>
      <c r="X28" s="1153" t="s">
        <v>47</v>
      </c>
      <c r="Y28" s="1155">
        <f>AC24</f>
        <v>21</v>
      </c>
      <c r="Z28" s="1153">
        <f>AE26</f>
        <v>21</v>
      </c>
      <c r="AA28" s="1153" t="s">
        <v>47</v>
      </c>
      <c r="AB28" s="1155">
        <f>AC26</f>
        <v>17</v>
      </c>
      <c r="AC28" s="1172"/>
      <c r="AD28" s="1150"/>
      <c r="AE28" s="1203"/>
      <c r="AF28" s="1188">
        <f>T28+W28+Z28+AC28</f>
        <v>42</v>
      </c>
      <c r="AG28" s="1177" t="s">
        <v>47</v>
      </c>
      <c r="AH28" s="1177">
        <f>V28+Y28+AB28+AE28</f>
        <v>59</v>
      </c>
      <c r="AI28" s="1196">
        <f>IF(AF28=0,IF(AH28=0,"",AF28/AH28),AF28/AH28)</f>
        <v>0.71186440677966101</v>
      </c>
      <c r="AJ28" s="1198">
        <f t="shared" ref="AJ28" si="28">IF(AI28="","",AM28+AN28+AO28+AP28+(AI28/100))</f>
        <v>4.0071186440677966</v>
      </c>
      <c r="AK28" s="578">
        <f>IF(AJ28="","",RANK(AJ28,AJ$22:AJ$29))</f>
        <v>3</v>
      </c>
      <c r="AM28" s="1158">
        <f>IF(T28=V28,0,IF(T28&gt;V28,2,1))</f>
        <v>1</v>
      </c>
      <c r="AN28" s="1158">
        <f>IF(W28=Y28,0,IF(W28&gt;Y28,2,1))</f>
        <v>1</v>
      </c>
      <c r="AO28" s="1158">
        <f>IF(Z28=AB28,0,IF(Z28&gt;AB28,2,1))</f>
        <v>2</v>
      </c>
      <c r="AP28" s="1158">
        <f>IF(AC28=AE28,0,IF(AC28&gt;AE28,2,1))</f>
        <v>0</v>
      </c>
      <c r="AQ28" s="7"/>
      <c r="AZ28" s="48"/>
      <c r="BA28" s="49"/>
      <c r="BB28" s="49"/>
      <c r="BC28" s="49"/>
      <c r="BD28" s="49"/>
      <c r="BE28" s="49"/>
      <c r="BF28" s="1123" t="str">
        <f>AU29</f>
        <v>skupina</v>
      </c>
      <c r="BG28" s="1123"/>
      <c r="BH28" s="1123"/>
      <c r="BI28" s="1123"/>
      <c r="BJ28" s="1123"/>
      <c r="BK28" s="1123"/>
      <c r="BL28" s="50" t="str">
        <f>AU30</f>
        <v>C</v>
      </c>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51"/>
    </row>
    <row r="29" spans="5:96" ht="22.5" customHeight="1" thickBot="1" x14ac:dyDescent="0.35">
      <c r="F29" s="44">
        <f>F23+1</f>
        <v>5</v>
      </c>
      <c r="G29" s="45" t="s">
        <v>50</v>
      </c>
      <c r="H29" s="46">
        <v>2</v>
      </c>
      <c r="I29" s="47" t="s">
        <v>54</v>
      </c>
      <c r="J29" s="206" t="str">
        <f t="shared" ref="J29" ca="1" si="29">IF(J28="","",LOOKUP(J28,$B$2:$B$51,$C$2:$C$47))</f>
        <v>Pečky</v>
      </c>
      <c r="K29" s="1218"/>
      <c r="L29" s="207" t="str">
        <f t="shared" ref="L29" ca="1" si="30">IF(L28="","",LOOKUP(L28,$B$2:$B$51,$C$2:$C$47))</f>
        <v>Bezručova</v>
      </c>
      <c r="M29" s="531"/>
      <c r="N29" s="533"/>
      <c r="O29" s="535"/>
      <c r="Q29" s="1225"/>
      <c r="R29" s="1183"/>
      <c r="S29" s="1184"/>
      <c r="T29" s="1185"/>
      <c r="U29" s="1154"/>
      <c r="V29" s="1154"/>
      <c r="W29" s="1182"/>
      <c r="X29" s="1154"/>
      <c r="Y29" s="1156"/>
      <c r="Z29" s="1154"/>
      <c r="AA29" s="1154"/>
      <c r="AB29" s="1156"/>
      <c r="AC29" s="1173"/>
      <c r="AD29" s="1174"/>
      <c r="AE29" s="1204"/>
      <c r="AF29" s="1189"/>
      <c r="AG29" s="1178"/>
      <c r="AH29" s="1178"/>
      <c r="AI29" s="1202"/>
      <c r="AJ29" s="1197"/>
      <c r="AK29" s="579"/>
      <c r="AM29" s="1158"/>
      <c r="AN29" s="1158"/>
      <c r="AO29" s="1158"/>
      <c r="AP29" s="1158"/>
      <c r="AQ29" s="7"/>
      <c r="AR29" t="str">
        <f t="shared" ref="AR29:AX30" si="31">F8</f>
        <v>kolo</v>
      </c>
      <c r="AS29">
        <f t="shared" si="31"/>
        <v>4</v>
      </c>
      <c r="AT29" t="str">
        <f t="shared" si="31"/>
        <v>HŘIŠTĚ</v>
      </c>
      <c r="AU29" t="str">
        <f t="shared" si="31"/>
        <v>skupina</v>
      </c>
      <c r="AV29">
        <f t="shared" si="31"/>
        <v>6</v>
      </c>
      <c r="AW29" t="str">
        <f t="shared" si="31"/>
        <v>:</v>
      </c>
      <c r="AX29">
        <f t="shared" si="31"/>
        <v>11</v>
      </c>
      <c r="AZ29" s="52"/>
      <c r="BA29" s="1141" t="str">
        <f>AR29</f>
        <v>kolo</v>
      </c>
      <c r="BB29" s="1141"/>
      <c r="BC29" s="1141"/>
      <c r="BD29" s="53">
        <f>AR30</f>
        <v>2</v>
      </c>
      <c r="BE29" s="54"/>
      <c r="BF29" s="54"/>
      <c r="BG29" s="54"/>
      <c r="BH29" s="54"/>
      <c r="BI29" s="54"/>
      <c r="BJ29" s="54"/>
      <c r="BK29" s="54"/>
      <c r="BL29" s="54"/>
      <c r="BM29" s="54"/>
      <c r="BN29" s="54"/>
      <c r="BO29" s="54"/>
      <c r="BP29" s="54"/>
      <c r="BQ29" s="54"/>
      <c r="BR29" s="54"/>
      <c r="BS29" s="54"/>
      <c r="BT29" s="1120">
        <f>AS29</f>
        <v>4</v>
      </c>
      <c r="BU29" s="1120"/>
      <c r="BV29" s="1121" t="s">
        <v>48</v>
      </c>
      <c r="BW29" s="1121"/>
      <c r="BX29" s="1121"/>
      <c r="BY29" s="54"/>
      <c r="BZ29" s="54"/>
      <c r="CA29" s="54"/>
      <c r="CB29" s="54"/>
      <c r="CC29" s="54"/>
      <c r="CD29" s="54"/>
      <c r="CE29" s="54"/>
      <c r="CF29" s="54"/>
      <c r="CG29" s="54"/>
      <c r="CH29" s="54"/>
      <c r="CI29" s="54"/>
      <c r="CJ29" s="54"/>
      <c r="CK29" s="54"/>
      <c r="CL29" s="55"/>
      <c r="CM29" s="1122" t="s">
        <v>49</v>
      </c>
      <c r="CN29" s="1122"/>
      <c r="CO29" s="1122"/>
      <c r="CP29" s="1110">
        <f>IF(AT30=0,"",AT30)</f>
        <v>1</v>
      </c>
      <c r="CQ29" s="1110"/>
      <c r="CR29" s="56"/>
    </row>
    <row r="30" spans="5:96" ht="22.5" customHeight="1" thickTop="1" thickBot="1" x14ac:dyDescent="0.4">
      <c r="F30" s="40" t="s">
        <v>83</v>
      </c>
      <c r="G30" s="41">
        <f>G28+1</f>
        <v>15</v>
      </c>
      <c r="H30" s="42" t="s">
        <v>45</v>
      </c>
      <c r="I30" s="43" t="s">
        <v>46</v>
      </c>
      <c r="J30" s="38">
        <v>3</v>
      </c>
      <c r="K30" s="1217" t="s">
        <v>47</v>
      </c>
      <c r="L30" s="39">
        <v>6</v>
      </c>
      <c r="M30" s="530">
        <v>21</v>
      </c>
      <c r="N30" s="532" t="s">
        <v>47</v>
      </c>
      <c r="O30" s="534">
        <v>14</v>
      </c>
      <c r="R30" s="11">
        <v>2</v>
      </c>
      <c r="S30" s="37" t="str">
        <f ca="1">IF(AK4="","",IF(AK4=2,S4,IF(AK6=2,S6,S8)))</f>
        <v>Lipanská</v>
      </c>
      <c r="AK30" s="11"/>
      <c r="AR30">
        <f t="shared" si="31"/>
        <v>2</v>
      </c>
      <c r="AS30" t="str">
        <f t="shared" si="31"/>
        <v>zápas</v>
      </c>
      <c r="AT30">
        <f t="shared" si="31"/>
        <v>1</v>
      </c>
      <c r="AU30" t="str">
        <f t="shared" si="31"/>
        <v>C</v>
      </c>
      <c r="AV30" t="str">
        <f t="shared" ca="1" si="31"/>
        <v>Gymnázium</v>
      </c>
      <c r="AW30">
        <f t="shared" si="31"/>
        <v>0</v>
      </c>
      <c r="AX30" t="str">
        <f t="shared" ca="1" si="31"/>
        <v>Velký Osek</v>
      </c>
      <c r="AZ30" s="52"/>
      <c r="BA30" s="53"/>
      <c r="BB30" s="53"/>
      <c r="BC30" s="53"/>
      <c r="BD30" s="53"/>
      <c r="BE30" s="54"/>
      <c r="BF30" s="54"/>
      <c r="BG30" s="54"/>
      <c r="BH30" s="54"/>
      <c r="BI30" s="54"/>
      <c r="BJ30" s="54"/>
      <c r="BK30" s="54"/>
      <c r="BL30" s="54"/>
      <c r="BM30" s="54"/>
      <c r="BN30" s="54"/>
      <c r="BO30" s="54"/>
      <c r="BP30" s="54"/>
      <c r="BQ30" s="54"/>
      <c r="BR30" s="54"/>
      <c r="BS30" s="54"/>
      <c r="BT30" s="1120"/>
      <c r="BU30" s="1120"/>
      <c r="BV30" s="1121"/>
      <c r="BW30" s="1121"/>
      <c r="BX30" s="1121"/>
      <c r="BY30" s="54"/>
      <c r="BZ30" s="54"/>
      <c r="CA30" s="54"/>
      <c r="CB30" s="54"/>
      <c r="CC30" s="54"/>
      <c r="CD30" s="54"/>
      <c r="CE30" s="54"/>
      <c r="CF30" s="54"/>
      <c r="CG30" s="54"/>
      <c r="CH30" s="54"/>
      <c r="CI30" s="54"/>
      <c r="CJ30" s="54"/>
      <c r="CK30" s="54"/>
      <c r="CL30" s="55"/>
      <c r="CM30" s="1122"/>
      <c r="CN30" s="1122"/>
      <c r="CO30" s="1122"/>
      <c r="CP30" s="1110"/>
      <c r="CQ30" s="1110"/>
      <c r="CR30" s="56"/>
    </row>
    <row r="31" spans="5:96" ht="22.5" customHeight="1" thickTop="1" thickBot="1" x14ac:dyDescent="0.35">
      <c r="F31" s="44">
        <f>F25+1</f>
        <v>5</v>
      </c>
      <c r="G31" s="45" t="s">
        <v>50</v>
      </c>
      <c r="H31" s="46">
        <v>3</v>
      </c>
      <c r="I31" s="47" t="s">
        <v>66</v>
      </c>
      <c r="J31" s="206" t="str">
        <f t="shared" ref="J31" ca="1" si="32">IF(J30="","",LOOKUP(J30,$B$2:$B$51,$C$2:$C$47))</f>
        <v>Ovčárecká</v>
      </c>
      <c r="K31" s="1218"/>
      <c r="L31" s="207" t="str">
        <f t="shared" ref="L31" ca="1" si="33">IF(L30="","",LOOKUP(L30,$B$2:$B$51,$C$2:$C$47))</f>
        <v>Gymnázium</v>
      </c>
      <c r="M31" s="531"/>
      <c r="N31" s="533"/>
      <c r="O31" s="535"/>
      <c r="R31" s="1124" t="s">
        <v>67</v>
      </c>
      <c r="S31" s="1125"/>
      <c r="T31" s="1128">
        <f>R33</f>
        <v>4</v>
      </c>
      <c r="U31" s="1129"/>
      <c r="V31" s="1130"/>
      <c r="W31" s="1131">
        <f>R35</f>
        <v>5</v>
      </c>
      <c r="X31" s="1129"/>
      <c r="Y31" s="1130"/>
      <c r="Z31" s="1131">
        <f>R37</f>
        <v>12</v>
      </c>
      <c r="AA31" s="1129"/>
      <c r="AB31" s="1129"/>
      <c r="AC31" s="1131">
        <f>R39</f>
        <v>13</v>
      </c>
      <c r="AD31" s="1129"/>
      <c r="AE31" s="1132"/>
      <c r="AF31" s="1133" t="s">
        <v>40</v>
      </c>
      <c r="AG31" s="1134"/>
      <c r="AH31" s="1134"/>
      <c r="AI31" s="1137" t="s">
        <v>41</v>
      </c>
      <c r="AJ31" s="1139" t="s">
        <v>42</v>
      </c>
      <c r="AK31" s="1118" t="s">
        <v>43</v>
      </c>
      <c r="AZ31" s="52"/>
      <c r="BA31" s="57"/>
      <c r="BB31" s="57"/>
      <c r="BC31" s="57"/>
      <c r="BD31" s="57"/>
      <c r="BE31" s="1165" t="s">
        <v>52</v>
      </c>
      <c r="BF31" s="1165"/>
      <c r="BG31" s="58">
        <f>AV29</f>
        <v>6</v>
      </c>
      <c r="BH31" s="59" t="s">
        <v>53</v>
      </c>
      <c r="BI31" s="1157" t="str">
        <f ca="1">IF(AV30="","",LOOKUP(BG31,$B$2:$B$51,$C$2:$C$50))</f>
        <v>Gymnázium</v>
      </c>
      <c r="BJ31" s="1157"/>
      <c r="BK31" s="1157"/>
      <c r="BL31" s="1157"/>
      <c r="BM31" s="1157"/>
      <c r="BN31" s="1157"/>
      <c r="BO31" s="1157"/>
      <c r="BP31" s="1157"/>
      <c r="BQ31" s="1157"/>
      <c r="BR31" s="1157"/>
      <c r="BS31" s="1157"/>
      <c r="BT31" s="1157"/>
      <c r="BU31" s="1157"/>
      <c r="BV31" s="57"/>
      <c r="BW31" s="57"/>
      <c r="BX31" s="57"/>
      <c r="BY31" s="57"/>
      <c r="BZ31" s="57"/>
      <c r="CA31" s="1165" t="s">
        <v>52</v>
      </c>
      <c r="CB31" s="1165"/>
      <c r="CC31" s="58">
        <f>AX29</f>
        <v>11</v>
      </c>
      <c r="CD31" s="59" t="s">
        <v>53</v>
      </c>
      <c r="CE31" s="1157" t="str">
        <f ca="1">IF(AX30="","",LOOKUP(CC31,$B$2:$B$51,$C$2:$C$50))</f>
        <v>Velký Osek</v>
      </c>
      <c r="CF31" s="1157"/>
      <c r="CG31" s="1157"/>
      <c r="CH31" s="1157"/>
      <c r="CI31" s="1157"/>
      <c r="CJ31" s="1157"/>
      <c r="CK31" s="1157"/>
      <c r="CL31" s="1157"/>
      <c r="CM31" s="1157"/>
      <c r="CN31" s="1157"/>
      <c r="CO31" s="1157"/>
      <c r="CP31" s="1157"/>
      <c r="CQ31" s="1157"/>
      <c r="CR31" s="56"/>
    </row>
    <row r="32" spans="5:96" ht="22.5" customHeight="1" thickTop="1" thickBot="1" x14ac:dyDescent="0.4">
      <c r="E32" s="1159"/>
      <c r="F32" s="40" t="s">
        <v>83</v>
      </c>
      <c r="G32" s="41">
        <f>G30+1</f>
        <v>16</v>
      </c>
      <c r="H32" s="42" t="s">
        <v>45</v>
      </c>
      <c r="I32" s="43" t="s">
        <v>46</v>
      </c>
      <c r="J32" s="38">
        <v>11</v>
      </c>
      <c r="K32" s="1217" t="s">
        <v>47</v>
      </c>
      <c r="L32" s="39">
        <v>14</v>
      </c>
      <c r="M32" s="530">
        <v>17</v>
      </c>
      <c r="N32" s="532" t="s">
        <v>47</v>
      </c>
      <c r="O32" s="534">
        <v>21</v>
      </c>
      <c r="R32" s="1126"/>
      <c r="S32" s="1127"/>
      <c r="T32" s="1111" t="str">
        <f ca="1">S33</f>
        <v>Masarykova</v>
      </c>
      <c r="U32" s="1112"/>
      <c r="V32" s="1112"/>
      <c r="W32" s="1112" t="str">
        <f ca="1">S35</f>
        <v>Mnichovická</v>
      </c>
      <c r="X32" s="1112"/>
      <c r="Y32" s="1112"/>
      <c r="Z32" s="1112" t="str">
        <f ca="1">S37</f>
        <v>Plaňany</v>
      </c>
      <c r="AA32" s="1112"/>
      <c r="AB32" s="1199"/>
      <c r="AC32" s="1112" t="str">
        <f ca="1">S39</f>
        <v>Kouřim</v>
      </c>
      <c r="AD32" s="1112"/>
      <c r="AE32" s="1114"/>
      <c r="AF32" s="1135"/>
      <c r="AG32" s="1136"/>
      <c r="AH32" s="1136"/>
      <c r="AI32" s="1138"/>
      <c r="AJ32" s="1140"/>
      <c r="AK32" s="1119"/>
      <c r="AZ32" s="52"/>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60"/>
      <c r="CM32" s="60"/>
      <c r="CN32" s="60"/>
      <c r="CO32" s="60"/>
      <c r="CP32" s="60"/>
      <c r="CQ32" s="60"/>
      <c r="CR32" s="56"/>
    </row>
    <row r="33" spans="2:96" ht="22.5" customHeight="1" thickTop="1" thickBot="1" x14ac:dyDescent="0.35">
      <c r="E33" s="1160"/>
      <c r="F33" s="44">
        <f>F27+1</f>
        <v>6</v>
      </c>
      <c r="G33" s="45" t="s">
        <v>50</v>
      </c>
      <c r="H33" s="46">
        <v>1</v>
      </c>
      <c r="I33" s="47" t="s">
        <v>66</v>
      </c>
      <c r="J33" s="206" t="str">
        <f t="shared" ref="J33" ca="1" si="34">IF(J32="","",LOOKUP(J32,$B$2:$B$51,$C$2:$C$47))</f>
        <v>Velký Osek</v>
      </c>
      <c r="K33" s="1218"/>
      <c r="L33" s="207" t="str">
        <f t="shared" ref="L33" ca="1" si="35">IF(L32="","",LOOKUP(L32,$B$2:$B$51,$C$2:$C$47))</f>
        <v>Býchory</v>
      </c>
      <c r="M33" s="531"/>
      <c r="N33" s="533"/>
      <c r="O33" s="535"/>
      <c r="R33" s="1142">
        <v>4</v>
      </c>
      <c r="S33" s="1144" t="str">
        <f ca="1">LOOKUP(R33,B$2:B$53,C$2:C$52)</f>
        <v>Masarykova</v>
      </c>
      <c r="T33" s="1146"/>
      <c r="U33" s="1147"/>
      <c r="V33" s="1148"/>
      <c r="W33" s="606">
        <f>M34</f>
        <v>21</v>
      </c>
      <c r="X33" s="608" t="s">
        <v>47</v>
      </c>
      <c r="Y33" s="662">
        <f>O34</f>
        <v>6</v>
      </c>
      <c r="Z33" s="606">
        <f>M18</f>
        <v>21</v>
      </c>
      <c r="AA33" s="608" t="s">
        <v>47</v>
      </c>
      <c r="AB33" s="608">
        <f>O18</f>
        <v>12</v>
      </c>
      <c r="AC33" s="606">
        <f>M10</f>
        <v>21</v>
      </c>
      <c r="AD33" s="608" t="s">
        <v>47</v>
      </c>
      <c r="AE33" s="1192">
        <f>O10</f>
        <v>5</v>
      </c>
      <c r="AF33" s="1166">
        <f>T33+W33+Z33+AC33</f>
        <v>63</v>
      </c>
      <c r="AG33" s="1168" t="s">
        <v>47</v>
      </c>
      <c r="AH33" s="1168">
        <f>V33+Y33+AB33+AE33</f>
        <v>23</v>
      </c>
      <c r="AI33" s="1194">
        <f>IF(AF33=0,IF(AH33=0,"",AF33/AH33),AF33/AH33)</f>
        <v>2.7391304347826089</v>
      </c>
      <c r="AJ33" s="1161">
        <f>IF(AI33="","",AM33+AN33+AO33+AP33+(AI33/100))</f>
        <v>6.0273913043478258</v>
      </c>
      <c r="AK33" s="612">
        <f>IF(AJ33="","",RANK(AJ33,AJ$33:AJ$40))</f>
        <v>1</v>
      </c>
      <c r="AM33" s="1158">
        <f>IF(T33=V33,0,IF(T33&gt;V33,2,1))</f>
        <v>0</v>
      </c>
      <c r="AN33" s="1158">
        <f>IF(W33=Y33,0,IF(W33&gt;Y33,2,1))</f>
        <v>2</v>
      </c>
      <c r="AO33" s="1158">
        <f>IF(Z33=AB33,0,IF(Z33&gt;AB33,2,1))</f>
        <v>2</v>
      </c>
      <c r="AP33" s="1158">
        <f>IF(AC33=AE33,0,IF(AC33&gt;AE33,2,1))</f>
        <v>2</v>
      </c>
      <c r="AZ33" s="52"/>
      <c r="BA33" s="61" t="s">
        <v>56</v>
      </c>
      <c r="BB33" s="62">
        <f>BG31</f>
        <v>6</v>
      </c>
      <c r="BC33" s="63" t="s">
        <v>47</v>
      </c>
      <c r="BD33" s="64">
        <v>1</v>
      </c>
      <c r="BE33" s="64">
        <v>2</v>
      </c>
      <c r="BF33" s="64">
        <v>3</v>
      </c>
      <c r="BG33" s="64">
        <v>4</v>
      </c>
      <c r="BH33" s="64">
        <v>5</v>
      </c>
      <c r="BI33" s="64">
        <v>6</v>
      </c>
      <c r="BJ33" s="64">
        <v>7</v>
      </c>
      <c r="BK33" s="64">
        <v>8</v>
      </c>
      <c r="BL33" s="64">
        <v>9</v>
      </c>
      <c r="BM33" s="64">
        <v>10</v>
      </c>
      <c r="BN33" s="64">
        <v>11</v>
      </c>
      <c r="BO33" s="64">
        <v>12</v>
      </c>
      <c r="BP33" s="64">
        <v>13</v>
      </c>
      <c r="BQ33" s="64">
        <v>14</v>
      </c>
      <c r="BR33" s="64">
        <v>15</v>
      </c>
      <c r="BS33" s="64">
        <v>16</v>
      </c>
      <c r="BT33" s="64">
        <v>17</v>
      </c>
      <c r="BU33" s="64">
        <v>18</v>
      </c>
      <c r="BV33" s="64">
        <v>19</v>
      </c>
      <c r="BW33" s="64">
        <v>20</v>
      </c>
      <c r="BX33" s="64">
        <v>21</v>
      </c>
      <c r="BY33" s="64">
        <v>22</v>
      </c>
      <c r="BZ33" s="64">
        <v>23</v>
      </c>
      <c r="CA33" s="64">
        <v>24</v>
      </c>
      <c r="CB33" s="64">
        <v>25</v>
      </c>
      <c r="CC33" s="64">
        <v>26</v>
      </c>
      <c r="CD33" s="64">
        <v>27</v>
      </c>
      <c r="CE33" s="64">
        <v>28</v>
      </c>
      <c r="CF33" s="64">
        <v>29</v>
      </c>
      <c r="CG33" s="64">
        <v>30</v>
      </c>
      <c r="CH33" s="64">
        <v>31</v>
      </c>
      <c r="CI33" s="64">
        <v>32</v>
      </c>
      <c r="CJ33" s="64">
        <v>33</v>
      </c>
      <c r="CK33" s="64">
        <v>34</v>
      </c>
      <c r="CL33" s="65">
        <v>35</v>
      </c>
      <c r="CM33" s="65">
        <v>36</v>
      </c>
      <c r="CN33" s="65">
        <v>37</v>
      </c>
      <c r="CO33" s="65">
        <v>38</v>
      </c>
      <c r="CP33" s="65">
        <v>39</v>
      </c>
      <c r="CQ33" s="65">
        <v>40</v>
      </c>
      <c r="CR33" s="56"/>
    </row>
    <row r="34" spans="2:96" ht="22.5" customHeight="1" thickTop="1" x14ac:dyDescent="0.35">
      <c r="E34" s="1160"/>
      <c r="F34" s="40" t="s">
        <v>83</v>
      </c>
      <c r="G34" s="41">
        <f>G32+1</f>
        <v>17</v>
      </c>
      <c r="H34" s="42" t="s">
        <v>45</v>
      </c>
      <c r="I34" s="43" t="s">
        <v>46</v>
      </c>
      <c r="J34" s="38">
        <v>4</v>
      </c>
      <c r="K34" s="1217" t="s">
        <v>47</v>
      </c>
      <c r="L34" s="39">
        <v>5</v>
      </c>
      <c r="M34" s="530">
        <v>21</v>
      </c>
      <c r="N34" s="532" t="s">
        <v>47</v>
      </c>
      <c r="O34" s="534">
        <v>6</v>
      </c>
      <c r="R34" s="1143"/>
      <c r="S34" s="1145"/>
      <c r="T34" s="1149"/>
      <c r="U34" s="1150"/>
      <c r="V34" s="1151"/>
      <c r="W34" s="596"/>
      <c r="X34" s="598"/>
      <c r="Y34" s="651"/>
      <c r="Z34" s="596"/>
      <c r="AA34" s="598"/>
      <c r="AB34" s="598"/>
      <c r="AC34" s="596"/>
      <c r="AD34" s="598"/>
      <c r="AE34" s="1193"/>
      <c r="AF34" s="1167"/>
      <c r="AG34" s="1169"/>
      <c r="AH34" s="1169"/>
      <c r="AI34" s="1195"/>
      <c r="AJ34" s="1162"/>
      <c r="AK34" s="600"/>
      <c r="AL34" s="16"/>
      <c r="AM34" s="1158"/>
      <c r="AN34" s="1158"/>
      <c r="AO34" s="1158"/>
      <c r="AP34" s="1158"/>
      <c r="AQ34" s="1159"/>
      <c r="AZ34" s="52"/>
      <c r="BA34" s="66"/>
      <c r="BB34" s="67"/>
      <c r="BC34" s="244"/>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c r="CE34" s="68"/>
      <c r="CF34" s="68"/>
      <c r="CG34" s="68"/>
      <c r="CH34" s="68"/>
      <c r="CI34" s="68"/>
      <c r="CJ34" s="68"/>
      <c r="CK34" s="68"/>
      <c r="CL34" s="69"/>
      <c r="CM34" s="69"/>
      <c r="CN34" s="69"/>
      <c r="CO34" s="69"/>
      <c r="CP34" s="69"/>
      <c r="CQ34" s="69"/>
      <c r="CR34" s="56"/>
    </row>
    <row r="35" spans="2:96" ht="22.5" customHeight="1" thickBot="1" x14ac:dyDescent="0.35">
      <c r="E35" s="1160"/>
      <c r="F35" s="44">
        <f>F29+1</f>
        <v>6</v>
      </c>
      <c r="G35" s="45" t="s">
        <v>50</v>
      </c>
      <c r="H35" s="46">
        <v>2</v>
      </c>
      <c r="I35" s="47" t="s">
        <v>67</v>
      </c>
      <c r="J35" s="206" t="str">
        <f t="shared" ref="J35" ca="1" si="36">IF(J34="","",LOOKUP(J34,$B$2:$B$51,$C$2:$C$47))</f>
        <v>Masarykova</v>
      </c>
      <c r="K35" s="1218"/>
      <c r="L35" s="207" t="str">
        <f t="shared" ref="L35" ca="1" si="37">IF(L34="","",LOOKUP(L34,$B$2:$B$51,$C$2:$C$47))</f>
        <v>Mnichovická</v>
      </c>
      <c r="M35" s="531"/>
      <c r="N35" s="533"/>
      <c r="O35" s="535"/>
      <c r="R35" s="1143">
        <v>5</v>
      </c>
      <c r="S35" s="1145" t="str">
        <f ca="1">LOOKUP(R35,B$2:B$53,C$2:C$52)</f>
        <v>Mnichovická</v>
      </c>
      <c r="T35" s="1176">
        <f>Y33</f>
        <v>6</v>
      </c>
      <c r="U35" s="1153" t="s">
        <v>47</v>
      </c>
      <c r="V35" s="1155">
        <f>W33</f>
        <v>21</v>
      </c>
      <c r="W35" s="1172"/>
      <c r="X35" s="1150"/>
      <c r="Y35" s="1151"/>
      <c r="Z35" s="596">
        <f>M12</f>
        <v>21</v>
      </c>
      <c r="AA35" s="598" t="s">
        <v>47</v>
      </c>
      <c r="AB35" s="598">
        <f>O12</f>
        <v>10</v>
      </c>
      <c r="AC35" s="596">
        <f>M20</f>
        <v>21</v>
      </c>
      <c r="AD35" s="598" t="s">
        <v>47</v>
      </c>
      <c r="AE35" s="1193">
        <f>O20</f>
        <v>9</v>
      </c>
      <c r="AF35" s="1188">
        <f>T35+W35+Z35+AC35</f>
        <v>48</v>
      </c>
      <c r="AG35" s="1177" t="s">
        <v>47</v>
      </c>
      <c r="AH35" s="1177">
        <f>V35+Y35+AB35+AE35</f>
        <v>40</v>
      </c>
      <c r="AI35" s="1196">
        <f>IF(AF35=0,IF(AH35=0,"",AF35/AH35),AF35/AH35)</f>
        <v>1.2</v>
      </c>
      <c r="AJ35" s="1190">
        <f>IF(AI35="","",AM35+AN35+AO35+AP35+(AI35/100))</f>
        <v>5.0119999999999996</v>
      </c>
      <c r="AK35" s="578">
        <f>IF(AJ35="","",RANK(AJ35,AJ$33:AJ$40))</f>
        <v>2</v>
      </c>
      <c r="AM35" s="1158">
        <f>IF(T35=V35,0,IF(T35&gt;V35,2,1))</f>
        <v>1</v>
      </c>
      <c r="AN35" s="1158">
        <f>IF(W35=Y35,0,IF(W35&gt;Y35,2,1))</f>
        <v>0</v>
      </c>
      <c r="AO35" s="1158">
        <f>IF(Z35=AB35,0,IF(Z35&gt;AB35,2,1))</f>
        <v>2</v>
      </c>
      <c r="AP35" s="1158">
        <f>IF(AC35=AE35,0,IF(AC35&gt;AE35,2,1))</f>
        <v>2</v>
      </c>
      <c r="AQ35" s="1160"/>
      <c r="AZ35" s="52"/>
      <c r="BA35" s="70" t="s">
        <v>56</v>
      </c>
      <c r="BB35" s="71">
        <f>CC31</f>
        <v>11</v>
      </c>
      <c r="BC35" s="72" t="s">
        <v>47</v>
      </c>
      <c r="BD35" s="64">
        <v>1</v>
      </c>
      <c r="BE35" s="64">
        <v>2</v>
      </c>
      <c r="BF35" s="64">
        <v>3</v>
      </c>
      <c r="BG35" s="64">
        <v>4</v>
      </c>
      <c r="BH35" s="64">
        <v>5</v>
      </c>
      <c r="BI35" s="64">
        <v>6</v>
      </c>
      <c r="BJ35" s="64">
        <v>7</v>
      </c>
      <c r="BK35" s="64">
        <v>8</v>
      </c>
      <c r="BL35" s="64">
        <v>9</v>
      </c>
      <c r="BM35" s="64">
        <v>10</v>
      </c>
      <c r="BN35" s="64">
        <v>11</v>
      </c>
      <c r="BO35" s="64">
        <v>12</v>
      </c>
      <c r="BP35" s="64">
        <v>13</v>
      </c>
      <c r="BQ35" s="64">
        <v>14</v>
      </c>
      <c r="BR35" s="64">
        <v>15</v>
      </c>
      <c r="BS35" s="64">
        <v>16</v>
      </c>
      <c r="BT35" s="64">
        <v>17</v>
      </c>
      <c r="BU35" s="64">
        <v>18</v>
      </c>
      <c r="BV35" s="64">
        <v>19</v>
      </c>
      <c r="BW35" s="64">
        <v>20</v>
      </c>
      <c r="BX35" s="64">
        <v>21</v>
      </c>
      <c r="BY35" s="64">
        <v>22</v>
      </c>
      <c r="BZ35" s="64">
        <v>23</v>
      </c>
      <c r="CA35" s="64">
        <v>24</v>
      </c>
      <c r="CB35" s="64">
        <v>25</v>
      </c>
      <c r="CC35" s="64">
        <v>26</v>
      </c>
      <c r="CD35" s="64">
        <v>27</v>
      </c>
      <c r="CE35" s="64">
        <v>28</v>
      </c>
      <c r="CF35" s="64">
        <v>29</v>
      </c>
      <c r="CG35" s="64">
        <v>30</v>
      </c>
      <c r="CH35" s="64">
        <v>31</v>
      </c>
      <c r="CI35" s="64">
        <v>32</v>
      </c>
      <c r="CJ35" s="64">
        <v>33</v>
      </c>
      <c r="CK35" s="64">
        <v>34</v>
      </c>
      <c r="CL35" s="65">
        <v>35</v>
      </c>
      <c r="CM35" s="65">
        <v>36</v>
      </c>
      <c r="CN35" s="65">
        <v>37</v>
      </c>
      <c r="CO35" s="65">
        <v>38</v>
      </c>
      <c r="CP35" s="65">
        <v>39</v>
      </c>
      <c r="CQ35" s="65">
        <v>40</v>
      </c>
      <c r="CR35" s="56"/>
    </row>
    <row r="36" spans="2:96" ht="22.5" customHeight="1" thickTop="1" thickBot="1" x14ac:dyDescent="0.4">
      <c r="E36" s="1160"/>
      <c r="F36" s="40" t="s">
        <v>83</v>
      </c>
      <c r="G36" s="41">
        <f>G34+1</f>
        <v>18</v>
      </c>
      <c r="H36" s="42" t="s">
        <v>45</v>
      </c>
      <c r="I36" s="43" t="s">
        <v>46</v>
      </c>
      <c r="J36" s="38">
        <v>12</v>
      </c>
      <c r="K36" s="1217" t="s">
        <v>47</v>
      </c>
      <c r="L36" s="39">
        <v>13</v>
      </c>
      <c r="M36" s="530">
        <v>21</v>
      </c>
      <c r="N36" s="532" t="s">
        <v>47</v>
      </c>
      <c r="O36" s="534">
        <v>15</v>
      </c>
      <c r="R36" s="1143"/>
      <c r="S36" s="1145"/>
      <c r="T36" s="1176"/>
      <c r="U36" s="1153"/>
      <c r="V36" s="1155"/>
      <c r="W36" s="1172"/>
      <c r="X36" s="1150"/>
      <c r="Y36" s="1151"/>
      <c r="Z36" s="596"/>
      <c r="AA36" s="598"/>
      <c r="AB36" s="598"/>
      <c r="AC36" s="596"/>
      <c r="AD36" s="598"/>
      <c r="AE36" s="1193"/>
      <c r="AF36" s="1167"/>
      <c r="AG36" s="1169"/>
      <c r="AH36" s="1169"/>
      <c r="AI36" s="1195"/>
      <c r="AJ36" s="1162"/>
      <c r="AK36" s="600"/>
      <c r="AM36" s="1158"/>
      <c r="AN36" s="1158"/>
      <c r="AO36" s="1158"/>
      <c r="AP36" s="1158"/>
      <c r="AQ36" s="1160"/>
      <c r="AZ36" s="73"/>
      <c r="BA36" s="74"/>
      <c r="BB36" s="74"/>
      <c r="BC36" s="74"/>
      <c r="BD36" s="74"/>
      <c r="BE36" s="74"/>
      <c r="BF36" s="74"/>
      <c r="BG36" s="74"/>
      <c r="BH36" s="74"/>
      <c r="BI36" s="74"/>
      <c r="BJ36" s="74"/>
      <c r="BK36" s="74"/>
      <c r="BL36" s="74"/>
      <c r="BM36" s="74"/>
      <c r="BN36" s="74"/>
      <c r="BO36" s="74"/>
      <c r="BP36" s="74"/>
      <c r="BQ36" s="74"/>
      <c r="BR36" s="74"/>
      <c r="BS36" s="74"/>
      <c r="BT36" s="74"/>
      <c r="BU36" s="74"/>
      <c r="BV36" s="74"/>
      <c r="BW36" s="74"/>
      <c r="BX36" s="74"/>
      <c r="BY36" s="74"/>
      <c r="BZ36" s="74"/>
      <c r="CA36" s="74"/>
      <c r="CB36" s="74"/>
      <c r="CC36" s="74"/>
      <c r="CD36" s="74"/>
      <c r="CE36" s="74"/>
      <c r="CF36" s="74"/>
      <c r="CG36" s="74"/>
      <c r="CH36" s="74"/>
      <c r="CI36" s="74"/>
      <c r="CJ36" s="74"/>
      <c r="CK36" s="74"/>
      <c r="CL36" s="74"/>
      <c r="CM36" s="74"/>
      <c r="CN36" s="74"/>
      <c r="CO36" s="74"/>
      <c r="CP36" s="74"/>
      <c r="CQ36" s="74"/>
      <c r="CR36" s="75"/>
    </row>
    <row r="37" spans="2:96" ht="22.5" customHeight="1" thickTop="1" thickBot="1" x14ac:dyDescent="0.35">
      <c r="E37" s="1160"/>
      <c r="F37" s="44">
        <f>F31+1</f>
        <v>6</v>
      </c>
      <c r="G37" s="45" t="s">
        <v>50</v>
      </c>
      <c r="H37" s="46">
        <v>3</v>
      </c>
      <c r="I37" s="47" t="s">
        <v>67</v>
      </c>
      <c r="J37" s="206" t="str">
        <f t="shared" ref="J37" ca="1" si="38">IF(J36="","",LOOKUP(J36,$B$2:$B$51,$C$2:$C$47))</f>
        <v>Plaňany</v>
      </c>
      <c r="K37" s="1218"/>
      <c r="L37" s="207" t="str">
        <f t="shared" ref="L37" ca="1" si="39">IF(L36="","",LOOKUP(L36,$B$2:$B$51,$C$2:$C$47))</f>
        <v>Kouřim</v>
      </c>
      <c r="M37" s="531"/>
      <c r="N37" s="533"/>
      <c r="O37" s="535"/>
      <c r="R37" s="1143">
        <v>12</v>
      </c>
      <c r="S37" s="1145" t="str">
        <f ca="1">LOOKUP(R37,B$2:B$53,C$2:C$52)</f>
        <v>Plaňany</v>
      </c>
      <c r="T37" s="1176">
        <f>AB33</f>
        <v>12</v>
      </c>
      <c r="U37" s="1153" t="s">
        <v>47</v>
      </c>
      <c r="V37" s="1155">
        <f>Z33</f>
        <v>21</v>
      </c>
      <c r="W37" s="1181">
        <f>AB35</f>
        <v>10</v>
      </c>
      <c r="X37" s="1153" t="s">
        <v>47</v>
      </c>
      <c r="Y37" s="1155">
        <f>Z35</f>
        <v>21</v>
      </c>
      <c r="Z37" s="1172"/>
      <c r="AA37" s="1150"/>
      <c r="AB37" s="1150"/>
      <c r="AC37" s="596">
        <f>M36</f>
        <v>21</v>
      </c>
      <c r="AD37" s="598" t="s">
        <v>47</v>
      </c>
      <c r="AE37" s="1193">
        <f>O36</f>
        <v>15</v>
      </c>
      <c r="AF37" s="1188">
        <f>T37+W37+Z37+AC37</f>
        <v>43</v>
      </c>
      <c r="AG37" s="1177" t="s">
        <v>47</v>
      </c>
      <c r="AH37" s="1177">
        <f>V37+Y37+AB37+AE37</f>
        <v>57</v>
      </c>
      <c r="AI37" s="1196">
        <f>IF(AF37=0,IF(AH37=0,"",AF37/AH37),AF37/AH37)</f>
        <v>0.75438596491228072</v>
      </c>
      <c r="AJ37" s="1190">
        <f>IF(AI37="","",AM37+AN37+AO37+AP37+(AI37/100))</f>
        <v>4.0075438596491226</v>
      </c>
      <c r="AK37" s="578">
        <f>IF(AJ37="","",RANK(AJ37,AJ$33:AJ$40))</f>
        <v>3</v>
      </c>
      <c r="AM37" s="1158">
        <f>IF(T37=V37,0,IF(T37&gt;V37,2,1))</f>
        <v>1</v>
      </c>
      <c r="AN37" s="1158">
        <f>IF(W37=Y37,0,IF(W37&gt;Y37,2,1))</f>
        <v>1</v>
      </c>
      <c r="AO37" s="1158">
        <f>IF(Z37=AB37,0,IF(Z37&gt;AB37,2,1))</f>
        <v>0</v>
      </c>
      <c r="AP37" s="1158">
        <f>IF(AC37=AE37,0,IF(AC37&gt;AE37,2,1))</f>
        <v>2</v>
      </c>
      <c r="AQ37" s="1160"/>
      <c r="AZ37" s="48"/>
      <c r="BA37" s="49"/>
      <c r="BB37" s="49"/>
      <c r="BC37" s="49"/>
      <c r="BD37" s="49"/>
      <c r="BE37" s="49"/>
      <c r="BF37" s="1123" t="str">
        <f>AU38</f>
        <v>skupina</v>
      </c>
      <c r="BG37" s="1123"/>
      <c r="BH37" s="1123"/>
      <c r="BI37" s="1123"/>
      <c r="BJ37" s="1123"/>
      <c r="BK37" s="1123"/>
      <c r="BL37" s="50" t="str">
        <f>AU39</f>
        <v>D</v>
      </c>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51"/>
    </row>
    <row r="38" spans="2:96" ht="22.5" customHeight="1" thickTop="1" x14ac:dyDescent="0.3">
      <c r="E38" s="1160"/>
      <c r="Q38" s="1225"/>
      <c r="R38" s="1143"/>
      <c r="S38" s="1145"/>
      <c r="T38" s="1176"/>
      <c r="U38" s="1153"/>
      <c r="V38" s="1155"/>
      <c r="W38" s="1181"/>
      <c r="X38" s="1153"/>
      <c r="Y38" s="1155"/>
      <c r="Z38" s="1172"/>
      <c r="AA38" s="1150"/>
      <c r="AB38" s="1150"/>
      <c r="AC38" s="596"/>
      <c r="AD38" s="598"/>
      <c r="AE38" s="1193"/>
      <c r="AF38" s="1167"/>
      <c r="AG38" s="1169"/>
      <c r="AH38" s="1169"/>
      <c r="AI38" s="1195"/>
      <c r="AJ38" s="1162"/>
      <c r="AK38" s="600"/>
      <c r="AM38" s="1158"/>
      <c r="AN38" s="1158"/>
      <c r="AO38" s="1158"/>
      <c r="AP38" s="1158"/>
      <c r="AQ38" s="1160"/>
      <c r="AR38" t="str">
        <f t="shared" ref="AR38:AX39" si="40">F10</f>
        <v>kolo</v>
      </c>
      <c r="AS38">
        <f t="shared" si="40"/>
        <v>5</v>
      </c>
      <c r="AT38" t="str">
        <f t="shared" si="40"/>
        <v>HŘIŠTĚ</v>
      </c>
      <c r="AU38" t="str">
        <f t="shared" si="40"/>
        <v>skupina</v>
      </c>
      <c r="AV38">
        <f t="shared" si="40"/>
        <v>4</v>
      </c>
      <c r="AW38" t="str">
        <f t="shared" si="40"/>
        <v>:</v>
      </c>
      <c r="AX38">
        <f t="shared" si="40"/>
        <v>13</v>
      </c>
      <c r="AZ38" s="52"/>
      <c r="BA38" s="1141" t="str">
        <f>AR38</f>
        <v>kolo</v>
      </c>
      <c r="BB38" s="1141"/>
      <c r="BC38" s="1141"/>
      <c r="BD38" s="53">
        <f>AR39</f>
        <v>2</v>
      </c>
      <c r="BE38" s="54"/>
      <c r="BF38" s="54"/>
      <c r="BG38" s="54"/>
      <c r="BH38" s="54"/>
      <c r="BI38" s="54"/>
      <c r="BJ38" s="54"/>
      <c r="BK38" s="54"/>
      <c r="BL38" s="54"/>
      <c r="BM38" s="54"/>
      <c r="BN38" s="54"/>
      <c r="BO38" s="54"/>
      <c r="BP38" s="54"/>
      <c r="BQ38" s="54"/>
      <c r="BR38" s="54"/>
      <c r="BS38" s="54"/>
      <c r="BT38" s="1120">
        <f>AS38</f>
        <v>5</v>
      </c>
      <c r="BU38" s="1120"/>
      <c r="BV38" s="1121" t="s">
        <v>48</v>
      </c>
      <c r="BW38" s="1121"/>
      <c r="BX38" s="1121"/>
      <c r="BY38" s="54"/>
      <c r="BZ38" s="54"/>
      <c r="CA38" s="54"/>
      <c r="CB38" s="54"/>
      <c r="CC38" s="54"/>
      <c r="CD38" s="54"/>
      <c r="CE38" s="54"/>
      <c r="CF38" s="54"/>
      <c r="CG38" s="54"/>
      <c r="CH38" s="54"/>
      <c r="CI38" s="54"/>
      <c r="CJ38" s="54"/>
      <c r="CK38" s="54"/>
      <c r="CL38" s="55"/>
      <c r="CM38" s="1122" t="s">
        <v>49</v>
      </c>
      <c r="CN38" s="1122"/>
      <c r="CO38" s="1122"/>
      <c r="CP38" s="1110">
        <f>IF(AT39=0,"",AT39)</f>
        <v>2</v>
      </c>
      <c r="CQ38" s="1110"/>
      <c r="CR38" s="56"/>
    </row>
    <row r="39" spans="2:96" ht="22.5" customHeight="1" thickBot="1" x14ac:dyDescent="0.35">
      <c r="E39" s="1160"/>
      <c r="F39" s="594" t="s">
        <v>85</v>
      </c>
      <c r="G39" s="594"/>
      <c r="H39" s="594"/>
      <c r="I39" s="594"/>
      <c r="J39" s="594"/>
      <c r="K39" s="594"/>
      <c r="L39" s="594"/>
      <c r="M39" s="594"/>
      <c r="N39" s="594"/>
      <c r="O39" s="594"/>
      <c r="R39" s="1205">
        <v>13</v>
      </c>
      <c r="S39" s="1201" t="str">
        <f ca="1">LOOKUP(R39,B$2:B$53,C$2:C$52)</f>
        <v>Kouřim</v>
      </c>
      <c r="T39" s="1176">
        <f>AE33</f>
        <v>5</v>
      </c>
      <c r="U39" s="1153" t="s">
        <v>47</v>
      </c>
      <c r="V39" s="1153">
        <f>AC33</f>
        <v>21</v>
      </c>
      <c r="W39" s="1181">
        <f>AE35</f>
        <v>9</v>
      </c>
      <c r="X39" s="1153" t="s">
        <v>47</v>
      </c>
      <c r="Y39" s="1155">
        <f>AC35</f>
        <v>21</v>
      </c>
      <c r="Z39" s="1153">
        <f>AE37</f>
        <v>15</v>
      </c>
      <c r="AA39" s="1153" t="s">
        <v>47</v>
      </c>
      <c r="AB39" s="1155">
        <f>AC37</f>
        <v>21</v>
      </c>
      <c r="AC39" s="1172"/>
      <c r="AD39" s="1150"/>
      <c r="AE39" s="1203"/>
      <c r="AF39" s="1188">
        <f>T39+W39+Z39+AC39</f>
        <v>29</v>
      </c>
      <c r="AG39" s="1177" t="s">
        <v>47</v>
      </c>
      <c r="AH39" s="1177">
        <f>V39+Y39+AB39+AE39</f>
        <v>63</v>
      </c>
      <c r="AI39" s="1196">
        <f>IF(AF39=0,IF(AH39=0,"",AF39/AH39),AF39/AH39)</f>
        <v>0.46031746031746029</v>
      </c>
      <c r="AJ39" s="1190">
        <f>IF(AI39="","",AM39+AN39+AO39+AP39+(AI39/100))</f>
        <v>3.0046031746031745</v>
      </c>
      <c r="AK39" s="578">
        <f>IF(AJ39="","",RANK(AJ39,AJ$33:AJ$40))</f>
        <v>4</v>
      </c>
      <c r="AM39" s="1158">
        <f>IF(T39=V39,0,IF(T39&gt;V39,2,1))</f>
        <v>1</v>
      </c>
      <c r="AN39" s="1158">
        <f>IF(W39=Y39,0,IF(W39&gt;Y39,2,1))</f>
        <v>1</v>
      </c>
      <c r="AO39" s="1158">
        <f>IF(Z39=AB39,0,IF(Z39&gt;AB39,2,1))</f>
        <v>1</v>
      </c>
      <c r="AP39" s="1158">
        <f>IF(AC39=AE39,0,IF(AC39&gt;AE39,2,1))</f>
        <v>0</v>
      </c>
      <c r="AQ39" s="1160"/>
      <c r="AR39">
        <f t="shared" si="40"/>
        <v>2</v>
      </c>
      <c r="AS39" t="str">
        <f t="shared" si="40"/>
        <v>zápas</v>
      </c>
      <c r="AT39">
        <f t="shared" si="40"/>
        <v>2</v>
      </c>
      <c r="AU39" t="str">
        <f t="shared" si="40"/>
        <v>D</v>
      </c>
      <c r="AV39" t="str">
        <f t="shared" ca="1" si="40"/>
        <v>Masarykova</v>
      </c>
      <c r="AW39">
        <f t="shared" si="40"/>
        <v>0</v>
      </c>
      <c r="AX39" t="str">
        <f t="shared" ca="1" si="40"/>
        <v>Kouřim</v>
      </c>
      <c r="AZ39" s="52"/>
      <c r="BA39" s="53"/>
      <c r="BB39" s="53"/>
      <c r="BC39" s="53"/>
      <c r="BD39" s="53"/>
      <c r="BE39" s="54"/>
      <c r="BF39" s="54"/>
      <c r="BG39" s="54"/>
      <c r="BH39" s="54"/>
      <c r="BI39" s="54"/>
      <c r="BJ39" s="54"/>
      <c r="BK39" s="54"/>
      <c r="BL39" s="54"/>
      <c r="BM39" s="54"/>
      <c r="BN39" s="54"/>
      <c r="BO39" s="54"/>
      <c r="BP39" s="54"/>
      <c r="BQ39" s="54"/>
      <c r="BR39" s="54"/>
      <c r="BS39" s="54"/>
      <c r="BT39" s="1120"/>
      <c r="BU39" s="1120"/>
      <c r="BV39" s="1121"/>
      <c r="BW39" s="1121"/>
      <c r="BX39" s="1121"/>
      <c r="BY39" s="54"/>
      <c r="BZ39" s="54"/>
      <c r="CA39" s="54"/>
      <c r="CB39" s="54"/>
      <c r="CC39" s="54"/>
      <c r="CD39" s="54"/>
      <c r="CE39" s="54"/>
      <c r="CF39" s="54"/>
      <c r="CG39" s="54"/>
      <c r="CH39" s="54"/>
      <c r="CI39" s="54"/>
      <c r="CJ39" s="54"/>
      <c r="CK39" s="54"/>
      <c r="CL39" s="55"/>
      <c r="CM39" s="1122"/>
      <c r="CN39" s="1122"/>
      <c r="CO39" s="1122"/>
      <c r="CP39" s="1110"/>
      <c r="CQ39" s="1110"/>
      <c r="CR39" s="56"/>
    </row>
    <row r="40" spans="2:96" ht="22.5" customHeight="1" thickTop="1" thickBot="1" x14ac:dyDescent="0.4">
      <c r="E40" s="1160"/>
      <c r="F40" s="40" t="s">
        <v>83</v>
      </c>
      <c r="G40" s="41">
        <v>19</v>
      </c>
      <c r="H40" s="42" t="s">
        <v>45</v>
      </c>
      <c r="I40" s="1219" t="s">
        <v>86</v>
      </c>
      <c r="J40" s="38" t="s">
        <v>72</v>
      </c>
      <c r="K40" s="1217" t="s">
        <v>47</v>
      </c>
      <c r="L40" s="39" t="s">
        <v>75</v>
      </c>
      <c r="M40" s="530">
        <v>21</v>
      </c>
      <c r="N40" s="532" t="s">
        <v>47</v>
      </c>
      <c r="O40" s="534">
        <v>18</v>
      </c>
      <c r="P40" s="1221" t="s">
        <v>91</v>
      </c>
      <c r="Q40" s="1225"/>
      <c r="R40" s="1183"/>
      <c r="S40" s="1184"/>
      <c r="T40" s="1185"/>
      <c r="U40" s="1154"/>
      <c r="V40" s="1154"/>
      <c r="W40" s="1182"/>
      <c r="X40" s="1154"/>
      <c r="Y40" s="1156"/>
      <c r="Z40" s="1154"/>
      <c r="AA40" s="1154"/>
      <c r="AB40" s="1156"/>
      <c r="AC40" s="1173"/>
      <c r="AD40" s="1174"/>
      <c r="AE40" s="1204"/>
      <c r="AF40" s="1189"/>
      <c r="AG40" s="1178"/>
      <c r="AH40" s="1178"/>
      <c r="AI40" s="1202"/>
      <c r="AJ40" s="1191"/>
      <c r="AK40" s="579"/>
      <c r="AM40" s="1158"/>
      <c r="AN40" s="1158"/>
      <c r="AO40" s="1158"/>
      <c r="AP40" s="1158"/>
      <c r="AQ40" s="1160"/>
      <c r="AZ40" s="52"/>
      <c r="BA40" s="57"/>
      <c r="BB40" s="57"/>
      <c r="BC40" s="57"/>
      <c r="BD40" s="57"/>
      <c r="BE40" s="1165" t="s">
        <v>52</v>
      </c>
      <c r="BF40" s="1165"/>
      <c r="BG40" s="58">
        <f>AV38</f>
        <v>4</v>
      </c>
      <c r="BH40" s="59" t="s">
        <v>53</v>
      </c>
      <c r="BI40" s="1157" t="str">
        <f ca="1">IF(AV39="","",LOOKUP(BG40,$B$2:$B$51,$C$2:$C$50))</f>
        <v>Masarykova</v>
      </c>
      <c r="BJ40" s="1157"/>
      <c r="BK40" s="1157"/>
      <c r="BL40" s="1157"/>
      <c r="BM40" s="1157"/>
      <c r="BN40" s="1157"/>
      <c r="BO40" s="1157"/>
      <c r="BP40" s="1157"/>
      <c r="BQ40" s="1157"/>
      <c r="BR40" s="1157"/>
      <c r="BS40" s="1157"/>
      <c r="BT40" s="1157"/>
      <c r="BU40" s="1157"/>
      <c r="BV40" s="57"/>
      <c r="BW40" s="57"/>
      <c r="BX40" s="57"/>
      <c r="BY40" s="57"/>
      <c r="BZ40" s="57"/>
      <c r="CA40" s="1165" t="s">
        <v>52</v>
      </c>
      <c r="CB40" s="1165"/>
      <c r="CC40" s="58">
        <f>AX38</f>
        <v>13</v>
      </c>
      <c r="CD40" s="59" t="s">
        <v>53</v>
      </c>
      <c r="CE40" s="1157" t="str">
        <f ca="1">IF(AX39="","",LOOKUP(CC40,$B$2:$B$51,$C$2:$C$50))</f>
        <v>Kouřim</v>
      </c>
      <c r="CF40" s="1157"/>
      <c r="CG40" s="1157"/>
      <c r="CH40" s="1157"/>
      <c r="CI40" s="1157"/>
      <c r="CJ40" s="1157"/>
      <c r="CK40" s="1157"/>
      <c r="CL40" s="1157"/>
      <c r="CM40" s="1157"/>
      <c r="CN40" s="1157"/>
      <c r="CO40" s="1157"/>
      <c r="CP40" s="1157"/>
      <c r="CQ40" s="1157"/>
      <c r="CR40" s="56"/>
    </row>
    <row r="41" spans="2:96" ht="22.5" customHeight="1" thickTop="1" thickBot="1" x14ac:dyDescent="0.35">
      <c r="E41" s="1160"/>
      <c r="F41" s="44">
        <v>7</v>
      </c>
      <c r="G41" s="45" t="s">
        <v>50</v>
      </c>
      <c r="H41" s="46">
        <v>1</v>
      </c>
      <c r="I41" s="1220"/>
      <c r="J41" s="207" t="str">
        <f ca="1">IF($R$42="","",LOOKUP(J40,$R$42:$R$49,$S$42:$S$49))</f>
        <v>Ovčárecká</v>
      </c>
      <c r="K41" s="1218"/>
      <c r="L41" s="207" t="str">
        <f ca="1">IF($R$42="","",LOOKUP(L40,$R$42:$R$49,$S$42:$S$49))</f>
        <v>Mnichovická</v>
      </c>
      <c r="M41" s="531"/>
      <c r="N41" s="533"/>
      <c r="O41" s="535"/>
      <c r="P41" s="1222"/>
      <c r="AQ41" s="1160"/>
      <c r="AZ41" s="52"/>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57"/>
      <c r="CI41" s="57"/>
      <c r="CJ41" s="57"/>
      <c r="CK41" s="57"/>
      <c r="CL41" s="60"/>
      <c r="CM41" s="60"/>
      <c r="CN41" s="60"/>
      <c r="CO41" s="60"/>
      <c r="CP41" s="60"/>
      <c r="CQ41" s="60"/>
      <c r="CR41" s="56"/>
    </row>
    <row r="42" spans="2:96" ht="22.5" customHeight="1" thickTop="1" x14ac:dyDescent="0.35">
      <c r="F42" s="40" t="s">
        <v>83</v>
      </c>
      <c r="G42" s="41">
        <f>G40+1</f>
        <v>20</v>
      </c>
      <c r="H42" s="42" t="s">
        <v>45</v>
      </c>
      <c r="I42" s="1219" t="s">
        <v>87</v>
      </c>
      <c r="J42" s="38" t="s">
        <v>74</v>
      </c>
      <c r="K42" s="1217" t="s">
        <v>47</v>
      </c>
      <c r="L42" s="39" t="s">
        <v>69</v>
      </c>
      <c r="M42" s="530">
        <v>21</v>
      </c>
      <c r="N42" s="532" t="s">
        <v>47</v>
      </c>
      <c r="O42" s="534">
        <v>18</v>
      </c>
      <c r="P42" s="1221" t="s">
        <v>91</v>
      </c>
      <c r="R42" t="s">
        <v>68</v>
      </c>
      <c r="S42" s="12" t="str">
        <f ca="1">IF(AK4=1,S4,IF(AK6=1,S6,IF(AK8=1,S8,"")))</f>
        <v>Kmochova</v>
      </c>
      <c r="AQ42" s="1160"/>
      <c r="AZ42" s="52"/>
      <c r="BA42" s="61" t="s">
        <v>56</v>
      </c>
      <c r="BB42" s="62">
        <f>BG40</f>
        <v>4</v>
      </c>
      <c r="BC42" s="63" t="s">
        <v>47</v>
      </c>
      <c r="BD42" s="64">
        <v>1</v>
      </c>
      <c r="BE42" s="64">
        <v>2</v>
      </c>
      <c r="BF42" s="64">
        <v>3</v>
      </c>
      <c r="BG42" s="64">
        <v>4</v>
      </c>
      <c r="BH42" s="64">
        <v>5</v>
      </c>
      <c r="BI42" s="64">
        <v>6</v>
      </c>
      <c r="BJ42" s="64">
        <v>7</v>
      </c>
      <c r="BK42" s="64">
        <v>8</v>
      </c>
      <c r="BL42" s="64">
        <v>9</v>
      </c>
      <c r="BM42" s="64">
        <v>10</v>
      </c>
      <c r="BN42" s="64">
        <v>11</v>
      </c>
      <c r="BO42" s="64">
        <v>12</v>
      </c>
      <c r="BP42" s="64">
        <v>13</v>
      </c>
      <c r="BQ42" s="64">
        <v>14</v>
      </c>
      <c r="BR42" s="64">
        <v>15</v>
      </c>
      <c r="BS42" s="64">
        <v>16</v>
      </c>
      <c r="BT42" s="64">
        <v>17</v>
      </c>
      <c r="BU42" s="64">
        <v>18</v>
      </c>
      <c r="BV42" s="64">
        <v>19</v>
      </c>
      <c r="BW42" s="64">
        <v>20</v>
      </c>
      <c r="BX42" s="64">
        <v>21</v>
      </c>
      <c r="BY42" s="64">
        <v>22</v>
      </c>
      <c r="BZ42" s="64">
        <v>23</v>
      </c>
      <c r="CA42" s="64">
        <v>24</v>
      </c>
      <c r="CB42" s="64">
        <v>25</v>
      </c>
      <c r="CC42" s="64">
        <v>26</v>
      </c>
      <c r="CD42" s="64">
        <v>27</v>
      </c>
      <c r="CE42" s="64">
        <v>28</v>
      </c>
      <c r="CF42" s="64">
        <v>29</v>
      </c>
      <c r="CG42" s="64">
        <v>30</v>
      </c>
      <c r="CH42" s="64">
        <v>31</v>
      </c>
      <c r="CI42" s="64">
        <v>32</v>
      </c>
      <c r="CJ42" s="64">
        <v>33</v>
      </c>
      <c r="CK42" s="64">
        <v>34</v>
      </c>
      <c r="CL42" s="65">
        <v>35</v>
      </c>
      <c r="CM42" s="65">
        <v>36</v>
      </c>
      <c r="CN42" s="65">
        <v>37</v>
      </c>
      <c r="CO42" s="65">
        <v>38</v>
      </c>
      <c r="CP42" s="65">
        <v>39</v>
      </c>
      <c r="CQ42" s="65">
        <v>40</v>
      </c>
      <c r="CR42" s="56"/>
    </row>
    <row r="43" spans="2:96" ht="22.5" customHeight="1" thickBot="1" x14ac:dyDescent="0.35">
      <c r="F43" s="44">
        <v>7</v>
      </c>
      <c r="G43" s="45" t="s">
        <v>50</v>
      </c>
      <c r="H43" s="46">
        <v>2</v>
      </c>
      <c r="I43" s="1220"/>
      <c r="J43" s="207" t="str">
        <f ca="1">IF($R$42="","",LOOKUP(J42,$R$42:$R$49,$S$42:$S$49))</f>
        <v>Masarykova</v>
      </c>
      <c r="K43" s="1218"/>
      <c r="L43" s="207" t="str">
        <f ca="1">IF($R$42="","",LOOKUP(L42,$R$42:$R$49,$S$42:$S$49))</f>
        <v>Lipanská</v>
      </c>
      <c r="M43" s="531"/>
      <c r="N43" s="533"/>
      <c r="O43" s="535"/>
      <c r="P43" s="1222"/>
      <c r="R43" t="s">
        <v>69</v>
      </c>
      <c r="S43" s="12" t="str">
        <f ca="1">IF(AK4=2,S4,IF(AK6=2,S6,IF(AK8=2,S8,"")))</f>
        <v>Lipanská</v>
      </c>
      <c r="AQ43" s="1160"/>
      <c r="AZ43" s="52"/>
      <c r="BA43" s="66"/>
      <c r="BB43" s="67"/>
      <c r="BC43" s="244"/>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9"/>
      <c r="CM43" s="69"/>
      <c r="CN43" s="69"/>
      <c r="CO43" s="69"/>
      <c r="CP43" s="69"/>
      <c r="CQ43" s="69"/>
      <c r="CR43" s="56"/>
    </row>
    <row r="44" spans="2:96" ht="22.5" customHeight="1" thickTop="1" x14ac:dyDescent="0.35">
      <c r="F44" s="40" t="s">
        <v>83</v>
      </c>
      <c r="G44" s="41">
        <f>G42+1</f>
        <v>21</v>
      </c>
      <c r="H44" s="42" t="s">
        <v>45</v>
      </c>
      <c r="I44" s="1219" t="s">
        <v>88</v>
      </c>
      <c r="J44" s="38" t="s">
        <v>68</v>
      </c>
      <c r="K44" s="1217" t="s">
        <v>47</v>
      </c>
      <c r="L44" s="39" t="s">
        <v>71</v>
      </c>
      <c r="M44" s="530">
        <v>21</v>
      </c>
      <c r="N44" s="532" t="s">
        <v>47</v>
      </c>
      <c r="O44" s="534">
        <v>7</v>
      </c>
      <c r="P44" s="1221" t="s">
        <v>91</v>
      </c>
      <c r="R44" t="s">
        <v>70</v>
      </c>
      <c r="S44" s="12" t="str">
        <f ca="1">IF(AK13=1,S13,IF(AK15=1,S15,IF(AK17=1,S17,"")))</f>
        <v>Pečky</v>
      </c>
      <c r="AZ44" s="52"/>
      <c r="BA44" s="70" t="s">
        <v>56</v>
      </c>
      <c r="BB44" s="71">
        <f>CC40</f>
        <v>13</v>
      </c>
      <c r="BC44" s="72" t="s">
        <v>47</v>
      </c>
      <c r="BD44" s="64">
        <v>1</v>
      </c>
      <c r="BE44" s="64">
        <v>2</v>
      </c>
      <c r="BF44" s="64">
        <v>3</v>
      </c>
      <c r="BG44" s="64">
        <v>4</v>
      </c>
      <c r="BH44" s="64">
        <v>5</v>
      </c>
      <c r="BI44" s="64">
        <v>6</v>
      </c>
      <c r="BJ44" s="64">
        <v>7</v>
      </c>
      <c r="BK44" s="64">
        <v>8</v>
      </c>
      <c r="BL44" s="64">
        <v>9</v>
      </c>
      <c r="BM44" s="64">
        <v>10</v>
      </c>
      <c r="BN44" s="64">
        <v>11</v>
      </c>
      <c r="BO44" s="64">
        <v>12</v>
      </c>
      <c r="BP44" s="64">
        <v>13</v>
      </c>
      <c r="BQ44" s="64">
        <v>14</v>
      </c>
      <c r="BR44" s="64">
        <v>15</v>
      </c>
      <c r="BS44" s="64">
        <v>16</v>
      </c>
      <c r="BT44" s="64">
        <v>17</v>
      </c>
      <c r="BU44" s="64">
        <v>18</v>
      </c>
      <c r="BV44" s="64">
        <v>19</v>
      </c>
      <c r="BW44" s="64">
        <v>20</v>
      </c>
      <c r="BX44" s="64">
        <v>21</v>
      </c>
      <c r="BY44" s="64">
        <v>22</v>
      </c>
      <c r="BZ44" s="64">
        <v>23</v>
      </c>
      <c r="CA44" s="64">
        <v>24</v>
      </c>
      <c r="CB44" s="64">
        <v>25</v>
      </c>
      <c r="CC44" s="64">
        <v>26</v>
      </c>
      <c r="CD44" s="64">
        <v>27</v>
      </c>
      <c r="CE44" s="64">
        <v>28</v>
      </c>
      <c r="CF44" s="64">
        <v>29</v>
      </c>
      <c r="CG44" s="64">
        <v>30</v>
      </c>
      <c r="CH44" s="64">
        <v>31</v>
      </c>
      <c r="CI44" s="64">
        <v>32</v>
      </c>
      <c r="CJ44" s="64">
        <v>33</v>
      </c>
      <c r="CK44" s="64">
        <v>34</v>
      </c>
      <c r="CL44" s="65">
        <v>35</v>
      </c>
      <c r="CM44" s="65">
        <v>36</v>
      </c>
      <c r="CN44" s="65">
        <v>37</v>
      </c>
      <c r="CO44" s="65">
        <v>38</v>
      </c>
      <c r="CP44" s="65">
        <v>39</v>
      </c>
      <c r="CQ44" s="65">
        <v>40</v>
      </c>
      <c r="CR44" s="56"/>
    </row>
    <row r="45" spans="2:96" ht="22.5" customHeight="1" thickBot="1" x14ac:dyDescent="0.35">
      <c r="F45" s="44">
        <v>7</v>
      </c>
      <c r="G45" s="45" t="s">
        <v>50</v>
      </c>
      <c r="H45" s="46">
        <v>3</v>
      </c>
      <c r="I45" s="1220"/>
      <c r="J45" s="207" t="str">
        <f ca="1">IF($R$42="","",LOOKUP(J44,$R$42:$R$49,$S$42:$S$49))</f>
        <v>Kmochova</v>
      </c>
      <c r="K45" s="1218"/>
      <c r="L45" s="207" t="str">
        <f ca="1">IF($R$42="","",LOOKUP(L44,$R$42:$R$49,$S$42:$S$49))</f>
        <v>Týnec n.Lab.</v>
      </c>
      <c r="M45" s="531"/>
      <c r="N45" s="533"/>
      <c r="O45" s="535"/>
      <c r="P45" s="1222"/>
      <c r="R45" t="s">
        <v>71</v>
      </c>
      <c r="S45" s="12" t="str">
        <f ca="1">IF(AK13=2,S13,IF(AK15=2,S15,IF(AK17=2,S17,"")))</f>
        <v>Týnec n.Lab.</v>
      </c>
      <c r="AZ45" s="73"/>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c r="CA45" s="74"/>
      <c r="CB45" s="74"/>
      <c r="CC45" s="74"/>
      <c r="CD45" s="74"/>
      <c r="CE45" s="74"/>
      <c r="CF45" s="74"/>
      <c r="CG45" s="74"/>
      <c r="CH45" s="74"/>
      <c r="CI45" s="74"/>
      <c r="CJ45" s="74"/>
      <c r="CK45" s="74"/>
      <c r="CL45" s="74"/>
      <c r="CM45" s="74"/>
      <c r="CN45" s="74"/>
      <c r="CO45" s="74"/>
      <c r="CP45" s="74"/>
      <c r="CQ45" s="74"/>
      <c r="CR45" s="75"/>
    </row>
    <row r="46" spans="2:96" ht="22.5" customHeight="1" thickTop="1" thickBot="1" x14ac:dyDescent="0.35">
      <c r="E46" s="1159"/>
      <c r="F46" s="594" t="s">
        <v>89</v>
      </c>
      <c r="G46" s="594"/>
      <c r="H46" s="594"/>
      <c r="I46" s="594"/>
      <c r="J46" s="594"/>
      <c r="K46" s="594"/>
      <c r="L46" s="594"/>
      <c r="M46" s="594"/>
      <c r="N46" s="594"/>
      <c r="O46" s="594"/>
      <c r="R46" t="s">
        <v>72</v>
      </c>
      <c r="S46" s="12" t="str">
        <f ca="1">IF(AK22=1,S22,IF(AK24=1,S24,IF(AK26=1,S26,IF(AK28=1,S28,""))))</f>
        <v>Ovčárecká</v>
      </c>
      <c r="AZ46" s="48"/>
      <c r="BA46" s="49"/>
      <c r="BB46" s="49"/>
      <c r="BC46" s="49"/>
      <c r="BD46" s="49"/>
      <c r="BE46" s="49"/>
      <c r="BF46" s="1123" t="str">
        <f>AU47</f>
        <v>skupina</v>
      </c>
      <c r="BG46" s="1123"/>
      <c r="BH46" s="1123"/>
      <c r="BI46" s="1123"/>
      <c r="BJ46" s="1123"/>
      <c r="BK46" s="1123"/>
      <c r="BL46" s="50" t="str">
        <f>AU48</f>
        <v>D</v>
      </c>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51"/>
    </row>
    <row r="47" spans="2:96" ht="22.5" customHeight="1" thickTop="1" x14ac:dyDescent="0.35">
      <c r="C47" t="str">
        <f>IF(A48=0,"",A48)</f>
        <v/>
      </c>
      <c r="E47" s="1160"/>
      <c r="F47" s="40" t="s">
        <v>83</v>
      </c>
      <c r="G47" s="41">
        <v>22</v>
      </c>
      <c r="H47" s="42" t="s">
        <v>45</v>
      </c>
      <c r="I47" s="1219" t="s">
        <v>90</v>
      </c>
      <c r="J47" s="38" t="s">
        <v>70</v>
      </c>
      <c r="K47" s="1217" t="s">
        <v>47</v>
      </c>
      <c r="L47" s="39" t="s">
        <v>73</v>
      </c>
      <c r="M47" s="530">
        <v>21</v>
      </c>
      <c r="N47" s="532" t="s">
        <v>47</v>
      </c>
      <c r="O47" s="534">
        <v>13</v>
      </c>
      <c r="P47" s="1221" t="s">
        <v>91</v>
      </c>
      <c r="R47" t="s">
        <v>73</v>
      </c>
      <c r="S47" s="12" t="str">
        <f ca="1">IF(AK22=2,S22,IF(AK24=2,S24,IF(AK26=2,S26,IF(AK28=2,S28,""))))</f>
        <v>Gymnázium</v>
      </c>
      <c r="AR47" t="str">
        <f t="shared" ref="AR47:AX48" si="41">F12</f>
        <v>kolo</v>
      </c>
      <c r="AS47">
        <f t="shared" si="41"/>
        <v>6</v>
      </c>
      <c r="AT47" t="str">
        <f t="shared" si="41"/>
        <v>HŘIŠTĚ</v>
      </c>
      <c r="AU47" t="str">
        <f t="shared" si="41"/>
        <v>skupina</v>
      </c>
      <c r="AV47">
        <f t="shared" si="41"/>
        <v>5</v>
      </c>
      <c r="AW47" t="str">
        <f t="shared" si="41"/>
        <v>:</v>
      </c>
      <c r="AX47">
        <f t="shared" si="41"/>
        <v>12</v>
      </c>
      <c r="AZ47" s="52"/>
      <c r="BA47" s="1141" t="str">
        <f>AR47</f>
        <v>kolo</v>
      </c>
      <c r="BB47" s="1141"/>
      <c r="BC47" s="1141"/>
      <c r="BD47" s="53">
        <f>AR48</f>
        <v>2</v>
      </c>
      <c r="BE47" s="54"/>
      <c r="BF47" s="54"/>
      <c r="BG47" s="54"/>
      <c r="BH47" s="54"/>
      <c r="BI47" s="54"/>
      <c r="BJ47" s="54"/>
      <c r="BK47" s="54"/>
      <c r="BL47" s="54"/>
      <c r="BM47" s="54"/>
      <c r="BN47" s="54"/>
      <c r="BO47" s="54"/>
      <c r="BP47" s="54"/>
      <c r="BQ47" s="54"/>
      <c r="BR47" s="54"/>
      <c r="BS47" s="54"/>
      <c r="BT47" s="1120">
        <f>AS47</f>
        <v>6</v>
      </c>
      <c r="BU47" s="1120"/>
      <c r="BV47" s="1121" t="s">
        <v>48</v>
      </c>
      <c r="BW47" s="1121"/>
      <c r="BX47" s="1121"/>
      <c r="BY47" s="54"/>
      <c r="BZ47" s="54"/>
      <c r="CA47" s="54"/>
      <c r="CB47" s="54"/>
      <c r="CC47" s="54"/>
      <c r="CD47" s="54"/>
      <c r="CE47" s="54"/>
      <c r="CF47" s="54"/>
      <c r="CG47" s="54"/>
      <c r="CH47" s="54"/>
      <c r="CI47" s="54"/>
      <c r="CJ47" s="54"/>
      <c r="CK47" s="54"/>
      <c r="CL47" s="55"/>
      <c r="CM47" s="1122" t="s">
        <v>49</v>
      </c>
      <c r="CN47" s="1122"/>
      <c r="CO47" s="1122"/>
      <c r="CP47" s="1110">
        <f>IF(AT48=0,"",AT48)</f>
        <v>3</v>
      </c>
      <c r="CQ47" s="1110"/>
      <c r="CR47" s="56"/>
    </row>
    <row r="48" spans="2:96" ht="22.5" customHeight="1" thickBot="1" x14ac:dyDescent="0.35">
      <c r="B48" t="s">
        <v>81</v>
      </c>
      <c r="C48" t="str">
        <f>IF(A49=0,"",A49)</f>
        <v/>
      </c>
      <c r="E48" s="1160"/>
      <c r="F48" s="44">
        <v>8</v>
      </c>
      <c r="G48" s="45" t="s">
        <v>50</v>
      </c>
      <c r="H48" s="46">
        <v>2</v>
      </c>
      <c r="I48" s="1220"/>
      <c r="J48" s="207" t="str">
        <f ca="1">IF($R$42="","",LOOKUP(J47,$R$42:$R$49,$S$42:$S$49))</f>
        <v>Pečky</v>
      </c>
      <c r="K48" s="1218"/>
      <c r="L48" s="207" t="str">
        <f ca="1">IF($R$42="","",LOOKUP(L47,$R$42:$R$49,$S$42:$S$49))</f>
        <v>Gymnázium</v>
      </c>
      <c r="M48" s="531"/>
      <c r="N48" s="533"/>
      <c r="O48" s="535"/>
      <c r="P48" s="1222"/>
      <c r="R48" t="s">
        <v>74</v>
      </c>
      <c r="S48" s="12" t="str">
        <f ca="1">IF(AK33=1,S33,IF(AK35=1,S35,IF(AK37=1,S37,IF(AK39=1,S39,""))))</f>
        <v>Masarykova</v>
      </c>
      <c r="AQ48" s="1159"/>
      <c r="AR48">
        <f t="shared" si="41"/>
        <v>2</v>
      </c>
      <c r="AS48" t="str">
        <f t="shared" si="41"/>
        <v>zápas</v>
      </c>
      <c r="AT48">
        <f t="shared" si="41"/>
        <v>3</v>
      </c>
      <c r="AU48" t="str">
        <f t="shared" si="41"/>
        <v>D</v>
      </c>
      <c r="AV48" t="str">
        <f t="shared" ca="1" si="41"/>
        <v>Mnichovická</v>
      </c>
      <c r="AW48">
        <f t="shared" si="41"/>
        <v>0</v>
      </c>
      <c r="AX48" t="str">
        <f t="shared" ca="1" si="41"/>
        <v>Plaňany</v>
      </c>
      <c r="AZ48" s="52"/>
      <c r="BA48" s="53"/>
      <c r="BB48" s="53"/>
      <c r="BC48" s="53"/>
      <c r="BD48" s="53"/>
      <c r="BE48" s="54"/>
      <c r="BF48" s="54"/>
      <c r="BG48" s="54"/>
      <c r="BH48" s="54"/>
      <c r="BI48" s="54"/>
      <c r="BJ48" s="54"/>
      <c r="BK48" s="54"/>
      <c r="BL48" s="54"/>
      <c r="BM48" s="54"/>
      <c r="BN48" s="54"/>
      <c r="BO48" s="54"/>
      <c r="BP48" s="54"/>
      <c r="BQ48" s="54"/>
      <c r="BR48" s="54"/>
      <c r="BS48" s="54"/>
      <c r="BT48" s="1120"/>
      <c r="BU48" s="1120"/>
      <c r="BV48" s="1121"/>
      <c r="BW48" s="1121"/>
      <c r="BX48" s="1121"/>
      <c r="BY48" s="54"/>
      <c r="BZ48" s="54"/>
      <c r="CA48" s="54"/>
      <c r="CB48" s="54"/>
      <c r="CC48" s="54"/>
      <c r="CD48" s="54"/>
      <c r="CE48" s="54"/>
      <c r="CF48" s="54"/>
      <c r="CG48" s="54"/>
      <c r="CH48" s="54"/>
      <c r="CI48" s="54"/>
      <c r="CJ48" s="54"/>
      <c r="CK48" s="54"/>
      <c r="CL48" s="55"/>
      <c r="CM48" s="1122"/>
      <c r="CN48" s="1122"/>
      <c r="CO48" s="1122"/>
      <c r="CP48" s="1110"/>
      <c r="CQ48" s="1110"/>
      <c r="CR48" s="56"/>
    </row>
    <row r="49" spans="2:96" ht="22.5" customHeight="1" thickTop="1" x14ac:dyDescent="0.35">
      <c r="B49" t="s">
        <v>81</v>
      </c>
      <c r="C49" t="str">
        <f>IF(A50=0,"",A50)</f>
        <v/>
      </c>
      <c r="E49" s="1160"/>
      <c r="F49" s="40" t="s">
        <v>83</v>
      </c>
      <c r="G49" s="41">
        <f>G47+1</f>
        <v>23</v>
      </c>
      <c r="H49" s="42" t="s">
        <v>45</v>
      </c>
      <c r="I49" s="1219" t="s">
        <v>93</v>
      </c>
      <c r="J49" s="38" t="s">
        <v>95</v>
      </c>
      <c r="K49" s="1217" t="s">
        <v>47</v>
      </c>
      <c r="L49" s="39" t="s">
        <v>96</v>
      </c>
      <c r="M49" s="530">
        <v>21</v>
      </c>
      <c r="N49" s="532" t="s">
        <v>47</v>
      </c>
      <c r="O49" s="534">
        <v>17</v>
      </c>
      <c r="P49" s="1221" t="s">
        <v>92</v>
      </c>
      <c r="R49" t="s">
        <v>75</v>
      </c>
      <c r="S49" s="12" t="str">
        <f ca="1">IF(AK33=2,S33,IF(AK35=2,S35,IF(AK37=2,S37,IF(AK39=2,S39,""))))</f>
        <v>Mnichovická</v>
      </c>
      <c r="AQ49" s="1160"/>
      <c r="AZ49" s="52"/>
      <c r="BA49" s="57"/>
      <c r="BB49" s="57"/>
      <c r="BC49" s="57"/>
      <c r="BD49" s="57"/>
      <c r="BE49" s="1165" t="s">
        <v>52</v>
      </c>
      <c r="BF49" s="1165"/>
      <c r="BG49" s="58">
        <f>AV47</f>
        <v>5</v>
      </c>
      <c r="BH49" s="59" t="s">
        <v>53</v>
      </c>
      <c r="BI49" s="1157" t="str">
        <f ca="1">IF(AV48="","",LOOKUP(BG49,$B$2:$B$51,$C$2:$C$50))</f>
        <v>Mnichovická</v>
      </c>
      <c r="BJ49" s="1157"/>
      <c r="BK49" s="1157"/>
      <c r="BL49" s="1157"/>
      <c r="BM49" s="1157"/>
      <c r="BN49" s="1157"/>
      <c r="BO49" s="1157"/>
      <c r="BP49" s="1157"/>
      <c r="BQ49" s="1157"/>
      <c r="BR49" s="1157"/>
      <c r="BS49" s="1157"/>
      <c r="BT49" s="1157"/>
      <c r="BU49" s="1157"/>
      <c r="BV49" s="57"/>
      <c r="BW49" s="57"/>
      <c r="BX49" s="57"/>
      <c r="BY49" s="57"/>
      <c r="BZ49" s="57"/>
      <c r="CA49" s="1165" t="s">
        <v>52</v>
      </c>
      <c r="CB49" s="1165"/>
      <c r="CC49" s="58">
        <f>AX47</f>
        <v>12</v>
      </c>
      <c r="CD49" s="59" t="s">
        <v>53</v>
      </c>
      <c r="CE49" s="1157" t="str">
        <f ca="1">IF(AX48="","",LOOKUP(CC49,$B$2:$B$51,$C$2:$C$50))</f>
        <v>Plaňany</v>
      </c>
      <c r="CF49" s="1157"/>
      <c r="CG49" s="1157"/>
      <c r="CH49" s="1157"/>
      <c r="CI49" s="1157"/>
      <c r="CJ49" s="1157"/>
      <c r="CK49" s="1157"/>
      <c r="CL49" s="1157"/>
      <c r="CM49" s="1157"/>
      <c r="CN49" s="1157"/>
      <c r="CO49" s="1157"/>
      <c r="CP49" s="1157"/>
      <c r="CQ49" s="1157"/>
      <c r="CR49" s="56"/>
    </row>
    <row r="50" spans="2:96" ht="22.5" customHeight="1" thickBot="1" x14ac:dyDescent="0.35">
      <c r="B50" t="s">
        <v>81</v>
      </c>
      <c r="C50" t="str">
        <f>IF(A51=0,"",A51)</f>
        <v/>
      </c>
      <c r="E50" s="1160"/>
      <c r="F50" s="44">
        <v>8</v>
      </c>
      <c r="G50" s="45" t="s">
        <v>50</v>
      </c>
      <c r="H50" s="46">
        <v>1</v>
      </c>
      <c r="I50" s="1220"/>
      <c r="J50" s="206" t="str">
        <f ca="1">IF(M40=O40,"",IF(M40&lt;O40,J41,L41))</f>
        <v>Mnichovická</v>
      </c>
      <c r="K50" s="1218"/>
      <c r="L50" s="207" t="str">
        <f ca="1">IF(M44=O44,"",IF(M44&lt;O44,J45,L45))</f>
        <v>Týnec n.Lab.</v>
      </c>
      <c r="M50" s="531"/>
      <c r="N50" s="533"/>
      <c r="O50" s="535"/>
      <c r="P50" s="1222"/>
      <c r="AQ50" s="1160"/>
      <c r="AZ50" s="52"/>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7"/>
      <c r="CD50" s="57"/>
      <c r="CE50" s="57"/>
      <c r="CF50" s="57"/>
      <c r="CG50" s="57"/>
      <c r="CH50" s="57"/>
      <c r="CI50" s="57"/>
      <c r="CJ50" s="57"/>
      <c r="CK50" s="57"/>
      <c r="CL50" s="60"/>
      <c r="CM50" s="60"/>
      <c r="CN50" s="60"/>
      <c r="CO50" s="60"/>
      <c r="CP50" s="60"/>
      <c r="CQ50" s="60"/>
      <c r="CR50" s="56"/>
    </row>
    <row r="51" spans="2:96" ht="22.5" customHeight="1" thickTop="1" x14ac:dyDescent="0.35">
      <c r="B51" t="s">
        <v>81</v>
      </c>
      <c r="E51" s="1160"/>
      <c r="F51" s="40" t="s">
        <v>83</v>
      </c>
      <c r="G51" s="41">
        <f>G49+1</f>
        <v>24</v>
      </c>
      <c r="H51" s="42" t="s">
        <v>45</v>
      </c>
      <c r="I51" s="1219" t="s">
        <v>94</v>
      </c>
      <c r="J51" s="38" t="s">
        <v>97</v>
      </c>
      <c r="K51" s="1217" t="s">
        <v>47</v>
      </c>
      <c r="L51" s="39" t="s">
        <v>98</v>
      </c>
      <c r="M51" s="530">
        <v>16</v>
      </c>
      <c r="N51" s="532" t="s">
        <v>47</v>
      </c>
      <c r="O51" s="534">
        <v>21</v>
      </c>
      <c r="P51" s="1221" t="s">
        <v>92</v>
      </c>
      <c r="AQ51" s="1160"/>
      <c r="AZ51" s="52"/>
      <c r="BA51" s="61" t="s">
        <v>56</v>
      </c>
      <c r="BB51" s="62">
        <f>BG49</f>
        <v>5</v>
      </c>
      <c r="BC51" s="63" t="s">
        <v>47</v>
      </c>
      <c r="BD51" s="64">
        <v>1</v>
      </c>
      <c r="BE51" s="64">
        <v>2</v>
      </c>
      <c r="BF51" s="64">
        <v>3</v>
      </c>
      <c r="BG51" s="64">
        <v>4</v>
      </c>
      <c r="BH51" s="64">
        <v>5</v>
      </c>
      <c r="BI51" s="64">
        <v>6</v>
      </c>
      <c r="BJ51" s="64">
        <v>7</v>
      </c>
      <c r="BK51" s="64">
        <v>8</v>
      </c>
      <c r="BL51" s="64">
        <v>9</v>
      </c>
      <c r="BM51" s="64">
        <v>10</v>
      </c>
      <c r="BN51" s="64">
        <v>11</v>
      </c>
      <c r="BO51" s="64">
        <v>12</v>
      </c>
      <c r="BP51" s="64">
        <v>13</v>
      </c>
      <c r="BQ51" s="64">
        <v>14</v>
      </c>
      <c r="BR51" s="64">
        <v>15</v>
      </c>
      <c r="BS51" s="64">
        <v>16</v>
      </c>
      <c r="BT51" s="64">
        <v>17</v>
      </c>
      <c r="BU51" s="64">
        <v>18</v>
      </c>
      <c r="BV51" s="64">
        <v>19</v>
      </c>
      <c r="BW51" s="64">
        <v>20</v>
      </c>
      <c r="BX51" s="64">
        <v>21</v>
      </c>
      <c r="BY51" s="64">
        <v>22</v>
      </c>
      <c r="BZ51" s="64">
        <v>23</v>
      </c>
      <c r="CA51" s="64">
        <v>24</v>
      </c>
      <c r="CB51" s="64">
        <v>25</v>
      </c>
      <c r="CC51" s="64">
        <v>26</v>
      </c>
      <c r="CD51" s="64">
        <v>27</v>
      </c>
      <c r="CE51" s="64">
        <v>28</v>
      </c>
      <c r="CF51" s="64">
        <v>29</v>
      </c>
      <c r="CG51" s="64">
        <v>30</v>
      </c>
      <c r="CH51" s="64">
        <v>31</v>
      </c>
      <c r="CI51" s="64">
        <v>32</v>
      </c>
      <c r="CJ51" s="64">
        <v>33</v>
      </c>
      <c r="CK51" s="64">
        <v>34</v>
      </c>
      <c r="CL51" s="65">
        <v>35</v>
      </c>
      <c r="CM51" s="65">
        <v>36</v>
      </c>
      <c r="CN51" s="65">
        <v>37</v>
      </c>
      <c r="CO51" s="65">
        <v>38</v>
      </c>
      <c r="CP51" s="65">
        <v>39</v>
      </c>
      <c r="CQ51" s="65">
        <v>40</v>
      </c>
      <c r="CR51" s="56"/>
    </row>
    <row r="52" spans="2:96" ht="22.5" customHeight="1" thickBot="1" x14ac:dyDescent="0.35">
      <c r="E52" s="1160"/>
      <c r="F52" s="44">
        <v>8</v>
      </c>
      <c r="G52" s="45" t="s">
        <v>50</v>
      </c>
      <c r="H52" s="46">
        <v>3</v>
      </c>
      <c r="I52" s="1220"/>
      <c r="J52" s="206" t="str">
        <f ca="1">IF(M42=O42,"",IF(M42&lt;O42,J43,L43))</f>
        <v>Lipanská</v>
      </c>
      <c r="K52" s="1218"/>
      <c r="L52" s="207" t="str">
        <f ca="1">IF(M47=O47,"",IF(M47&lt;O47,J48,L48))</f>
        <v>Gymnázium</v>
      </c>
      <c r="M52" s="531"/>
      <c r="N52" s="533"/>
      <c r="O52" s="535"/>
      <c r="P52" s="1222"/>
      <c r="AQ52" s="1160"/>
      <c r="AZ52" s="52"/>
      <c r="BA52" s="66"/>
      <c r="BB52" s="67"/>
      <c r="BC52" s="244"/>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c r="CE52" s="68"/>
      <c r="CF52" s="68"/>
      <c r="CG52" s="68"/>
      <c r="CH52" s="68"/>
      <c r="CI52" s="68"/>
      <c r="CJ52" s="68"/>
      <c r="CK52" s="68"/>
      <c r="CL52" s="69"/>
      <c r="CM52" s="69"/>
      <c r="CN52" s="69"/>
      <c r="CO52" s="69"/>
      <c r="CP52" s="69"/>
      <c r="CQ52" s="69"/>
      <c r="CR52" s="56"/>
    </row>
    <row r="53" spans="2:96" ht="22.5" customHeight="1" thickTop="1" x14ac:dyDescent="0.35">
      <c r="E53" s="1160"/>
      <c r="F53" s="40" t="s">
        <v>83</v>
      </c>
      <c r="G53" s="41">
        <v>25</v>
      </c>
      <c r="H53" s="42" t="s">
        <v>45</v>
      </c>
      <c r="I53" s="1219" t="s">
        <v>99</v>
      </c>
      <c r="J53" s="38" t="s">
        <v>102</v>
      </c>
      <c r="K53" s="1217" t="s">
        <v>47</v>
      </c>
      <c r="L53" s="39" t="s">
        <v>103</v>
      </c>
      <c r="M53" s="530">
        <v>14</v>
      </c>
      <c r="N53" s="532" t="s">
        <v>47</v>
      </c>
      <c r="O53" s="534">
        <v>21</v>
      </c>
      <c r="P53" s="1221" t="s">
        <v>101</v>
      </c>
      <c r="AQ53" s="1160"/>
      <c r="AZ53" s="52"/>
      <c r="BA53" s="70" t="s">
        <v>56</v>
      </c>
      <c r="BB53" s="71">
        <f>CC49</f>
        <v>12</v>
      </c>
      <c r="BC53" s="72" t="s">
        <v>47</v>
      </c>
      <c r="BD53" s="64">
        <v>1</v>
      </c>
      <c r="BE53" s="64">
        <v>2</v>
      </c>
      <c r="BF53" s="64">
        <v>3</v>
      </c>
      <c r="BG53" s="64">
        <v>4</v>
      </c>
      <c r="BH53" s="64">
        <v>5</v>
      </c>
      <c r="BI53" s="64">
        <v>6</v>
      </c>
      <c r="BJ53" s="64">
        <v>7</v>
      </c>
      <c r="BK53" s="64">
        <v>8</v>
      </c>
      <c r="BL53" s="64">
        <v>9</v>
      </c>
      <c r="BM53" s="64">
        <v>10</v>
      </c>
      <c r="BN53" s="64">
        <v>11</v>
      </c>
      <c r="BO53" s="64">
        <v>12</v>
      </c>
      <c r="BP53" s="64">
        <v>13</v>
      </c>
      <c r="BQ53" s="64">
        <v>14</v>
      </c>
      <c r="BR53" s="64">
        <v>15</v>
      </c>
      <c r="BS53" s="64">
        <v>16</v>
      </c>
      <c r="BT53" s="64">
        <v>17</v>
      </c>
      <c r="BU53" s="64">
        <v>18</v>
      </c>
      <c r="BV53" s="64">
        <v>19</v>
      </c>
      <c r="BW53" s="64">
        <v>20</v>
      </c>
      <c r="BX53" s="64">
        <v>21</v>
      </c>
      <c r="BY53" s="64">
        <v>22</v>
      </c>
      <c r="BZ53" s="64">
        <v>23</v>
      </c>
      <c r="CA53" s="64">
        <v>24</v>
      </c>
      <c r="CB53" s="64">
        <v>25</v>
      </c>
      <c r="CC53" s="64">
        <v>26</v>
      </c>
      <c r="CD53" s="64">
        <v>27</v>
      </c>
      <c r="CE53" s="64">
        <v>28</v>
      </c>
      <c r="CF53" s="64">
        <v>29</v>
      </c>
      <c r="CG53" s="64">
        <v>30</v>
      </c>
      <c r="CH53" s="64">
        <v>31</v>
      </c>
      <c r="CI53" s="64">
        <v>32</v>
      </c>
      <c r="CJ53" s="64">
        <v>33</v>
      </c>
      <c r="CK53" s="64">
        <v>34</v>
      </c>
      <c r="CL53" s="65">
        <v>35</v>
      </c>
      <c r="CM53" s="65">
        <v>36</v>
      </c>
      <c r="CN53" s="65">
        <v>37</v>
      </c>
      <c r="CO53" s="65">
        <v>38</v>
      </c>
      <c r="CP53" s="65">
        <v>39</v>
      </c>
      <c r="CQ53" s="65">
        <v>40</v>
      </c>
      <c r="CR53" s="56"/>
    </row>
    <row r="54" spans="2:96" ht="22.5" customHeight="1" thickBot="1" x14ac:dyDescent="0.35">
      <c r="E54" s="1160"/>
      <c r="F54" s="44">
        <v>9</v>
      </c>
      <c r="G54" s="45" t="s">
        <v>50</v>
      </c>
      <c r="H54" s="46">
        <v>3</v>
      </c>
      <c r="I54" s="1220"/>
      <c r="J54" s="206" t="str">
        <f ca="1">IF(M40=O40,"",IF(M40&gt;O40,J41,L41))</f>
        <v>Ovčárecká</v>
      </c>
      <c r="K54" s="1218"/>
      <c r="L54" s="207" t="str">
        <f ca="1">IF(M44=O44,"",IF(M44&gt;O44,J45,L45))</f>
        <v>Kmochova</v>
      </c>
      <c r="M54" s="531"/>
      <c r="N54" s="533"/>
      <c r="O54" s="535"/>
      <c r="P54" s="1222"/>
      <c r="AQ54" s="1160"/>
      <c r="AZ54" s="73"/>
      <c r="BA54" s="74"/>
      <c r="BB54" s="74"/>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5"/>
    </row>
    <row r="55" spans="2:96" ht="22.5" customHeight="1" thickTop="1" x14ac:dyDescent="0.35">
      <c r="E55" s="1160"/>
      <c r="F55" s="40" t="s">
        <v>83</v>
      </c>
      <c r="G55" s="41">
        <f>G53+1</f>
        <v>26</v>
      </c>
      <c r="H55" s="42" t="s">
        <v>45</v>
      </c>
      <c r="I55" s="1219" t="s">
        <v>100</v>
      </c>
      <c r="J55" s="38" t="s">
        <v>104</v>
      </c>
      <c r="K55" s="1217" t="s">
        <v>47</v>
      </c>
      <c r="L55" s="39" t="s">
        <v>105</v>
      </c>
      <c r="M55" s="530">
        <v>7</v>
      </c>
      <c r="N55" s="532" t="s">
        <v>47</v>
      </c>
      <c r="O55" s="534">
        <v>21</v>
      </c>
      <c r="P55" s="1221" t="s">
        <v>101</v>
      </c>
      <c r="AQ55" s="1160"/>
      <c r="AZ55" s="48"/>
      <c r="BA55" s="49"/>
      <c r="BB55" s="49"/>
      <c r="BC55" s="49"/>
      <c r="BD55" s="49"/>
      <c r="BE55" s="49"/>
      <c r="BF55" s="1123" t="str">
        <f>AU56</f>
        <v>skupina</v>
      </c>
      <c r="BG55" s="1123"/>
      <c r="BH55" s="1123"/>
      <c r="BI55" s="1123"/>
      <c r="BJ55" s="1123"/>
      <c r="BK55" s="1123"/>
      <c r="BL55" s="50" t="str">
        <f>AU57</f>
        <v>A</v>
      </c>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51"/>
    </row>
    <row r="56" spans="2:96" ht="22.5" customHeight="1" thickBot="1" x14ac:dyDescent="0.35">
      <c r="F56" s="44">
        <v>9</v>
      </c>
      <c r="G56" s="45" t="s">
        <v>50</v>
      </c>
      <c r="H56" s="46">
        <v>2</v>
      </c>
      <c r="I56" s="1220"/>
      <c r="J56" s="206" t="str">
        <f ca="1">IF(M42=O42,"",IF(M42&gt;O42,J43,L43))</f>
        <v>Masarykova</v>
      </c>
      <c r="K56" s="1218"/>
      <c r="L56" s="207" t="str">
        <f ca="1">IF(M47=O47,"",IF(M47&gt;O47,J48,L48))</f>
        <v>Pečky</v>
      </c>
      <c r="M56" s="531"/>
      <c r="N56" s="533"/>
      <c r="O56" s="535"/>
      <c r="P56" s="1222"/>
      <c r="AQ56" s="1160"/>
      <c r="AR56" t="str">
        <f t="shared" ref="AR56:AX57" si="42">F14</f>
        <v>kolo</v>
      </c>
      <c r="AS56">
        <f t="shared" si="42"/>
        <v>7</v>
      </c>
      <c r="AT56" t="str">
        <f t="shared" si="42"/>
        <v>HŘIŠTĚ</v>
      </c>
      <c r="AU56" t="str">
        <f t="shared" si="42"/>
        <v>skupina</v>
      </c>
      <c r="AV56">
        <f t="shared" si="42"/>
        <v>8</v>
      </c>
      <c r="AW56" t="str">
        <f t="shared" si="42"/>
        <v>:</v>
      </c>
      <c r="AX56">
        <f t="shared" si="42"/>
        <v>9</v>
      </c>
      <c r="AZ56" s="52"/>
      <c r="BA56" s="1141" t="str">
        <f>AR56</f>
        <v>kolo</v>
      </c>
      <c r="BB56" s="1141"/>
      <c r="BC56" s="1141"/>
      <c r="BD56" s="53">
        <f>AR57</f>
        <v>3</v>
      </c>
      <c r="BE56" s="54"/>
      <c r="BF56" s="54"/>
      <c r="BG56" s="54"/>
      <c r="BH56" s="54"/>
      <c r="BI56" s="54"/>
      <c r="BJ56" s="54"/>
      <c r="BK56" s="54"/>
      <c r="BL56" s="54"/>
      <c r="BM56" s="54"/>
      <c r="BN56" s="54"/>
      <c r="BO56" s="54"/>
      <c r="BP56" s="54"/>
      <c r="BQ56" s="54"/>
      <c r="BR56" s="54"/>
      <c r="BS56" s="54"/>
      <c r="BT56" s="1120">
        <f>AS56</f>
        <v>7</v>
      </c>
      <c r="BU56" s="1120"/>
      <c r="BV56" s="1121" t="s">
        <v>48</v>
      </c>
      <c r="BW56" s="1121"/>
      <c r="BX56" s="1121"/>
      <c r="BY56" s="54"/>
      <c r="BZ56" s="54"/>
      <c r="CA56" s="54"/>
      <c r="CB56" s="54"/>
      <c r="CC56" s="54"/>
      <c r="CD56" s="54"/>
      <c r="CE56" s="54"/>
      <c r="CF56" s="54"/>
      <c r="CG56" s="54"/>
      <c r="CH56" s="54"/>
      <c r="CI56" s="54"/>
      <c r="CJ56" s="54"/>
      <c r="CK56" s="54"/>
      <c r="CL56" s="55"/>
      <c r="CM56" s="1122" t="s">
        <v>49</v>
      </c>
      <c r="CN56" s="1122"/>
      <c r="CO56" s="1122"/>
      <c r="CP56" s="1110">
        <f>IF(AT57=0,"",AT57)</f>
        <v>1</v>
      </c>
      <c r="CQ56" s="1110"/>
      <c r="CR56" s="56"/>
    </row>
    <row r="57" spans="2:96" ht="22.5" customHeight="1" thickTop="1" x14ac:dyDescent="0.35">
      <c r="F57" s="40" t="s">
        <v>83</v>
      </c>
      <c r="G57" s="41">
        <f>G55+1</f>
        <v>27</v>
      </c>
      <c r="H57" s="42" t="s">
        <v>45</v>
      </c>
      <c r="I57" s="1219" t="s">
        <v>110</v>
      </c>
      <c r="J57" s="38" t="s">
        <v>108</v>
      </c>
      <c r="K57" s="1217" t="s">
        <v>47</v>
      </c>
      <c r="L57" s="39" t="s">
        <v>109</v>
      </c>
      <c r="M57" s="530">
        <v>16</v>
      </c>
      <c r="N57" s="532" t="s">
        <v>47</v>
      </c>
      <c r="O57" s="534">
        <v>21</v>
      </c>
      <c r="P57" s="245" t="s">
        <v>106</v>
      </c>
      <c r="AQ57" s="1160"/>
      <c r="AR57">
        <f t="shared" si="42"/>
        <v>3</v>
      </c>
      <c r="AS57" t="str">
        <f t="shared" si="42"/>
        <v>zápas</v>
      </c>
      <c r="AT57">
        <f t="shared" si="42"/>
        <v>1</v>
      </c>
      <c r="AU57" t="str">
        <f t="shared" si="42"/>
        <v>A</v>
      </c>
      <c r="AV57" t="str">
        <f t="shared" ca="1" si="42"/>
        <v>Prok.Velikého</v>
      </c>
      <c r="AW57">
        <f t="shared" si="42"/>
        <v>0</v>
      </c>
      <c r="AX57" t="str">
        <f t="shared" ca="1" si="42"/>
        <v>Lipanská</v>
      </c>
      <c r="AZ57" s="52"/>
      <c r="BA57" s="53"/>
      <c r="BB57" s="53"/>
      <c r="BC57" s="53"/>
      <c r="BD57" s="53"/>
      <c r="BE57" s="54"/>
      <c r="BF57" s="54"/>
      <c r="BG57" s="54"/>
      <c r="BH57" s="54"/>
      <c r="BI57" s="54"/>
      <c r="BJ57" s="54"/>
      <c r="BK57" s="54"/>
      <c r="BL57" s="54"/>
      <c r="BM57" s="54"/>
      <c r="BN57" s="54"/>
      <c r="BO57" s="54"/>
      <c r="BP57" s="54"/>
      <c r="BQ57" s="54"/>
      <c r="BR57" s="54"/>
      <c r="BS57" s="54"/>
      <c r="BT57" s="1120"/>
      <c r="BU57" s="1120"/>
      <c r="BV57" s="1121"/>
      <c r="BW57" s="1121"/>
      <c r="BX57" s="1121"/>
      <c r="BY57" s="54"/>
      <c r="BZ57" s="54"/>
      <c r="CA57" s="54"/>
      <c r="CB57" s="54"/>
      <c r="CC57" s="54"/>
      <c r="CD57" s="54"/>
      <c r="CE57" s="54"/>
      <c r="CF57" s="54"/>
      <c r="CG57" s="54"/>
      <c r="CH57" s="54"/>
      <c r="CI57" s="54"/>
      <c r="CJ57" s="54"/>
      <c r="CK57" s="54"/>
      <c r="CL57" s="55"/>
      <c r="CM57" s="1122"/>
      <c r="CN57" s="1122"/>
      <c r="CO57" s="1122"/>
      <c r="CP57" s="1110"/>
      <c r="CQ57" s="1110"/>
      <c r="CR57" s="56"/>
    </row>
    <row r="58" spans="2:96" ht="22.5" customHeight="1" thickBot="1" x14ac:dyDescent="0.35">
      <c r="F58" s="44">
        <v>9</v>
      </c>
      <c r="G58" s="45" t="s">
        <v>50</v>
      </c>
      <c r="H58" s="46">
        <v>1</v>
      </c>
      <c r="I58" s="1220"/>
      <c r="J58" s="206" t="str">
        <f ca="1">IF(M49=O49,"",IF(M49&lt;O49,J50,L50))</f>
        <v>Týnec n.Lab.</v>
      </c>
      <c r="K58" s="1218"/>
      <c r="L58" s="207" t="str">
        <f ca="1">IF(M51=O51,"",IF(M51&lt;O51,J52,L52))</f>
        <v>Lipanská</v>
      </c>
      <c r="M58" s="531"/>
      <c r="N58" s="533"/>
      <c r="O58" s="535"/>
      <c r="P58" s="246" t="s">
        <v>107</v>
      </c>
      <c r="AZ58" s="52"/>
      <c r="BA58" s="57"/>
      <c r="BB58" s="57"/>
      <c r="BC58" s="57"/>
      <c r="BD58" s="57"/>
      <c r="BE58" s="1165" t="s">
        <v>52</v>
      </c>
      <c r="BF58" s="1165"/>
      <c r="BG58" s="58">
        <f>AV56</f>
        <v>8</v>
      </c>
      <c r="BH58" s="59" t="s">
        <v>53</v>
      </c>
      <c r="BI58" s="1157" t="str">
        <f ca="1">IF(AV57="","",LOOKUP(BG58,$B$2:$B$51,$C$2:$C$50))</f>
        <v>Prok.Velikého</v>
      </c>
      <c r="BJ58" s="1157"/>
      <c r="BK58" s="1157"/>
      <c r="BL58" s="1157"/>
      <c r="BM58" s="1157"/>
      <c r="BN58" s="1157"/>
      <c r="BO58" s="1157"/>
      <c r="BP58" s="1157"/>
      <c r="BQ58" s="1157"/>
      <c r="BR58" s="1157"/>
      <c r="BS58" s="1157"/>
      <c r="BT58" s="1157"/>
      <c r="BU58" s="1157"/>
      <c r="BV58" s="57"/>
      <c r="BW58" s="57"/>
      <c r="BX58" s="57"/>
      <c r="BY58" s="57"/>
      <c r="BZ58" s="57"/>
      <c r="CA58" s="1165" t="s">
        <v>52</v>
      </c>
      <c r="CB58" s="1165"/>
      <c r="CC58" s="58">
        <f>AX56</f>
        <v>9</v>
      </c>
      <c r="CD58" s="59" t="s">
        <v>53</v>
      </c>
      <c r="CE58" s="1157" t="str">
        <f ca="1">IF(AX57="","",LOOKUP(CC58,$B$2:$B$51,$C$2:$C$50))</f>
        <v>Lipanská</v>
      </c>
      <c r="CF58" s="1157"/>
      <c r="CG58" s="1157"/>
      <c r="CH58" s="1157"/>
      <c r="CI58" s="1157"/>
      <c r="CJ58" s="1157"/>
      <c r="CK58" s="1157"/>
      <c r="CL58" s="1157"/>
      <c r="CM58" s="1157"/>
      <c r="CN58" s="1157"/>
      <c r="CO58" s="1157"/>
      <c r="CP58" s="1157"/>
      <c r="CQ58" s="1157"/>
      <c r="CR58" s="56"/>
    </row>
    <row r="59" spans="2:96" ht="22.5" customHeight="1" thickTop="1" x14ac:dyDescent="0.35">
      <c r="F59" s="40" t="s">
        <v>83</v>
      </c>
      <c r="G59" s="41">
        <f>G57+1</f>
        <v>28</v>
      </c>
      <c r="H59" s="42" t="s">
        <v>45</v>
      </c>
      <c r="I59" s="1219" t="s">
        <v>111</v>
      </c>
      <c r="J59" s="38" t="s">
        <v>118</v>
      </c>
      <c r="K59" s="1217" t="s">
        <v>47</v>
      </c>
      <c r="L59" s="39" t="s">
        <v>119</v>
      </c>
      <c r="M59" s="530">
        <v>17</v>
      </c>
      <c r="N59" s="532" t="s">
        <v>47</v>
      </c>
      <c r="O59" s="534">
        <v>21</v>
      </c>
      <c r="P59" s="245" t="s">
        <v>106</v>
      </c>
      <c r="AZ59" s="52"/>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60"/>
      <c r="CM59" s="60"/>
      <c r="CN59" s="60"/>
      <c r="CO59" s="60"/>
      <c r="CP59" s="60"/>
      <c r="CQ59" s="60"/>
      <c r="CR59" s="56"/>
    </row>
    <row r="60" spans="2:96" ht="22.5" customHeight="1" thickBot="1" x14ac:dyDescent="0.35">
      <c r="F60" s="44">
        <v>10</v>
      </c>
      <c r="G60" s="45" t="s">
        <v>50</v>
      </c>
      <c r="H60" s="46">
        <v>3</v>
      </c>
      <c r="I60" s="1220"/>
      <c r="J60" s="206" t="str">
        <f ca="1">IF(M49=O49,"",IF(M49&gt;O49,J50,L50))</f>
        <v>Mnichovická</v>
      </c>
      <c r="K60" s="1218"/>
      <c r="L60" s="207" t="str">
        <f ca="1">IF(M51=O51,"",IF(M51&gt;O51,J52,L52))</f>
        <v>Gymnázium</v>
      </c>
      <c r="M60" s="531"/>
      <c r="N60" s="533"/>
      <c r="O60" s="535"/>
      <c r="P60" s="246" t="s">
        <v>114</v>
      </c>
      <c r="AZ60" s="52"/>
      <c r="BA60" s="61" t="s">
        <v>56</v>
      </c>
      <c r="BB60" s="62">
        <f>BG58</f>
        <v>8</v>
      </c>
      <c r="BC60" s="63" t="s">
        <v>47</v>
      </c>
      <c r="BD60" s="64">
        <v>1</v>
      </c>
      <c r="BE60" s="64">
        <v>2</v>
      </c>
      <c r="BF60" s="64">
        <v>3</v>
      </c>
      <c r="BG60" s="64">
        <v>4</v>
      </c>
      <c r="BH60" s="64">
        <v>5</v>
      </c>
      <c r="BI60" s="64">
        <v>6</v>
      </c>
      <c r="BJ60" s="64">
        <v>7</v>
      </c>
      <c r="BK60" s="64">
        <v>8</v>
      </c>
      <c r="BL60" s="64">
        <v>9</v>
      </c>
      <c r="BM60" s="64">
        <v>10</v>
      </c>
      <c r="BN60" s="64">
        <v>11</v>
      </c>
      <c r="BO60" s="64">
        <v>12</v>
      </c>
      <c r="BP60" s="64">
        <v>13</v>
      </c>
      <c r="BQ60" s="64">
        <v>14</v>
      </c>
      <c r="BR60" s="64">
        <v>15</v>
      </c>
      <c r="BS60" s="64">
        <v>16</v>
      </c>
      <c r="BT60" s="64">
        <v>17</v>
      </c>
      <c r="BU60" s="64">
        <v>18</v>
      </c>
      <c r="BV60" s="64">
        <v>19</v>
      </c>
      <c r="BW60" s="64">
        <v>20</v>
      </c>
      <c r="BX60" s="64">
        <v>21</v>
      </c>
      <c r="BY60" s="64">
        <v>22</v>
      </c>
      <c r="BZ60" s="64">
        <v>23</v>
      </c>
      <c r="CA60" s="64">
        <v>24</v>
      </c>
      <c r="CB60" s="64">
        <v>25</v>
      </c>
      <c r="CC60" s="64">
        <v>26</v>
      </c>
      <c r="CD60" s="64">
        <v>27</v>
      </c>
      <c r="CE60" s="64">
        <v>28</v>
      </c>
      <c r="CF60" s="64">
        <v>29</v>
      </c>
      <c r="CG60" s="64">
        <v>30</v>
      </c>
      <c r="CH60" s="64">
        <v>31</v>
      </c>
      <c r="CI60" s="64">
        <v>32</v>
      </c>
      <c r="CJ60" s="64">
        <v>33</v>
      </c>
      <c r="CK60" s="64">
        <v>34</v>
      </c>
      <c r="CL60" s="65">
        <v>35</v>
      </c>
      <c r="CM60" s="65">
        <v>36</v>
      </c>
      <c r="CN60" s="65">
        <v>37</v>
      </c>
      <c r="CO60" s="65">
        <v>38</v>
      </c>
      <c r="CP60" s="65">
        <v>39</v>
      </c>
      <c r="CQ60" s="65">
        <v>40</v>
      </c>
      <c r="CR60" s="56"/>
    </row>
    <row r="61" spans="2:96" ht="22.5" customHeight="1" thickTop="1" x14ac:dyDescent="0.35">
      <c r="F61" s="40" t="s">
        <v>83</v>
      </c>
      <c r="G61" s="41">
        <f>G59+1</f>
        <v>29</v>
      </c>
      <c r="H61" s="42" t="s">
        <v>45</v>
      </c>
      <c r="I61" s="1219" t="s">
        <v>112</v>
      </c>
      <c r="J61" s="38" t="s">
        <v>120</v>
      </c>
      <c r="K61" s="1217" t="s">
        <v>47</v>
      </c>
      <c r="L61" s="39" t="s">
        <v>121</v>
      </c>
      <c r="M61" s="530">
        <v>21</v>
      </c>
      <c r="N61" s="532" t="s">
        <v>47</v>
      </c>
      <c r="O61" s="534">
        <v>11</v>
      </c>
      <c r="P61" s="245" t="s">
        <v>106</v>
      </c>
      <c r="AZ61" s="52"/>
      <c r="BA61" s="66"/>
      <c r="BB61" s="67"/>
      <c r="BC61" s="244"/>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c r="CD61" s="68"/>
      <c r="CE61" s="68"/>
      <c r="CF61" s="68"/>
      <c r="CG61" s="68"/>
      <c r="CH61" s="68"/>
      <c r="CI61" s="68"/>
      <c r="CJ61" s="68"/>
      <c r="CK61" s="68"/>
      <c r="CL61" s="69"/>
      <c r="CM61" s="69"/>
      <c r="CN61" s="69"/>
      <c r="CO61" s="69"/>
      <c r="CP61" s="69"/>
      <c r="CQ61" s="69"/>
      <c r="CR61" s="56"/>
    </row>
    <row r="62" spans="2:96" ht="22.5" customHeight="1" thickBot="1" x14ac:dyDescent="0.35">
      <c r="F62" s="44">
        <v>10</v>
      </c>
      <c r="G62" s="45" t="s">
        <v>50</v>
      </c>
      <c r="H62" s="46">
        <v>2</v>
      </c>
      <c r="I62" s="1220"/>
      <c r="J62" s="206" t="str">
        <f ca="1">IF(M53=O53,"",IF(M53&lt;O53,J54,L54))</f>
        <v>Ovčárecká</v>
      </c>
      <c r="K62" s="1218"/>
      <c r="L62" s="207" t="str">
        <f ca="1">IF(M55=O55,"",IF(M55&lt;O55,J56,L56))</f>
        <v>Masarykova</v>
      </c>
      <c r="M62" s="531"/>
      <c r="N62" s="533"/>
      <c r="O62" s="535"/>
      <c r="P62" s="246" t="s">
        <v>115</v>
      </c>
      <c r="AZ62" s="52"/>
      <c r="BA62" s="70" t="s">
        <v>56</v>
      </c>
      <c r="BB62" s="71">
        <f>CC58</f>
        <v>9</v>
      </c>
      <c r="BC62" s="72" t="s">
        <v>47</v>
      </c>
      <c r="BD62" s="64">
        <v>1</v>
      </c>
      <c r="BE62" s="64">
        <v>2</v>
      </c>
      <c r="BF62" s="64">
        <v>3</v>
      </c>
      <c r="BG62" s="64">
        <v>4</v>
      </c>
      <c r="BH62" s="64">
        <v>5</v>
      </c>
      <c r="BI62" s="64">
        <v>6</v>
      </c>
      <c r="BJ62" s="64">
        <v>7</v>
      </c>
      <c r="BK62" s="64">
        <v>8</v>
      </c>
      <c r="BL62" s="64">
        <v>9</v>
      </c>
      <c r="BM62" s="64">
        <v>10</v>
      </c>
      <c r="BN62" s="64">
        <v>11</v>
      </c>
      <c r="BO62" s="64">
        <v>12</v>
      </c>
      <c r="BP62" s="64">
        <v>13</v>
      </c>
      <c r="BQ62" s="64">
        <v>14</v>
      </c>
      <c r="BR62" s="64">
        <v>15</v>
      </c>
      <c r="BS62" s="64">
        <v>16</v>
      </c>
      <c r="BT62" s="64">
        <v>17</v>
      </c>
      <c r="BU62" s="64">
        <v>18</v>
      </c>
      <c r="BV62" s="64">
        <v>19</v>
      </c>
      <c r="BW62" s="64">
        <v>20</v>
      </c>
      <c r="BX62" s="64">
        <v>21</v>
      </c>
      <c r="BY62" s="64">
        <v>22</v>
      </c>
      <c r="BZ62" s="64">
        <v>23</v>
      </c>
      <c r="CA62" s="64">
        <v>24</v>
      </c>
      <c r="CB62" s="64">
        <v>25</v>
      </c>
      <c r="CC62" s="64">
        <v>26</v>
      </c>
      <c r="CD62" s="64">
        <v>27</v>
      </c>
      <c r="CE62" s="64">
        <v>28</v>
      </c>
      <c r="CF62" s="64">
        <v>29</v>
      </c>
      <c r="CG62" s="64">
        <v>30</v>
      </c>
      <c r="CH62" s="64">
        <v>31</v>
      </c>
      <c r="CI62" s="64">
        <v>32</v>
      </c>
      <c r="CJ62" s="64">
        <v>33</v>
      </c>
      <c r="CK62" s="64">
        <v>34</v>
      </c>
      <c r="CL62" s="65">
        <v>35</v>
      </c>
      <c r="CM62" s="65">
        <v>36</v>
      </c>
      <c r="CN62" s="65">
        <v>37</v>
      </c>
      <c r="CO62" s="65">
        <v>38</v>
      </c>
      <c r="CP62" s="65">
        <v>39</v>
      </c>
      <c r="CQ62" s="65">
        <v>40</v>
      </c>
      <c r="CR62" s="56"/>
    </row>
    <row r="63" spans="2:96" ht="22.5" customHeight="1" thickTop="1" thickBot="1" x14ac:dyDescent="0.4">
      <c r="F63" s="40" t="s">
        <v>83</v>
      </c>
      <c r="G63" s="41">
        <f>G61+1</f>
        <v>30</v>
      </c>
      <c r="H63" s="42" t="s">
        <v>45</v>
      </c>
      <c r="I63" s="1219" t="s">
        <v>113</v>
      </c>
      <c r="J63" s="38" t="s">
        <v>122</v>
      </c>
      <c r="K63" s="1217" t="s">
        <v>47</v>
      </c>
      <c r="L63" s="39" t="s">
        <v>123</v>
      </c>
      <c r="M63" s="530">
        <v>24</v>
      </c>
      <c r="N63" s="532" t="s">
        <v>47</v>
      </c>
      <c r="O63" s="534">
        <v>26</v>
      </c>
      <c r="P63" s="245" t="s">
        <v>117</v>
      </c>
      <c r="AZ63" s="73"/>
      <c r="BA63" s="74"/>
      <c r="BB63" s="74"/>
      <c r="BC63" s="74"/>
      <c r="BD63" s="74"/>
      <c r="BE63" s="74"/>
      <c r="BF63" s="74"/>
      <c r="BG63" s="74"/>
      <c r="BH63" s="74"/>
      <c r="BI63" s="74"/>
      <c r="BJ63" s="74"/>
      <c r="BK63" s="74"/>
      <c r="BL63" s="74"/>
      <c r="BM63" s="74"/>
      <c r="BN63" s="74"/>
      <c r="BO63" s="74"/>
      <c r="BP63" s="74"/>
      <c r="BQ63" s="74"/>
      <c r="BR63" s="74"/>
      <c r="BS63" s="74"/>
      <c r="BT63" s="74"/>
      <c r="BU63" s="74"/>
      <c r="BV63" s="74"/>
      <c r="BW63" s="74"/>
      <c r="BX63" s="74"/>
      <c r="BY63" s="74"/>
      <c r="BZ63" s="74"/>
      <c r="CA63" s="74"/>
      <c r="CB63" s="74"/>
      <c r="CC63" s="74"/>
      <c r="CD63" s="74"/>
      <c r="CE63" s="74"/>
      <c r="CF63" s="74"/>
      <c r="CG63" s="74"/>
      <c r="CH63" s="74"/>
      <c r="CI63" s="74"/>
      <c r="CJ63" s="74"/>
      <c r="CK63" s="74"/>
      <c r="CL63" s="74"/>
      <c r="CM63" s="74"/>
      <c r="CN63" s="74"/>
      <c r="CO63" s="74"/>
      <c r="CP63" s="74"/>
      <c r="CQ63" s="74"/>
      <c r="CR63" s="75"/>
    </row>
    <row r="64" spans="2:96" ht="22.5" customHeight="1" thickTop="1" thickBot="1" x14ac:dyDescent="0.35">
      <c r="F64" s="44">
        <v>10</v>
      </c>
      <c r="G64" s="45" t="s">
        <v>50</v>
      </c>
      <c r="H64" s="46"/>
      <c r="I64" s="1220"/>
      <c r="J64" s="206" t="str">
        <f ca="1">IF(M53=O53,"",IF(M53&gt;O53,J54,L54))</f>
        <v>Kmochova</v>
      </c>
      <c r="K64" s="1218"/>
      <c r="L64" s="207" t="str">
        <f ca="1">IF(M55=O55,"",IF(M55&gt;O55,J56,L56))</f>
        <v>Pečky</v>
      </c>
      <c r="M64" s="531"/>
      <c r="N64" s="533"/>
      <c r="O64" s="535"/>
      <c r="P64" s="246" t="s">
        <v>116</v>
      </c>
      <c r="AZ64" s="48"/>
      <c r="BA64" s="49"/>
      <c r="BB64" s="49"/>
      <c r="BC64" s="49"/>
      <c r="BD64" s="49"/>
      <c r="BE64" s="49"/>
      <c r="BF64" s="1123" t="str">
        <f>AU65</f>
        <v>skupina</v>
      </c>
      <c r="BG64" s="1123"/>
      <c r="BH64" s="1123"/>
      <c r="BI64" s="1123"/>
      <c r="BJ64" s="1123"/>
      <c r="BK64" s="1123"/>
      <c r="BL64" s="50" t="str">
        <f>AU66</f>
        <v>B</v>
      </c>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51"/>
    </row>
    <row r="65" spans="9:96" ht="22.5" customHeight="1" thickTop="1" x14ac:dyDescent="0.3">
      <c r="Q65"/>
      <c r="AR65" t="str">
        <f t="shared" ref="AR65:AX66" si="43">F16</f>
        <v>kolo</v>
      </c>
      <c r="AS65">
        <f t="shared" si="43"/>
        <v>8</v>
      </c>
      <c r="AT65" t="str">
        <f t="shared" si="43"/>
        <v>HŘIŠTĚ</v>
      </c>
      <c r="AU65" t="str">
        <f t="shared" si="43"/>
        <v>skupina</v>
      </c>
      <c r="AV65">
        <f t="shared" si="43"/>
        <v>7</v>
      </c>
      <c r="AW65" t="str">
        <f t="shared" si="43"/>
        <v>:</v>
      </c>
      <c r="AX65">
        <f t="shared" si="43"/>
        <v>10</v>
      </c>
      <c r="AZ65" s="52"/>
      <c r="BA65" s="1141" t="str">
        <f>AR65</f>
        <v>kolo</v>
      </c>
      <c r="BB65" s="1141"/>
      <c r="BC65" s="1141"/>
      <c r="BD65" s="53">
        <f>AR66</f>
        <v>3</v>
      </c>
      <c r="BE65" s="54"/>
      <c r="BF65" s="54"/>
      <c r="BG65" s="54"/>
      <c r="BH65" s="54"/>
      <c r="BI65" s="54"/>
      <c r="BJ65" s="54"/>
      <c r="BK65" s="54"/>
      <c r="BL65" s="54"/>
      <c r="BM65" s="54"/>
      <c r="BN65" s="54"/>
      <c r="BO65" s="54"/>
      <c r="BP65" s="54"/>
      <c r="BQ65" s="54"/>
      <c r="BR65" s="54"/>
      <c r="BS65" s="54"/>
      <c r="BT65" s="1120">
        <f>AS65</f>
        <v>8</v>
      </c>
      <c r="BU65" s="1120"/>
      <c r="BV65" s="1121" t="s">
        <v>48</v>
      </c>
      <c r="BW65" s="1121"/>
      <c r="BX65" s="1121"/>
      <c r="BY65" s="54"/>
      <c r="BZ65" s="54"/>
      <c r="CA65" s="54"/>
      <c r="CB65" s="54"/>
      <c r="CC65" s="54"/>
      <c r="CD65" s="54"/>
      <c r="CE65" s="54"/>
      <c r="CF65" s="54"/>
      <c r="CG65" s="54"/>
      <c r="CH65" s="54"/>
      <c r="CI65" s="54"/>
      <c r="CJ65" s="54"/>
      <c r="CK65" s="54"/>
      <c r="CL65" s="55"/>
      <c r="CM65" s="1122" t="s">
        <v>49</v>
      </c>
      <c r="CN65" s="1122"/>
      <c r="CO65" s="1122"/>
      <c r="CP65" s="1110">
        <f>IF(AT66=0,"",AT66)</f>
        <v>2</v>
      </c>
      <c r="CQ65" s="1110"/>
      <c r="CR65" s="56"/>
    </row>
    <row r="66" spans="9:96" ht="22.5" customHeight="1" x14ac:dyDescent="0.3">
      <c r="Q66"/>
      <c r="AR66">
        <f t="shared" si="43"/>
        <v>3</v>
      </c>
      <c r="AS66" t="str">
        <f t="shared" si="43"/>
        <v>zápas</v>
      </c>
      <c r="AT66">
        <f t="shared" si="43"/>
        <v>2</v>
      </c>
      <c r="AU66" t="str">
        <f t="shared" si="43"/>
        <v>B</v>
      </c>
      <c r="AV66" t="str">
        <f t="shared" ca="1" si="43"/>
        <v>Bezručova</v>
      </c>
      <c r="AW66">
        <f t="shared" si="43"/>
        <v>0</v>
      </c>
      <c r="AX66" t="str">
        <f t="shared" ca="1" si="43"/>
        <v>Týnec n.Lab.</v>
      </c>
      <c r="AZ66" s="52"/>
      <c r="BA66" s="53"/>
      <c r="BB66" s="53"/>
      <c r="BC66" s="53"/>
      <c r="BD66" s="53"/>
      <c r="BE66" s="54"/>
      <c r="BF66" s="54"/>
      <c r="BG66" s="54"/>
      <c r="BH66" s="54"/>
      <c r="BI66" s="54"/>
      <c r="BJ66" s="54"/>
      <c r="BK66" s="54"/>
      <c r="BL66" s="54"/>
      <c r="BM66" s="54"/>
      <c r="BN66" s="54"/>
      <c r="BO66" s="54"/>
      <c r="BP66" s="54"/>
      <c r="BQ66" s="54"/>
      <c r="BR66" s="54"/>
      <c r="BS66" s="54"/>
      <c r="BT66" s="1120"/>
      <c r="BU66" s="1120"/>
      <c r="BV66" s="1121"/>
      <c r="BW66" s="1121"/>
      <c r="BX66" s="1121"/>
      <c r="BY66" s="54"/>
      <c r="BZ66" s="54"/>
      <c r="CA66" s="54"/>
      <c r="CB66" s="54"/>
      <c r="CC66" s="54"/>
      <c r="CD66" s="54"/>
      <c r="CE66" s="54"/>
      <c r="CF66" s="54"/>
      <c r="CG66" s="54"/>
      <c r="CH66" s="54"/>
      <c r="CI66" s="54"/>
      <c r="CJ66" s="54"/>
      <c r="CK66" s="54"/>
      <c r="CL66" s="55"/>
      <c r="CM66" s="1122"/>
      <c r="CN66" s="1122"/>
      <c r="CO66" s="1122"/>
      <c r="CP66" s="1110"/>
      <c r="CQ66" s="1110"/>
      <c r="CR66" s="56"/>
    </row>
    <row r="67" spans="9:96" ht="22.5" customHeight="1" x14ac:dyDescent="0.3">
      <c r="Q67"/>
      <c r="S67"/>
      <c r="AM67"/>
      <c r="AN67"/>
      <c r="AO67"/>
      <c r="AP67"/>
      <c r="AZ67" s="52"/>
      <c r="BA67" s="57"/>
      <c r="BB67" s="57"/>
      <c r="BC67" s="57"/>
      <c r="BD67" s="57"/>
      <c r="BE67" s="1165" t="s">
        <v>52</v>
      </c>
      <c r="BF67" s="1165"/>
      <c r="BG67" s="58">
        <f>AV65</f>
        <v>7</v>
      </c>
      <c r="BH67" s="59" t="s">
        <v>53</v>
      </c>
      <c r="BI67" s="1157" t="str">
        <f ca="1">IF(AV66="","",LOOKUP(BG67,$B$2:$B$51,$C$2:$C$50))</f>
        <v>Bezručova</v>
      </c>
      <c r="BJ67" s="1157"/>
      <c r="BK67" s="1157"/>
      <c r="BL67" s="1157"/>
      <c r="BM67" s="1157"/>
      <c r="BN67" s="1157"/>
      <c r="BO67" s="1157"/>
      <c r="BP67" s="1157"/>
      <c r="BQ67" s="1157"/>
      <c r="BR67" s="1157"/>
      <c r="BS67" s="1157"/>
      <c r="BT67" s="1157"/>
      <c r="BU67" s="1157"/>
      <c r="BV67" s="57"/>
      <c r="BW67" s="57"/>
      <c r="BX67" s="57"/>
      <c r="BY67" s="57"/>
      <c r="BZ67" s="57"/>
      <c r="CA67" s="1165" t="s">
        <v>52</v>
      </c>
      <c r="CB67" s="1165"/>
      <c r="CC67" s="58">
        <f>AX65</f>
        <v>10</v>
      </c>
      <c r="CD67" s="59" t="s">
        <v>53</v>
      </c>
      <c r="CE67" s="1157" t="str">
        <f ca="1">IF(AX66="","",LOOKUP(CC67,$B$2:$B$51,$C$2:$C$50))</f>
        <v>Týnec n.Lab.</v>
      </c>
      <c r="CF67" s="1157"/>
      <c r="CG67" s="1157"/>
      <c r="CH67" s="1157"/>
      <c r="CI67" s="1157"/>
      <c r="CJ67" s="1157"/>
      <c r="CK67" s="1157"/>
      <c r="CL67" s="1157"/>
      <c r="CM67" s="1157"/>
      <c r="CN67" s="1157"/>
      <c r="CO67" s="1157"/>
      <c r="CP67" s="1157"/>
      <c r="CQ67" s="1157"/>
      <c r="CR67" s="56"/>
    </row>
    <row r="68" spans="9:96" ht="22.5" customHeight="1" x14ac:dyDescent="0.3">
      <c r="Q68"/>
      <c r="S68"/>
      <c r="AM68"/>
      <c r="AN68"/>
      <c r="AO68"/>
      <c r="AP68"/>
      <c r="AZ68" s="52"/>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c r="CA68" s="57"/>
      <c r="CB68" s="57"/>
      <c r="CC68" s="57"/>
      <c r="CD68" s="57"/>
      <c r="CE68" s="57"/>
      <c r="CF68" s="57"/>
      <c r="CG68" s="57"/>
      <c r="CH68" s="57"/>
      <c r="CI68" s="57"/>
      <c r="CJ68" s="57"/>
      <c r="CK68" s="57"/>
      <c r="CL68" s="60"/>
      <c r="CM68" s="60"/>
      <c r="CN68" s="60"/>
      <c r="CO68" s="60"/>
      <c r="CP68" s="60"/>
      <c r="CQ68" s="60"/>
      <c r="CR68" s="56"/>
    </row>
    <row r="69" spans="9:96" ht="22.5" customHeight="1" x14ac:dyDescent="0.3">
      <c r="Q69"/>
      <c r="S69"/>
      <c r="AM69"/>
      <c r="AN69"/>
      <c r="AO69"/>
      <c r="AP69"/>
      <c r="AZ69" s="52"/>
      <c r="BA69" s="61" t="s">
        <v>56</v>
      </c>
      <c r="BB69" s="62">
        <f>BG67</f>
        <v>7</v>
      </c>
      <c r="BC69" s="63" t="s">
        <v>47</v>
      </c>
      <c r="BD69" s="64">
        <v>1</v>
      </c>
      <c r="BE69" s="64">
        <v>2</v>
      </c>
      <c r="BF69" s="64">
        <v>3</v>
      </c>
      <c r="BG69" s="64">
        <v>4</v>
      </c>
      <c r="BH69" s="64">
        <v>5</v>
      </c>
      <c r="BI69" s="64">
        <v>6</v>
      </c>
      <c r="BJ69" s="64">
        <v>7</v>
      </c>
      <c r="BK69" s="64">
        <v>8</v>
      </c>
      <c r="BL69" s="64">
        <v>9</v>
      </c>
      <c r="BM69" s="64">
        <v>10</v>
      </c>
      <c r="BN69" s="64">
        <v>11</v>
      </c>
      <c r="BO69" s="64">
        <v>12</v>
      </c>
      <c r="BP69" s="64">
        <v>13</v>
      </c>
      <c r="BQ69" s="64">
        <v>14</v>
      </c>
      <c r="BR69" s="64">
        <v>15</v>
      </c>
      <c r="BS69" s="64">
        <v>16</v>
      </c>
      <c r="BT69" s="64">
        <v>17</v>
      </c>
      <c r="BU69" s="64">
        <v>18</v>
      </c>
      <c r="BV69" s="64">
        <v>19</v>
      </c>
      <c r="BW69" s="64">
        <v>20</v>
      </c>
      <c r="BX69" s="64">
        <v>21</v>
      </c>
      <c r="BY69" s="64">
        <v>22</v>
      </c>
      <c r="BZ69" s="64">
        <v>23</v>
      </c>
      <c r="CA69" s="64">
        <v>24</v>
      </c>
      <c r="CB69" s="64">
        <v>25</v>
      </c>
      <c r="CC69" s="64">
        <v>26</v>
      </c>
      <c r="CD69" s="64">
        <v>27</v>
      </c>
      <c r="CE69" s="64">
        <v>28</v>
      </c>
      <c r="CF69" s="64">
        <v>29</v>
      </c>
      <c r="CG69" s="64">
        <v>30</v>
      </c>
      <c r="CH69" s="64">
        <v>31</v>
      </c>
      <c r="CI69" s="64">
        <v>32</v>
      </c>
      <c r="CJ69" s="64">
        <v>33</v>
      </c>
      <c r="CK69" s="64">
        <v>34</v>
      </c>
      <c r="CL69" s="65">
        <v>35</v>
      </c>
      <c r="CM69" s="65">
        <v>36</v>
      </c>
      <c r="CN69" s="65">
        <v>37</v>
      </c>
      <c r="CO69" s="65">
        <v>38</v>
      </c>
      <c r="CP69" s="65">
        <v>39</v>
      </c>
      <c r="CQ69" s="65">
        <v>40</v>
      </c>
      <c r="CR69" s="56"/>
    </row>
    <row r="70" spans="9:96" ht="22.5" customHeight="1" x14ac:dyDescent="0.3">
      <c r="Q70"/>
      <c r="S70"/>
      <c r="AM70"/>
      <c r="AN70"/>
      <c r="AO70"/>
      <c r="AP70"/>
      <c r="AZ70" s="52"/>
      <c r="BA70" s="66"/>
      <c r="BB70" s="67"/>
      <c r="BC70" s="244"/>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9"/>
      <c r="CM70" s="69"/>
      <c r="CN70" s="69"/>
      <c r="CO70" s="69"/>
      <c r="CP70" s="69"/>
      <c r="CQ70" s="69"/>
      <c r="CR70" s="56"/>
    </row>
    <row r="71" spans="9:96" ht="22.5" customHeight="1" x14ac:dyDescent="0.3">
      <c r="I71" s="1226">
        <v>1</v>
      </c>
      <c r="J71" s="1226" t="s">
        <v>142</v>
      </c>
      <c r="Q71"/>
      <c r="S71"/>
      <c r="AM71"/>
      <c r="AN71"/>
      <c r="AO71"/>
      <c r="AP71"/>
      <c r="AZ71" s="52"/>
      <c r="BA71" s="70" t="s">
        <v>56</v>
      </c>
      <c r="BB71" s="71">
        <f>CC67</f>
        <v>10</v>
      </c>
      <c r="BC71" s="72" t="s">
        <v>47</v>
      </c>
      <c r="BD71" s="64">
        <v>1</v>
      </c>
      <c r="BE71" s="64">
        <v>2</v>
      </c>
      <c r="BF71" s="64">
        <v>3</v>
      </c>
      <c r="BG71" s="64">
        <v>4</v>
      </c>
      <c r="BH71" s="64">
        <v>5</v>
      </c>
      <c r="BI71" s="64">
        <v>6</v>
      </c>
      <c r="BJ71" s="64">
        <v>7</v>
      </c>
      <c r="BK71" s="64">
        <v>8</v>
      </c>
      <c r="BL71" s="64">
        <v>9</v>
      </c>
      <c r="BM71" s="64">
        <v>10</v>
      </c>
      <c r="BN71" s="64">
        <v>11</v>
      </c>
      <c r="BO71" s="64">
        <v>12</v>
      </c>
      <c r="BP71" s="64">
        <v>13</v>
      </c>
      <c r="BQ71" s="64">
        <v>14</v>
      </c>
      <c r="BR71" s="64">
        <v>15</v>
      </c>
      <c r="BS71" s="64">
        <v>16</v>
      </c>
      <c r="BT71" s="64">
        <v>17</v>
      </c>
      <c r="BU71" s="64">
        <v>18</v>
      </c>
      <c r="BV71" s="64">
        <v>19</v>
      </c>
      <c r="BW71" s="64">
        <v>20</v>
      </c>
      <c r="BX71" s="64">
        <v>21</v>
      </c>
      <c r="BY71" s="64">
        <v>22</v>
      </c>
      <c r="BZ71" s="64">
        <v>23</v>
      </c>
      <c r="CA71" s="64">
        <v>24</v>
      </c>
      <c r="CB71" s="64">
        <v>25</v>
      </c>
      <c r="CC71" s="64">
        <v>26</v>
      </c>
      <c r="CD71" s="64">
        <v>27</v>
      </c>
      <c r="CE71" s="64">
        <v>28</v>
      </c>
      <c r="CF71" s="64">
        <v>29</v>
      </c>
      <c r="CG71" s="64">
        <v>30</v>
      </c>
      <c r="CH71" s="64">
        <v>31</v>
      </c>
      <c r="CI71" s="64">
        <v>32</v>
      </c>
      <c r="CJ71" s="64">
        <v>33</v>
      </c>
      <c r="CK71" s="64">
        <v>34</v>
      </c>
      <c r="CL71" s="65">
        <v>35</v>
      </c>
      <c r="CM71" s="65">
        <v>36</v>
      </c>
      <c r="CN71" s="65">
        <v>37</v>
      </c>
      <c r="CO71" s="65">
        <v>38</v>
      </c>
      <c r="CP71" s="65">
        <v>39</v>
      </c>
      <c r="CQ71" s="65">
        <v>40</v>
      </c>
      <c r="CR71" s="56"/>
    </row>
    <row r="72" spans="9:96" ht="22.5" customHeight="1" thickBot="1" x14ac:dyDescent="0.35">
      <c r="I72" s="1226">
        <v>2</v>
      </c>
      <c r="J72" s="1226" t="s">
        <v>146</v>
      </c>
      <c r="Q72"/>
      <c r="S72"/>
      <c r="AM72"/>
      <c r="AN72"/>
      <c r="AO72"/>
      <c r="AP72"/>
      <c r="AZ72" s="73"/>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c r="CA72" s="74"/>
      <c r="CB72" s="74"/>
      <c r="CC72" s="74"/>
      <c r="CD72" s="74"/>
      <c r="CE72" s="74"/>
      <c r="CF72" s="74"/>
      <c r="CG72" s="74"/>
      <c r="CH72" s="74"/>
      <c r="CI72" s="74"/>
      <c r="CJ72" s="74"/>
      <c r="CK72" s="74"/>
      <c r="CL72" s="74"/>
      <c r="CM72" s="74"/>
      <c r="CN72" s="74"/>
      <c r="CO72" s="74"/>
      <c r="CP72" s="74"/>
      <c r="CQ72" s="74"/>
      <c r="CR72" s="75"/>
    </row>
    <row r="73" spans="9:96" ht="22.5" customHeight="1" thickTop="1" x14ac:dyDescent="0.3">
      <c r="I73" s="1226">
        <v>3</v>
      </c>
      <c r="J73" s="1226" t="s">
        <v>148</v>
      </c>
      <c r="Q73"/>
      <c r="S73"/>
      <c r="AM73"/>
      <c r="AN73"/>
      <c r="AO73"/>
      <c r="AP73"/>
      <c r="AZ73" s="48"/>
      <c r="BA73" s="49"/>
      <c r="BB73" s="49"/>
      <c r="BC73" s="49"/>
      <c r="BD73" s="49"/>
      <c r="BE73" s="49"/>
      <c r="BF73" s="1123" t="str">
        <f>AU74</f>
        <v>skupina</v>
      </c>
      <c r="BG73" s="1123"/>
      <c r="BH73" s="1123"/>
      <c r="BI73" s="1123"/>
      <c r="BJ73" s="1123"/>
      <c r="BK73" s="1123"/>
      <c r="BL73" s="50" t="str">
        <f>AU75</f>
        <v>D</v>
      </c>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51"/>
    </row>
    <row r="74" spans="9:96" ht="22.5" customHeight="1" x14ac:dyDescent="0.3">
      <c r="I74" s="1226">
        <v>4</v>
      </c>
      <c r="J74" s="1226" t="s">
        <v>147</v>
      </c>
      <c r="Q74"/>
      <c r="S74"/>
      <c r="AM74"/>
      <c r="AN74"/>
      <c r="AO74"/>
      <c r="AP74"/>
      <c r="AR74" t="str">
        <f t="shared" ref="AR74:AX75" si="44">F18</f>
        <v>kolo</v>
      </c>
      <c r="AS74">
        <f t="shared" si="44"/>
        <v>9</v>
      </c>
      <c r="AT74" t="str">
        <f t="shared" si="44"/>
        <v>HŘIŠTĚ</v>
      </c>
      <c r="AU74" t="str">
        <f t="shared" si="44"/>
        <v>skupina</v>
      </c>
      <c r="AV74">
        <f t="shared" si="44"/>
        <v>4</v>
      </c>
      <c r="AW74" t="str">
        <f t="shared" si="44"/>
        <v>:</v>
      </c>
      <c r="AX74">
        <f t="shared" si="44"/>
        <v>12</v>
      </c>
      <c r="AZ74" s="52"/>
      <c r="BA74" s="1141" t="str">
        <f>AR74</f>
        <v>kolo</v>
      </c>
      <c r="BB74" s="1141"/>
      <c r="BC74" s="1141"/>
      <c r="BD74" s="53">
        <f>AR75</f>
        <v>3</v>
      </c>
      <c r="BE74" s="54"/>
      <c r="BF74" s="54"/>
      <c r="BG74" s="54"/>
      <c r="BH74" s="54"/>
      <c r="BI74" s="54"/>
      <c r="BJ74" s="54"/>
      <c r="BK74" s="54"/>
      <c r="BL74" s="54"/>
      <c r="BM74" s="54"/>
      <c r="BN74" s="54"/>
      <c r="BO74" s="54"/>
      <c r="BP74" s="54"/>
      <c r="BQ74" s="54"/>
      <c r="BR74" s="54"/>
      <c r="BS74" s="54"/>
      <c r="BT74" s="1120">
        <f>AS74</f>
        <v>9</v>
      </c>
      <c r="BU74" s="1120"/>
      <c r="BV74" s="1121" t="s">
        <v>48</v>
      </c>
      <c r="BW74" s="1121"/>
      <c r="BX74" s="1121"/>
      <c r="BY74" s="54"/>
      <c r="BZ74" s="54"/>
      <c r="CA74" s="54"/>
      <c r="CB74" s="54"/>
      <c r="CC74" s="54"/>
      <c r="CD74" s="54"/>
      <c r="CE74" s="54"/>
      <c r="CF74" s="54"/>
      <c r="CG74" s="54"/>
      <c r="CH74" s="54"/>
      <c r="CI74" s="54"/>
      <c r="CJ74" s="54"/>
      <c r="CK74" s="54"/>
      <c r="CL74" s="55"/>
      <c r="CM74" s="1122" t="s">
        <v>49</v>
      </c>
      <c r="CN74" s="1122"/>
      <c r="CO74" s="1122"/>
      <c r="CP74" s="1110">
        <f>IF(AT75=0,"",AT75)</f>
        <v>3</v>
      </c>
      <c r="CQ74" s="1110"/>
      <c r="CR74" s="56"/>
    </row>
    <row r="75" spans="9:96" ht="22.5" customHeight="1" x14ac:dyDescent="0.3">
      <c r="I75" s="1226">
        <v>5</v>
      </c>
      <c r="J75" s="1226" t="s">
        <v>209</v>
      </c>
      <c r="Q75"/>
      <c r="S75"/>
      <c r="AM75"/>
      <c r="AN75"/>
      <c r="AO75"/>
      <c r="AP75"/>
      <c r="AR75">
        <f t="shared" si="44"/>
        <v>3</v>
      </c>
      <c r="AS75" t="str">
        <f t="shared" si="44"/>
        <v>zápas</v>
      </c>
      <c r="AT75">
        <f t="shared" si="44"/>
        <v>3</v>
      </c>
      <c r="AU75" t="str">
        <f t="shared" si="44"/>
        <v>D</v>
      </c>
      <c r="AV75" t="str">
        <f t="shared" ca="1" si="44"/>
        <v>Masarykova</v>
      </c>
      <c r="AW75">
        <f t="shared" si="44"/>
        <v>0</v>
      </c>
      <c r="AX75" t="str">
        <f t="shared" ca="1" si="44"/>
        <v>Plaňany</v>
      </c>
      <c r="AZ75" s="52"/>
      <c r="BA75" s="53"/>
      <c r="BB75" s="53"/>
      <c r="BC75" s="53"/>
      <c r="BD75" s="53"/>
      <c r="BE75" s="54"/>
      <c r="BF75" s="54"/>
      <c r="BG75" s="54"/>
      <c r="BH75" s="54"/>
      <c r="BI75" s="54"/>
      <c r="BJ75" s="54"/>
      <c r="BK75" s="54"/>
      <c r="BL75" s="54"/>
      <c r="BM75" s="54"/>
      <c r="BN75" s="54"/>
      <c r="BO75" s="54"/>
      <c r="BP75" s="54"/>
      <c r="BQ75" s="54"/>
      <c r="BR75" s="54"/>
      <c r="BS75" s="54"/>
      <c r="BT75" s="1120"/>
      <c r="BU75" s="1120"/>
      <c r="BV75" s="1121"/>
      <c r="BW75" s="1121"/>
      <c r="BX75" s="1121"/>
      <c r="BY75" s="54"/>
      <c r="BZ75" s="54"/>
      <c r="CA75" s="54"/>
      <c r="CB75" s="54"/>
      <c r="CC75" s="54"/>
      <c r="CD75" s="54"/>
      <c r="CE75" s="54"/>
      <c r="CF75" s="54"/>
      <c r="CG75" s="54"/>
      <c r="CH75" s="54"/>
      <c r="CI75" s="54"/>
      <c r="CJ75" s="54"/>
      <c r="CK75" s="54"/>
      <c r="CL75" s="55"/>
      <c r="CM75" s="1122"/>
      <c r="CN75" s="1122"/>
      <c r="CO75" s="1122"/>
      <c r="CP75" s="1110"/>
      <c r="CQ75" s="1110"/>
      <c r="CR75" s="56"/>
    </row>
    <row r="76" spans="9:96" ht="22.5" customHeight="1" x14ac:dyDescent="0.3">
      <c r="I76" s="1226">
        <v>6</v>
      </c>
      <c r="J76" s="1226" t="s">
        <v>151</v>
      </c>
      <c r="Q76"/>
      <c r="S76"/>
      <c r="AM76"/>
      <c r="AN76"/>
      <c r="AO76"/>
      <c r="AP76"/>
      <c r="AZ76" s="52"/>
      <c r="BA76" s="57"/>
      <c r="BB76" s="57"/>
      <c r="BC76" s="57"/>
      <c r="BD76" s="57"/>
      <c r="BE76" s="1165" t="s">
        <v>52</v>
      </c>
      <c r="BF76" s="1165"/>
      <c r="BG76" s="58">
        <f>AV74</f>
        <v>4</v>
      </c>
      <c r="BH76" s="59" t="s">
        <v>53</v>
      </c>
      <c r="BI76" s="1157" t="str">
        <f ca="1">IF(AV75="","",LOOKUP(BG76,$B$2:$B$51,$C$2:$C$50))</f>
        <v>Masarykova</v>
      </c>
      <c r="BJ76" s="1157"/>
      <c r="BK76" s="1157"/>
      <c r="BL76" s="1157"/>
      <c r="BM76" s="1157"/>
      <c r="BN76" s="1157"/>
      <c r="BO76" s="1157"/>
      <c r="BP76" s="1157"/>
      <c r="BQ76" s="1157"/>
      <c r="BR76" s="1157"/>
      <c r="BS76" s="1157"/>
      <c r="BT76" s="1157"/>
      <c r="BU76" s="1157"/>
      <c r="BV76" s="57"/>
      <c r="BW76" s="57"/>
      <c r="BX76" s="57"/>
      <c r="BY76" s="57"/>
      <c r="BZ76" s="57"/>
      <c r="CA76" s="1165" t="s">
        <v>52</v>
      </c>
      <c r="CB76" s="1165"/>
      <c r="CC76" s="58">
        <f>AX74</f>
        <v>12</v>
      </c>
      <c r="CD76" s="59" t="s">
        <v>53</v>
      </c>
      <c r="CE76" s="1157" t="str">
        <f ca="1">IF(AX75="","",LOOKUP(CC76,$B$2:$B$51,$C$2:$C$50))</f>
        <v>Plaňany</v>
      </c>
      <c r="CF76" s="1157"/>
      <c r="CG76" s="1157"/>
      <c r="CH76" s="1157"/>
      <c r="CI76" s="1157"/>
      <c r="CJ76" s="1157"/>
      <c r="CK76" s="1157"/>
      <c r="CL76" s="1157"/>
      <c r="CM76" s="1157"/>
      <c r="CN76" s="1157"/>
      <c r="CO76" s="1157"/>
      <c r="CP76" s="1157"/>
      <c r="CQ76" s="1157"/>
      <c r="CR76" s="56"/>
    </row>
    <row r="77" spans="9:96" ht="22.5" customHeight="1" x14ac:dyDescent="0.3">
      <c r="I77" s="1226">
        <v>7</v>
      </c>
      <c r="J77" s="1226" t="s">
        <v>152</v>
      </c>
      <c r="Q77"/>
      <c r="S77"/>
      <c r="AM77"/>
      <c r="AN77"/>
      <c r="AO77"/>
      <c r="AP77"/>
      <c r="AZ77" s="52"/>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c r="CC77" s="57"/>
      <c r="CD77" s="57"/>
      <c r="CE77" s="57"/>
      <c r="CF77" s="57"/>
      <c r="CG77" s="57"/>
      <c r="CH77" s="57"/>
      <c r="CI77" s="57"/>
      <c r="CJ77" s="57"/>
      <c r="CK77" s="57"/>
      <c r="CL77" s="60"/>
      <c r="CM77" s="60"/>
      <c r="CN77" s="60"/>
      <c r="CO77" s="60"/>
      <c r="CP77" s="60"/>
      <c r="CQ77" s="60"/>
      <c r="CR77" s="56"/>
    </row>
    <row r="78" spans="9:96" ht="22.5" customHeight="1" x14ac:dyDescent="0.3">
      <c r="I78" s="1226">
        <v>8</v>
      </c>
      <c r="J78" s="1226" t="s">
        <v>210</v>
      </c>
      <c r="Q78"/>
      <c r="S78"/>
      <c r="AM78"/>
      <c r="AN78"/>
      <c r="AO78"/>
      <c r="AP78"/>
      <c r="AZ78" s="52"/>
      <c r="BA78" s="61" t="s">
        <v>56</v>
      </c>
      <c r="BB78" s="62">
        <f>BG76</f>
        <v>4</v>
      </c>
      <c r="BC78" s="63" t="s">
        <v>47</v>
      </c>
      <c r="BD78" s="64">
        <v>1</v>
      </c>
      <c r="BE78" s="64">
        <v>2</v>
      </c>
      <c r="BF78" s="64">
        <v>3</v>
      </c>
      <c r="BG78" s="64">
        <v>4</v>
      </c>
      <c r="BH78" s="64">
        <v>5</v>
      </c>
      <c r="BI78" s="64">
        <v>6</v>
      </c>
      <c r="BJ78" s="64">
        <v>7</v>
      </c>
      <c r="BK78" s="64">
        <v>8</v>
      </c>
      <c r="BL78" s="64">
        <v>9</v>
      </c>
      <c r="BM78" s="64">
        <v>10</v>
      </c>
      <c r="BN78" s="64">
        <v>11</v>
      </c>
      <c r="BO78" s="64">
        <v>12</v>
      </c>
      <c r="BP78" s="64">
        <v>13</v>
      </c>
      <c r="BQ78" s="64">
        <v>14</v>
      </c>
      <c r="BR78" s="64">
        <v>15</v>
      </c>
      <c r="BS78" s="64">
        <v>16</v>
      </c>
      <c r="BT78" s="64">
        <v>17</v>
      </c>
      <c r="BU78" s="64">
        <v>18</v>
      </c>
      <c r="BV78" s="64">
        <v>19</v>
      </c>
      <c r="BW78" s="64">
        <v>20</v>
      </c>
      <c r="BX78" s="64">
        <v>21</v>
      </c>
      <c r="BY78" s="64">
        <v>22</v>
      </c>
      <c r="BZ78" s="64">
        <v>23</v>
      </c>
      <c r="CA78" s="64">
        <v>24</v>
      </c>
      <c r="CB78" s="64">
        <v>25</v>
      </c>
      <c r="CC78" s="64">
        <v>26</v>
      </c>
      <c r="CD78" s="64">
        <v>27</v>
      </c>
      <c r="CE78" s="64">
        <v>28</v>
      </c>
      <c r="CF78" s="64">
        <v>29</v>
      </c>
      <c r="CG78" s="64">
        <v>30</v>
      </c>
      <c r="CH78" s="64">
        <v>31</v>
      </c>
      <c r="CI78" s="64">
        <v>32</v>
      </c>
      <c r="CJ78" s="64">
        <v>33</v>
      </c>
      <c r="CK78" s="64">
        <v>34</v>
      </c>
      <c r="CL78" s="65">
        <v>35</v>
      </c>
      <c r="CM78" s="65">
        <v>36</v>
      </c>
      <c r="CN78" s="65">
        <v>37</v>
      </c>
      <c r="CO78" s="65">
        <v>38</v>
      </c>
      <c r="CP78" s="65">
        <v>39</v>
      </c>
      <c r="CQ78" s="65">
        <v>40</v>
      </c>
      <c r="CR78" s="56"/>
    </row>
    <row r="79" spans="9:96" ht="22.5" customHeight="1" x14ac:dyDescent="0.3">
      <c r="Q79"/>
      <c r="S79"/>
      <c r="AM79"/>
      <c r="AN79"/>
      <c r="AO79"/>
      <c r="AP79"/>
      <c r="AZ79" s="52"/>
      <c r="BA79" s="66"/>
      <c r="BB79" s="67"/>
      <c r="BC79" s="244"/>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c r="CE79" s="68"/>
      <c r="CF79" s="68"/>
      <c r="CG79" s="68"/>
      <c r="CH79" s="68"/>
      <c r="CI79" s="68"/>
      <c r="CJ79" s="68"/>
      <c r="CK79" s="68"/>
      <c r="CL79" s="69"/>
      <c r="CM79" s="69"/>
      <c r="CN79" s="69"/>
      <c r="CO79" s="69"/>
      <c r="CP79" s="69"/>
      <c r="CQ79" s="69"/>
      <c r="CR79" s="56"/>
    </row>
    <row r="80" spans="9:96" ht="22.5" customHeight="1" x14ac:dyDescent="0.3">
      <c r="Q80"/>
      <c r="S80"/>
      <c r="AM80"/>
      <c r="AN80"/>
      <c r="AO80"/>
      <c r="AP80"/>
      <c r="AZ80" s="52"/>
      <c r="BA80" s="70" t="s">
        <v>56</v>
      </c>
      <c r="BB80" s="71">
        <f>CC76</f>
        <v>12</v>
      </c>
      <c r="BC80" s="72" t="s">
        <v>47</v>
      </c>
      <c r="BD80" s="64">
        <v>1</v>
      </c>
      <c r="BE80" s="64">
        <v>2</v>
      </c>
      <c r="BF80" s="64">
        <v>3</v>
      </c>
      <c r="BG80" s="64">
        <v>4</v>
      </c>
      <c r="BH80" s="64">
        <v>5</v>
      </c>
      <c r="BI80" s="64">
        <v>6</v>
      </c>
      <c r="BJ80" s="64">
        <v>7</v>
      </c>
      <c r="BK80" s="64">
        <v>8</v>
      </c>
      <c r="BL80" s="64">
        <v>9</v>
      </c>
      <c r="BM80" s="64">
        <v>10</v>
      </c>
      <c r="BN80" s="64">
        <v>11</v>
      </c>
      <c r="BO80" s="64">
        <v>12</v>
      </c>
      <c r="BP80" s="64">
        <v>13</v>
      </c>
      <c r="BQ80" s="64">
        <v>14</v>
      </c>
      <c r="BR80" s="64">
        <v>15</v>
      </c>
      <c r="BS80" s="64">
        <v>16</v>
      </c>
      <c r="BT80" s="64">
        <v>17</v>
      </c>
      <c r="BU80" s="64">
        <v>18</v>
      </c>
      <c r="BV80" s="64">
        <v>19</v>
      </c>
      <c r="BW80" s="64">
        <v>20</v>
      </c>
      <c r="BX80" s="64">
        <v>21</v>
      </c>
      <c r="BY80" s="64">
        <v>22</v>
      </c>
      <c r="BZ80" s="64">
        <v>23</v>
      </c>
      <c r="CA80" s="64">
        <v>24</v>
      </c>
      <c r="CB80" s="64">
        <v>25</v>
      </c>
      <c r="CC80" s="64">
        <v>26</v>
      </c>
      <c r="CD80" s="64">
        <v>27</v>
      </c>
      <c r="CE80" s="64">
        <v>28</v>
      </c>
      <c r="CF80" s="64">
        <v>29</v>
      </c>
      <c r="CG80" s="64">
        <v>30</v>
      </c>
      <c r="CH80" s="64">
        <v>31</v>
      </c>
      <c r="CI80" s="64">
        <v>32</v>
      </c>
      <c r="CJ80" s="64">
        <v>33</v>
      </c>
      <c r="CK80" s="64">
        <v>34</v>
      </c>
      <c r="CL80" s="65">
        <v>35</v>
      </c>
      <c r="CM80" s="65">
        <v>36</v>
      </c>
      <c r="CN80" s="65">
        <v>37</v>
      </c>
      <c r="CO80" s="65">
        <v>38</v>
      </c>
      <c r="CP80" s="65">
        <v>39</v>
      </c>
      <c r="CQ80" s="65">
        <v>40</v>
      </c>
      <c r="CR80" s="56"/>
    </row>
    <row r="81" spans="44:96" customFormat="1" ht="22.5" customHeight="1" thickBot="1" x14ac:dyDescent="0.35">
      <c r="AZ81" s="73"/>
      <c r="BA81" s="74"/>
      <c r="BB81" s="74"/>
      <c r="BC81" s="74"/>
      <c r="BD81" s="74"/>
      <c r="BE81" s="74"/>
      <c r="BF81" s="74"/>
      <c r="BG81" s="74"/>
      <c r="BH81" s="74"/>
      <c r="BI81" s="74"/>
      <c r="BJ81" s="74"/>
      <c r="BK81" s="74"/>
      <c r="BL81" s="74"/>
      <c r="BM81" s="74"/>
      <c r="BN81" s="74"/>
      <c r="BO81" s="74"/>
      <c r="BP81" s="74"/>
      <c r="BQ81" s="74"/>
      <c r="BR81" s="74"/>
      <c r="BS81" s="74"/>
      <c r="BT81" s="74"/>
      <c r="BU81" s="74"/>
      <c r="BV81" s="74"/>
      <c r="BW81" s="74"/>
      <c r="BX81" s="74"/>
      <c r="BY81" s="74"/>
      <c r="BZ81" s="74"/>
      <c r="CA81" s="74"/>
      <c r="CB81" s="74"/>
      <c r="CC81" s="74"/>
      <c r="CD81" s="74"/>
      <c r="CE81" s="74"/>
      <c r="CF81" s="74"/>
      <c r="CG81" s="74"/>
      <c r="CH81" s="74"/>
      <c r="CI81" s="74"/>
      <c r="CJ81" s="74"/>
      <c r="CK81" s="74"/>
      <c r="CL81" s="74"/>
      <c r="CM81" s="74"/>
      <c r="CN81" s="74"/>
      <c r="CO81" s="74"/>
      <c r="CP81" s="74"/>
      <c r="CQ81" s="74"/>
      <c r="CR81" s="75"/>
    </row>
    <row r="82" spans="44:96" customFormat="1" ht="22.5" customHeight="1" thickTop="1" x14ac:dyDescent="0.3">
      <c r="AZ82" s="48"/>
      <c r="BA82" s="49"/>
      <c r="BB82" s="49"/>
      <c r="BC82" s="49"/>
      <c r="BD82" s="49"/>
      <c r="BE82" s="49"/>
      <c r="BF82" s="1123" t="str">
        <f>AU83</f>
        <v>skupina</v>
      </c>
      <c r="BG82" s="1123"/>
      <c r="BH82" s="1123"/>
      <c r="BI82" s="1123"/>
      <c r="BJ82" s="1123"/>
      <c r="BK82" s="1123"/>
      <c r="BL82" s="50" t="str">
        <f>AU84</f>
        <v>D</v>
      </c>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51"/>
    </row>
    <row r="83" spans="44:96" customFormat="1" ht="22.5" customHeight="1" x14ac:dyDescent="0.3">
      <c r="AR83" t="str">
        <f t="shared" ref="AR83:AX84" si="45">F20</f>
        <v>kolo</v>
      </c>
      <c r="AS83">
        <f t="shared" si="45"/>
        <v>10</v>
      </c>
      <c r="AT83" t="str">
        <f t="shared" si="45"/>
        <v>HŘIŠTĚ</v>
      </c>
      <c r="AU83" t="str">
        <f t="shared" si="45"/>
        <v>skupina</v>
      </c>
      <c r="AV83">
        <f t="shared" si="45"/>
        <v>5</v>
      </c>
      <c r="AW83" t="str">
        <f t="shared" si="45"/>
        <v>:</v>
      </c>
      <c r="AX83">
        <f t="shared" si="45"/>
        <v>13</v>
      </c>
      <c r="AZ83" s="52"/>
      <c r="BA83" s="1141" t="str">
        <f>AR83</f>
        <v>kolo</v>
      </c>
      <c r="BB83" s="1141"/>
      <c r="BC83" s="1141"/>
      <c r="BD83" s="53">
        <f>AR84</f>
        <v>4</v>
      </c>
      <c r="BE83" s="54"/>
      <c r="BF83" s="54"/>
      <c r="BG83" s="54"/>
      <c r="BH83" s="54"/>
      <c r="BI83" s="54"/>
      <c r="BJ83" s="54"/>
      <c r="BK83" s="54"/>
      <c r="BL83" s="54"/>
      <c r="BM83" s="54"/>
      <c r="BN83" s="54"/>
      <c r="BO83" s="54"/>
      <c r="BP83" s="54"/>
      <c r="BQ83" s="54"/>
      <c r="BR83" s="54"/>
      <c r="BS83" s="54"/>
      <c r="BT83" s="1120">
        <f>AS83</f>
        <v>10</v>
      </c>
      <c r="BU83" s="1120"/>
      <c r="BV83" s="1121" t="s">
        <v>48</v>
      </c>
      <c r="BW83" s="1121"/>
      <c r="BX83" s="1121"/>
      <c r="BY83" s="54"/>
      <c r="BZ83" s="54"/>
      <c r="CA83" s="54"/>
      <c r="CB83" s="54"/>
      <c r="CC83" s="54"/>
      <c r="CD83" s="54"/>
      <c r="CE83" s="54"/>
      <c r="CF83" s="54"/>
      <c r="CG83" s="54"/>
      <c r="CH83" s="54"/>
      <c r="CI83" s="54"/>
      <c r="CJ83" s="54"/>
      <c r="CK83" s="54"/>
      <c r="CL83" s="55"/>
      <c r="CM83" s="1122" t="s">
        <v>49</v>
      </c>
      <c r="CN83" s="1122"/>
      <c r="CO83" s="1122"/>
      <c r="CP83" s="1110">
        <f>IF(AT84=0,"",AT84)</f>
        <v>1</v>
      </c>
      <c r="CQ83" s="1110"/>
      <c r="CR83" s="56"/>
    </row>
    <row r="84" spans="44:96" customFormat="1" ht="22.5" customHeight="1" x14ac:dyDescent="0.3">
      <c r="AR84">
        <f t="shared" si="45"/>
        <v>4</v>
      </c>
      <c r="AS84" t="str">
        <f t="shared" si="45"/>
        <v>zápas</v>
      </c>
      <c r="AT84">
        <f t="shared" si="45"/>
        <v>1</v>
      </c>
      <c r="AU84" t="str">
        <f t="shared" si="45"/>
        <v>D</v>
      </c>
      <c r="AV84" t="str">
        <f t="shared" ca="1" si="45"/>
        <v>Mnichovická</v>
      </c>
      <c r="AW84">
        <f t="shared" si="45"/>
        <v>0</v>
      </c>
      <c r="AX84" t="str">
        <f t="shared" ca="1" si="45"/>
        <v>Kouřim</v>
      </c>
      <c r="AZ84" s="52"/>
      <c r="BA84" s="53"/>
      <c r="BB84" s="53"/>
      <c r="BC84" s="53"/>
      <c r="BD84" s="53"/>
      <c r="BE84" s="54"/>
      <c r="BF84" s="54"/>
      <c r="BG84" s="54"/>
      <c r="BH84" s="54"/>
      <c r="BI84" s="54"/>
      <c r="BJ84" s="54"/>
      <c r="BK84" s="54"/>
      <c r="BL84" s="54"/>
      <c r="BM84" s="54"/>
      <c r="BN84" s="54"/>
      <c r="BO84" s="54"/>
      <c r="BP84" s="54"/>
      <c r="BQ84" s="54"/>
      <c r="BR84" s="54"/>
      <c r="BS84" s="54"/>
      <c r="BT84" s="1120"/>
      <c r="BU84" s="1120"/>
      <c r="BV84" s="1121"/>
      <c r="BW84" s="1121"/>
      <c r="BX84" s="1121"/>
      <c r="BY84" s="54"/>
      <c r="BZ84" s="54"/>
      <c r="CA84" s="54"/>
      <c r="CB84" s="54"/>
      <c r="CC84" s="54"/>
      <c r="CD84" s="54"/>
      <c r="CE84" s="54"/>
      <c r="CF84" s="54"/>
      <c r="CG84" s="54"/>
      <c r="CH84" s="54"/>
      <c r="CI84" s="54"/>
      <c r="CJ84" s="54"/>
      <c r="CK84" s="54"/>
      <c r="CL84" s="55"/>
      <c r="CM84" s="1122"/>
      <c r="CN84" s="1122"/>
      <c r="CO84" s="1122"/>
      <c r="CP84" s="1110"/>
      <c r="CQ84" s="1110"/>
      <c r="CR84" s="56"/>
    </row>
    <row r="85" spans="44:96" customFormat="1" ht="22.5" customHeight="1" x14ac:dyDescent="0.3">
      <c r="AZ85" s="52"/>
      <c r="BA85" s="57"/>
      <c r="BB85" s="57"/>
      <c r="BC85" s="57"/>
      <c r="BD85" s="57"/>
      <c r="BE85" s="1165" t="s">
        <v>52</v>
      </c>
      <c r="BF85" s="1165"/>
      <c r="BG85" s="58">
        <f>AV83</f>
        <v>5</v>
      </c>
      <c r="BH85" s="59" t="s">
        <v>53</v>
      </c>
      <c r="BI85" s="1157" t="str">
        <f ca="1">IF(AV84="","",LOOKUP(BG85,$B$2:$B$51,$C$2:$C$50))</f>
        <v>Mnichovická</v>
      </c>
      <c r="BJ85" s="1157"/>
      <c r="BK85" s="1157"/>
      <c r="BL85" s="1157"/>
      <c r="BM85" s="1157"/>
      <c r="BN85" s="1157"/>
      <c r="BO85" s="1157"/>
      <c r="BP85" s="1157"/>
      <c r="BQ85" s="1157"/>
      <c r="BR85" s="1157"/>
      <c r="BS85" s="1157"/>
      <c r="BT85" s="1157"/>
      <c r="BU85" s="1157"/>
      <c r="BV85" s="57"/>
      <c r="BW85" s="57"/>
      <c r="BX85" s="57"/>
      <c r="BY85" s="57"/>
      <c r="BZ85" s="57"/>
      <c r="CA85" s="1165" t="s">
        <v>52</v>
      </c>
      <c r="CB85" s="1165"/>
      <c r="CC85" s="58">
        <f>AX83</f>
        <v>13</v>
      </c>
      <c r="CD85" s="59" t="s">
        <v>53</v>
      </c>
      <c r="CE85" s="1157" t="str">
        <f ca="1">IF(AX84="","",LOOKUP(CC85,$B$2:$B$51,$C$2:$C$50))</f>
        <v>Kouřim</v>
      </c>
      <c r="CF85" s="1157"/>
      <c r="CG85" s="1157"/>
      <c r="CH85" s="1157"/>
      <c r="CI85" s="1157"/>
      <c r="CJ85" s="1157"/>
      <c r="CK85" s="1157"/>
      <c r="CL85" s="1157"/>
      <c r="CM85" s="1157"/>
      <c r="CN85" s="1157"/>
      <c r="CO85" s="1157"/>
      <c r="CP85" s="1157"/>
      <c r="CQ85" s="1157"/>
      <c r="CR85" s="56"/>
    </row>
    <row r="86" spans="44:96" customFormat="1" ht="22.5" customHeight="1" x14ac:dyDescent="0.3">
      <c r="AZ86" s="52"/>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60"/>
      <c r="CM86" s="60"/>
      <c r="CN86" s="60"/>
      <c r="CO86" s="60"/>
      <c r="CP86" s="60"/>
      <c r="CQ86" s="60"/>
      <c r="CR86" s="56"/>
    </row>
    <row r="87" spans="44:96" customFormat="1" ht="22.5" customHeight="1" x14ac:dyDescent="0.3">
      <c r="AZ87" s="52"/>
      <c r="BA87" s="61" t="s">
        <v>56</v>
      </c>
      <c r="BB87" s="62">
        <f>BG85</f>
        <v>5</v>
      </c>
      <c r="BC87" s="63" t="s">
        <v>47</v>
      </c>
      <c r="BD87" s="64">
        <v>1</v>
      </c>
      <c r="BE87" s="64">
        <v>2</v>
      </c>
      <c r="BF87" s="64">
        <v>3</v>
      </c>
      <c r="BG87" s="64">
        <v>4</v>
      </c>
      <c r="BH87" s="64">
        <v>5</v>
      </c>
      <c r="BI87" s="64">
        <v>6</v>
      </c>
      <c r="BJ87" s="64">
        <v>7</v>
      </c>
      <c r="BK87" s="64">
        <v>8</v>
      </c>
      <c r="BL87" s="64">
        <v>9</v>
      </c>
      <c r="BM87" s="64">
        <v>10</v>
      </c>
      <c r="BN87" s="64">
        <v>11</v>
      </c>
      <c r="BO87" s="64">
        <v>12</v>
      </c>
      <c r="BP87" s="64">
        <v>13</v>
      </c>
      <c r="BQ87" s="64">
        <v>14</v>
      </c>
      <c r="BR87" s="64">
        <v>15</v>
      </c>
      <c r="BS87" s="64">
        <v>16</v>
      </c>
      <c r="BT87" s="64">
        <v>17</v>
      </c>
      <c r="BU87" s="64">
        <v>18</v>
      </c>
      <c r="BV87" s="64">
        <v>19</v>
      </c>
      <c r="BW87" s="64">
        <v>20</v>
      </c>
      <c r="BX87" s="64">
        <v>21</v>
      </c>
      <c r="BY87" s="64">
        <v>22</v>
      </c>
      <c r="BZ87" s="64">
        <v>23</v>
      </c>
      <c r="CA87" s="64">
        <v>24</v>
      </c>
      <c r="CB87" s="64">
        <v>25</v>
      </c>
      <c r="CC87" s="64">
        <v>26</v>
      </c>
      <c r="CD87" s="64">
        <v>27</v>
      </c>
      <c r="CE87" s="64">
        <v>28</v>
      </c>
      <c r="CF87" s="64">
        <v>29</v>
      </c>
      <c r="CG87" s="64">
        <v>30</v>
      </c>
      <c r="CH87" s="64">
        <v>31</v>
      </c>
      <c r="CI87" s="64">
        <v>32</v>
      </c>
      <c r="CJ87" s="64">
        <v>33</v>
      </c>
      <c r="CK87" s="64">
        <v>34</v>
      </c>
      <c r="CL87" s="65">
        <v>35</v>
      </c>
      <c r="CM87" s="65">
        <v>36</v>
      </c>
      <c r="CN87" s="65">
        <v>37</v>
      </c>
      <c r="CO87" s="65">
        <v>38</v>
      </c>
      <c r="CP87" s="65">
        <v>39</v>
      </c>
      <c r="CQ87" s="65">
        <v>40</v>
      </c>
      <c r="CR87" s="56"/>
    </row>
    <row r="88" spans="44:96" customFormat="1" ht="22.5" customHeight="1" x14ac:dyDescent="0.3">
      <c r="AZ88" s="52"/>
      <c r="BA88" s="66"/>
      <c r="BB88" s="67"/>
      <c r="BC88" s="244"/>
      <c r="BD88" s="68"/>
      <c r="BE88" s="68"/>
      <c r="BF88" s="68"/>
      <c r="BG88" s="68"/>
      <c r="BH88" s="68"/>
      <c r="BI88" s="68"/>
      <c r="BJ88" s="68"/>
      <c r="BK88" s="68"/>
      <c r="BL88" s="68"/>
      <c r="BM88" s="68"/>
      <c r="BN88" s="68"/>
      <c r="BO88" s="68"/>
      <c r="BP88" s="68"/>
      <c r="BQ88" s="68"/>
      <c r="BR88" s="68"/>
      <c r="BS88" s="68"/>
      <c r="BT88" s="68"/>
      <c r="BU88" s="68"/>
      <c r="BV88" s="68"/>
      <c r="BW88" s="68"/>
      <c r="BX88" s="68"/>
      <c r="BY88" s="68"/>
      <c r="BZ88" s="68"/>
      <c r="CA88" s="68"/>
      <c r="CB88" s="68"/>
      <c r="CC88" s="68"/>
      <c r="CD88" s="68"/>
      <c r="CE88" s="68"/>
      <c r="CF88" s="68"/>
      <c r="CG88" s="68"/>
      <c r="CH88" s="68"/>
      <c r="CI88" s="68"/>
      <c r="CJ88" s="68"/>
      <c r="CK88" s="68"/>
      <c r="CL88" s="69"/>
      <c r="CM88" s="69"/>
      <c r="CN88" s="69"/>
      <c r="CO88" s="69"/>
      <c r="CP88" s="69"/>
      <c r="CQ88" s="69"/>
      <c r="CR88" s="56"/>
    </row>
    <row r="89" spans="44:96" customFormat="1" ht="22.5" customHeight="1" x14ac:dyDescent="0.3">
      <c r="AZ89" s="52"/>
      <c r="BA89" s="70" t="s">
        <v>56</v>
      </c>
      <c r="BB89" s="71">
        <f>CC85</f>
        <v>13</v>
      </c>
      <c r="BC89" s="72" t="s">
        <v>47</v>
      </c>
      <c r="BD89" s="64">
        <v>1</v>
      </c>
      <c r="BE89" s="64">
        <v>2</v>
      </c>
      <c r="BF89" s="64">
        <v>3</v>
      </c>
      <c r="BG89" s="64">
        <v>4</v>
      </c>
      <c r="BH89" s="64">
        <v>5</v>
      </c>
      <c r="BI89" s="64">
        <v>6</v>
      </c>
      <c r="BJ89" s="64">
        <v>7</v>
      </c>
      <c r="BK89" s="64">
        <v>8</v>
      </c>
      <c r="BL89" s="64">
        <v>9</v>
      </c>
      <c r="BM89" s="64">
        <v>10</v>
      </c>
      <c r="BN89" s="64">
        <v>11</v>
      </c>
      <c r="BO89" s="64">
        <v>12</v>
      </c>
      <c r="BP89" s="64">
        <v>13</v>
      </c>
      <c r="BQ89" s="64">
        <v>14</v>
      </c>
      <c r="BR89" s="64">
        <v>15</v>
      </c>
      <c r="BS89" s="64">
        <v>16</v>
      </c>
      <c r="BT89" s="64">
        <v>17</v>
      </c>
      <c r="BU89" s="64">
        <v>18</v>
      </c>
      <c r="BV89" s="64">
        <v>19</v>
      </c>
      <c r="BW89" s="64">
        <v>20</v>
      </c>
      <c r="BX89" s="64">
        <v>21</v>
      </c>
      <c r="BY89" s="64">
        <v>22</v>
      </c>
      <c r="BZ89" s="64">
        <v>23</v>
      </c>
      <c r="CA89" s="64">
        <v>24</v>
      </c>
      <c r="CB89" s="64">
        <v>25</v>
      </c>
      <c r="CC89" s="64">
        <v>26</v>
      </c>
      <c r="CD89" s="64">
        <v>27</v>
      </c>
      <c r="CE89" s="64">
        <v>28</v>
      </c>
      <c r="CF89" s="64">
        <v>29</v>
      </c>
      <c r="CG89" s="64">
        <v>30</v>
      </c>
      <c r="CH89" s="64">
        <v>31</v>
      </c>
      <c r="CI89" s="64">
        <v>32</v>
      </c>
      <c r="CJ89" s="64">
        <v>33</v>
      </c>
      <c r="CK89" s="64">
        <v>34</v>
      </c>
      <c r="CL89" s="65">
        <v>35</v>
      </c>
      <c r="CM89" s="65">
        <v>36</v>
      </c>
      <c r="CN89" s="65">
        <v>37</v>
      </c>
      <c r="CO89" s="65">
        <v>38</v>
      </c>
      <c r="CP89" s="65">
        <v>39</v>
      </c>
      <c r="CQ89" s="65">
        <v>40</v>
      </c>
      <c r="CR89" s="56"/>
    </row>
    <row r="90" spans="44:96" customFormat="1" ht="22.5" customHeight="1" thickBot="1" x14ac:dyDescent="0.35">
      <c r="AZ90" s="73"/>
      <c r="BA90" s="74"/>
      <c r="BB90" s="74"/>
      <c r="BC90" s="74"/>
      <c r="BD90" s="74"/>
      <c r="BE90" s="74"/>
      <c r="BF90" s="74"/>
      <c r="BG90" s="74"/>
      <c r="BH90" s="74"/>
      <c r="BI90" s="74"/>
      <c r="BJ90" s="74"/>
      <c r="BK90" s="74"/>
      <c r="BL90" s="74"/>
      <c r="BM90" s="74"/>
      <c r="BN90" s="74"/>
      <c r="BO90" s="74"/>
      <c r="BP90" s="74"/>
      <c r="BQ90" s="74"/>
      <c r="BR90" s="74"/>
      <c r="BS90" s="74"/>
      <c r="BT90" s="74"/>
      <c r="BU90" s="74"/>
      <c r="BV90" s="74"/>
      <c r="BW90" s="74"/>
      <c r="BX90" s="74"/>
      <c r="BY90" s="74"/>
      <c r="BZ90" s="74"/>
      <c r="CA90" s="74"/>
      <c r="CB90" s="74"/>
      <c r="CC90" s="74"/>
      <c r="CD90" s="74"/>
      <c r="CE90" s="74"/>
      <c r="CF90" s="74"/>
      <c r="CG90" s="74"/>
      <c r="CH90" s="74"/>
      <c r="CI90" s="74"/>
      <c r="CJ90" s="74"/>
      <c r="CK90" s="74"/>
      <c r="CL90" s="74"/>
      <c r="CM90" s="74"/>
      <c r="CN90" s="74"/>
      <c r="CO90" s="74"/>
      <c r="CP90" s="74"/>
      <c r="CQ90" s="74"/>
      <c r="CR90" s="75"/>
    </row>
    <row r="91" spans="44:96" customFormat="1" ht="22.5" customHeight="1" thickTop="1" thickBot="1" x14ac:dyDescent="0.35">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6"/>
      <c r="CN91" s="76"/>
      <c r="CO91" s="76"/>
      <c r="CP91" s="76"/>
      <c r="CQ91" s="76"/>
      <c r="CR91" s="76"/>
    </row>
    <row r="92" spans="44:96" customFormat="1" ht="22.5" customHeight="1" thickTop="1" x14ac:dyDescent="0.3">
      <c r="AY92" s="15"/>
      <c r="AZ92" s="48"/>
      <c r="BA92" s="49"/>
      <c r="BB92" s="49"/>
      <c r="BC92" s="49"/>
      <c r="BD92" s="49"/>
      <c r="BE92" s="49"/>
      <c r="BF92" s="1123" t="str">
        <f>AU93</f>
        <v>skupina</v>
      </c>
      <c r="BG92" s="1123"/>
      <c r="BH92" s="1123"/>
      <c r="BI92" s="1123"/>
      <c r="BJ92" s="1123"/>
      <c r="BK92" s="1123"/>
      <c r="BL92" s="50" t="str">
        <f>AU94</f>
        <v>C</v>
      </c>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51"/>
    </row>
    <row r="93" spans="44:96" customFormat="1" ht="22.5" customHeight="1" x14ac:dyDescent="0.3">
      <c r="AR93" t="str">
        <f t="shared" ref="AR93:AX94" si="46">F22</f>
        <v>kolo</v>
      </c>
      <c r="AS93">
        <f t="shared" si="46"/>
        <v>11</v>
      </c>
      <c r="AT93" t="str">
        <f t="shared" si="46"/>
        <v>HŘIŠTĚ</v>
      </c>
      <c r="AU93" t="str">
        <f t="shared" si="46"/>
        <v>skupina</v>
      </c>
      <c r="AV93">
        <f t="shared" si="46"/>
        <v>3</v>
      </c>
      <c r="AW93" t="str">
        <f t="shared" si="46"/>
        <v>:</v>
      </c>
      <c r="AX93">
        <f t="shared" si="46"/>
        <v>11</v>
      </c>
      <c r="AZ93" s="52"/>
      <c r="BA93" s="1141" t="str">
        <f>AR93</f>
        <v>kolo</v>
      </c>
      <c r="BB93" s="1141"/>
      <c r="BC93" s="1141"/>
      <c r="BD93" s="53">
        <f>AR94</f>
        <v>4</v>
      </c>
      <c r="BE93" s="54"/>
      <c r="BF93" s="54"/>
      <c r="BG93" s="54"/>
      <c r="BH93" s="54"/>
      <c r="BI93" s="54"/>
      <c r="BJ93" s="54"/>
      <c r="BK93" s="54"/>
      <c r="BL93" s="54"/>
      <c r="BM93" s="54"/>
      <c r="BN93" s="54"/>
      <c r="BO93" s="54"/>
      <c r="BP93" s="54"/>
      <c r="BQ93" s="54"/>
      <c r="BR93" s="54"/>
      <c r="BS93" s="54"/>
      <c r="BT93" s="1120">
        <f>AS93</f>
        <v>11</v>
      </c>
      <c r="BU93" s="1120"/>
      <c r="BV93" s="1121" t="s">
        <v>48</v>
      </c>
      <c r="BW93" s="1121"/>
      <c r="BX93" s="1121"/>
      <c r="BY93" s="54"/>
      <c r="BZ93" s="54"/>
      <c r="CA93" s="54"/>
      <c r="CB93" s="54"/>
      <c r="CC93" s="54"/>
      <c r="CD93" s="54"/>
      <c r="CE93" s="54"/>
      <c r="CF93" s="54"/>
      <c r="CG93" s="54"/>
      <c r="CH93" s="54"/>
      <c r="CI93" s="54"/>
      <c r="CJ93" s="54"/>
      <c r="CK93" s="54"/>
      <c r="CL93" s="55"/>
      <c r="CM93" s="1122" t="s">
        <v>49</v>
      </c>
      <c r="CN93" s="1122"/>
      <c r="CO93" s="1122"/>
      <c r="CP93" s="1110">
        <f>IF(AT94=0,"",AT94)</f>
        <v>2</v>
      </c>
      <c r="CQ93" s="1110"/>
      <c r="CR93" s="56"/>
    </row>
    <row r="94" spans="44:96" customFormat="1" ht="22.5" customHeight="1" x14ac:dyDescent="0.3">
      <c r="AR94">
        <f t="shared" si="46"/>
        <v>4</v>
      </c>
      <c r="AS94" t="str">
        <f t="shared" si="46"/>
        <v>zápas</v>
      </c>
      <c r="AT94">
        <f t="shared" si="46"/>
        <v>2</v>
      </c>
      <c r="AU94" t="str">
        <f t="shared" si="46"/>
        <v>C</v>
      </c>
      <c r="AV94" t="str">
        <f t="shared" ca="1" si="46"/>
        <v>Ovčárecká</v>
      </c>
      <c r="AW94">
        <f t="shared" si="46"/>
        <v>0</v>
      </c>
      <c r="AX94" t="str">
        <f t="shared" ca="1" si="46"/>
        <v>Velký Osek</v>
      </c>
      <c r="AZ94" s="52"/>
      <c r="BA94" s="53"/>
      <c r="BB94" s="53"/>
      <c r="BC94" s="53"/>
      <c r="BD94" s="53"/>
      <c r="BE94" s="54"/>
      <c r="BF94" s="54"/>
      <c r="BG94" s="54"/>
      <c r="BH94" s="54"/>
      <c r="BI94" s="54"/>
      <c r="BJ94" s="54"/>
      <c r="BK94" s="54"/>
      <c r="BL94" s="54"/>
      <c r="BM94" s="54"/>
      <c r="BN94" s="54"/>
      <c r="BO94" s="54"/>
      <c r="BP94" s="54"/>
      <c r="BQ94" s="54"/>
      <c r="BR94" s="54"/>
      <c r="BS94" s="54"/>
      <c r="BT94" s="1120"/>
      <c r="BU94" s="1120"/>
      <c r="BV94" s="1121"/>
      <c r="BW94" s="1121"/>
      <c r="BX94" s="1121"/>
      <c r="BY94" s="54"/>
      <c r="BZ94" s="54"/>
      <c r="CA94" s="54"/>
      <c r="CB94" s="54"/>
      <c r="CC94" s="54"/>
      <c r="CD94" s="54"/>
      <c r="CE94" s="54"/>
      <c r="CF94" s="54"/>
      <c r="CG94" s="54"/>
      <c r="CH94" s="54"/>
      <c r="CI94" s="54"/>
      <c r="CJ94" s="54"/>
      <c r="CK94" s="54"/>
      <c r="CL94" s="55"/>
      <c r="CM94" s="1122"/>
      <c r="CN94" s="1122"/>
      <c r="CO94" s="1122"/>
      <c r="CP94" s="1110"/>
      <c r="CQ94" s="1110"/>
      <c r="CR94" s="56"/>
    </row>
    <row r="95" spans="44:96" customFormat="1" ht="22.5" customHeight="1" x14ac:dyDescent="0.3">
      <c r="AZ95" s="52"/>
      <c r="BA95" s="57"/>
      <c r="BB95" s="57"/>
      <c r="BC95" s="57"/>
      <c r="BD95" s="57"/>
      <c r="BE95" s="1165" t="s">
        <v>52</v>
      </c>
      <c r="BF95" s="1165"/>
      <c r="BG95" s="58">
        <f>AV93</f>
        <v>3</v>
      </c>
      <c r="BH95" s="59" t="s">
        <v>53</v>
      </c>
      <c r="BI95" s="1157" t="str">
        <f ca="1">IF(AV94="","",LOOKUP(BG95,$B$2:$B$51,$C$2:$C$50))</f>
        <v>Ovčárecká</v>
      </c>
      <c r="BJ95" s="1157"/>
      <c r="BK95" s="1157"/>
      <c r="BL95" s="1157"/>
      <c r="BM95" s="1157"/>
      <c r="BN95" s="1157"/>
      <c r="BO95" s="1157"/>
      <c r="BP95" s="1157"/>
      <c r="BQ95" s="1157"/>
      <c r="BR95" s="1157"/>
      <c r="BS95" s="1157"/>
      <c r="BT95" s="1157"/>
      <c r="BU95" s="1157"/>
      <c r="BV95" s="57"/>
      <c r="BW95" s="57"/>
      <c r="BX95" s="57"/>
      <c r="BY95" s="57"/>
      <c r="BZ95" s="57"/>
      <c r="CA95" s="1165" t="s">
        <v>52</v>
      </c>
      <c r="CB95" s="1165"/>
      <c r="CC95" s="58">
        <f>AX93</f>
        <v>11</v>
      </c>
      <c r="CD95" s="59" t="s">
        <v>53</v>
      </c>
      <c r="CE95" s="1157" t="str">
        <f ca="1">IF(AX94="","",LOOKUP(CC95,$B$2:$B$51,$C$2:$C$50))</f>
        <v>Velký Osek</v>
      </c>
      <c r="CF95" s="1157"/>
      <c r="CG95" s="1157"/>
      <c r="CH95" s="1157"/>
      <c r="CI95" s="1157"/>
      <c r="CJ95" s="1157"/>
      <c r="CK95" s="1157"/>
      <c r="CL95" s="1157"/>
      <c r="CM95" s="1157"/>
      <c r="CN95" s="1157"/>
      <c r="CO95" s="1157"/>
      <c r="CP95" s="1157"/>
      <c r="CQ95" s="1157"/>
      <c r="CR95" s="56"/>
    </row>
    <row r="96" spans="44:96" customFormat="1" ht="22.5" customHeight="1" x14ac:dyDescent="0.3">
      <c r="AZ96" s="52"/>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60"/>
      <c r="CM96" s="60"/>
      <c r="CN96" s="60"/>
      <c r="CO96" s="60"/>
      <c r="CP96" s="60"/>
      <c r="CQ96" s="60"/>
      <c r="CR96" s="56"/>
    </row>
    <row r="97" spans="44:96" customFormat="1" ht="22.5" customHeight="1" x14ac:dyDescent="0.3">
      <c r="AZ97" s="52"/>
      <c r="BA97" s="61" t="s">
        <v>56</v>
      </c>
      <c r="BB97" s="62">
        <f>BG95</f>
        <v>3</v>
      </c>
      <c r="BC97" s="63" t="s">
        <v>47</v>
      </c>
      <c r="BD97" s="64">
        <v>1</v>
      </c>
      <c r="BE97" s="64">
        <v>2</v>
      </c>
      <c r="BF97" s="64">
        <v>3</v>
      </c>
      <c r="BG97" s="64">
        <v>4</v>
      </c>
      <c r="BH97" s="64">
        <v>5</v>
      </c>
      <c r="BI97" s="64">
        <v>6</v>
      </c>
      <c r="BJ97" s="64">
        <v>7</v>
      </c>
      <c r="BK97" s="64">
        <v>8</v>
      </c>
      <c r="BL97" s="64">
        <v>9</v>
      </c>
      <c r="BM97" s="64">
        <v>10</v>
      </c>
      <c r="BN97" s="64">
        <v>11</v>
      </c>
      <c r="BO97" s="64">
        <v>12</v>
      </c>
      <c r="BP97" s="64">
        <v>13</v>
      </c>
      <c r="BQ97" s="64">
        <v>14</v>
      </c>
      <c r="BR97" s="64">
        <v>15</v>
      </c>
      <c r="BS97" s="64">
        <v>16</v>
      </c>
      <c r="BT97" s="64">
        <v>17</v>
      </c>
      <c r="BU97" s="64">
        <v>18</v>
      </c>
      <c r="BV97" s="64">
        <v>19</v>
      </c>
      <c r="BW97" s="64">
        <v>20</v>
      </c>
      <c r="BX97" s="64">
        <v>21</v>
      </c>
      <c r="BY97" s="64">
        <v>22</v>
      </c>
      <c r="BZ97" s="64">
        <v>23</v>
      </c>
      <c r="CA97" s="64">
        <v>24</v>
      </c>
      <c r="CB97" s="64">
        <v>25</v>
      </c>
      <c r="CC97" s="64">
        <v>26</v>
      </c>
      <c r="CD97" s="64">
        <v>27</v>
      </c>
      <c r="CE97" s="64">
        <v>28</v>
      </c>
      <c r="CF97" s="64">
        <v>29</v>
      </c>
      <c r="CG97" s="64">
        <v>30</v>
      </c>
      <c r="CH97" s="64">
        <v>31</v>
      </c>
      <c r="CI97" s="64">
        <v>32</v>
      </c>
      <c r="CJ97" s="64">
        <v>33</v>
      </c>
      <c r="CK97" s="64">
        <v>34</v>
      </c>
      <c r="CL97" s="65">
        <v>35</v>
      </c>
      <c r="CM97" s="65">
        <v>36</v>
      </c>
      <c r="CN97" s="65">
        <v>37</v>
      </c>
      <c r="CO97" s="65">
        <v>38</v>
      </c>
      <c r="CP97" s="65">
        <v>39</v>
      </c>
      <c r="CQ97" s="65">
        <v>40</v>
      </c>
      <c r="CR97" s="56"/>
    </row>
    <row r="98" spans="44:96" customFormat="1" ht="22.5" customHeight="1" x14ac:dyDescent="0.3">
      <c r="AZ98" s="52"/>
      <c r="BA98" s="66"/>
      <c r="BB98" s="67"/>
      <c r="BC98" s="244"/>
      <c r="BD98" s="68"/>
      <c r="BE98" s="68"/>
      <c r="BF98" s="68"/>
      <c r="BG98" s="68"/>
      <c r="BH98" s="68"/>
      <c r="BI98" s="68"/>
      <c r="BJ98" s="68"/>
      <c r="BK98" s="68"/>
      <c r="BL98" s="68"/>
      <c r="BM98" s="68"/>
      <c r="BN98" s="68"/>
      <c r="BO98" s="68"/>
      <c r="BP98" s="68"/>
      <c r="BQ98" s="68"/>
      <c r="BR98" s="68"/>
      <c r="BS98" s="68"/>
      <c r="BT98" s="68"/>
      <c r="BU98" s="68"/>
      <c r="BV98" s="68"/>
      <c r="BW98" s="68"/>
      <c r="BX98" s="68"/>
      <c r="BY98" s="68"/>
      <c r="BZ98" s="68"/>
      <c r="CA98" s="68"/>
      <c r="CB98" s="68"/>
      <c r="CC98" s="68"/>
      <c r="CD98" s="68"/>
      <c r="CE98" s="68"/>
      <c r="CF98" s="68"/>
      <c r="CG98" s="68"/>
      <c r="CH98" s="68"/>
      <c r="CI98" s="68"/>
      <c r="CJ98" s="68"/>
      <c r="CK98" s="68"/>
      <c r="CL98" s="69"/>
      <c r="CM98" s="69"/>
      <c r="CN98" s="69"/>
      <c r="CO98" s="69"/>
      <c r="CP98" s="69"/>
      <c r="CQ98" s="69"/>
      <c r="CR98" s="56"/>
    </row>
    <row r="99" spans="44:96" customFormat="1" ht="22.5" customHeight="1" x14ac:dyDescent="0.3">
      <c r="AZ99" s="52"/>
      <c r="BA99" s="70" t="s">
        <v>56</v>
      </c>
      <c r="BB99" s="71">
        <f>CC95</f>
        <v>11</v>
      </c>
      <c r="BC99" s="72" t="s">
        <v>47</v>
      </c>
      <c r="BD99" s="64">
        <v>1</v>
      </c>
      <c r="BE99" s="64">
        <v>2</v>
      </c>
      <c r="BF99" s="64">
        <v>3</v>
      </c>
      <c r="BG99" s="64">
        <v>4</v>
      </c>
      <c r="BH99" s="64">
        <v>5</v>
      </c>
      <c r="BI99" s="64">
        <v>6</v>
      </c>
      <c r="BJ99" s="64">
        <v>7</v>
      </c>
      <c r="BK99" s="64">
        <v>8</v>
      </c>
      <c r="BL99" s="64">
        <v>9</v>
      </c>
      <c r="BM99" s="64">
        <v>10</v>
      </c>
      <c r="BN99" s="64">
        <v>11</v>
      </c>
      <c r="BO99" s="64">
        <v>12</v>
      </c>
      <c r="BP99" s="64">
        <v>13</v>
      </c>
      <c r="BQ99" s="64">
        <v>14</v>
      </c>
      <c r="BR99" s="64">
        <v>15</v>
      </c>
      <c r="BS99" s="64">
        <v>16</v>
      </c>
      <c r="BT99" s="64">
        <v>17</v>
      </c>
      <c r="BU99" s="64">
        <v>18</v>
      </c>
      <c r="BV99" s="64">
        <v>19</v>
      </c>
      <c r="BW99" s="64">
        <v>20</v>
      </c>
      <c r="BX99" s="64">
        <v>21</v>
      </c>
      <c r="BY99" s="64">
        <v>22</v>
      </c>
      <c r="BZ99" s="64">
        <v>23</v>
      </c>
      <c r="CA99" s="64">
        <v>24</v>
      </c>
      <c r="CB99" s="64">
        <v>25</v>
      </c>
      <c r="CC99" s="64">
        <v>26</v>
      </c>
      <c r="CD99" s="64">
        <v>27</v>
      </c>
      <c r="CE99" s="64">
        <v>28</v>
      </c>
      <c r="CF99" s="64">
        <v>29</v>
      </c>
      <c r="CG99" s="64">
        <v>30</v>
      </c>
      <c r="CH99" s="64">
        <v>31</v>
      </c>
      <c r="CI99" s="64">
        <v>32</v>
      </c>
      <c r="CJ99" s="64">
        <v>33</v>
      </c>
      <c r="CK99" s="64">
        <v>34</v>
      </c>
      <c r="CL99" s="65">
        <v>35</v>
      </c>
      <c r="CM99" s="65">
        <v>36</v>
      </c>
      <c r="CN99" s="65">
        <v>37</v>
      </c>
      <c r="CO99" s="65">
        <v>38</v>
      </c>
      <c r="CP99" s="65">
        <v>39</v>
      </c>
      <c r="CQ99" s="65">
        <v>40</v>
      </c>
      <c r="CR99" s="56"/>
    </row>
    <row r="100" spans="44:96" customFormat="1" ht="22.5" customHeight="1" thickBot="1" x14ac:dyDescent="0.35">
      <c r="AZ100" s="73"/>
      <c r="BA100" s="74"/>
      <c r="BB100" s="74"/>
      <c r="BC100" s="74"/>
      <c r="BD100" s="74"/>
      <c r="BE100" s="74"/>
      <c r="BF100" s="74"/>
      <c r="BG100" s="74"/>
      <c r="BH100" s="74"/>
      <c r="BI100" s="74"/>
      <c r="BJ100" s="74"/>
      <c r="BK100" s="74"/>
      <c r="BL100" s="74"/>
      <c r="BM100" s="74"/>
      <c r="BN100" s="74"/>
      <c r="BO100" s="74"/>
      <c r="BP100" s="74"/>
      <c r="BQ100" s="74"/>
      <c r="BR100" s="74"/>
      <c r="BS100" s="74"/>
      <c r="BT100" s="74"/>
      <c r="BU100" s="74"/>
      <c r="BV100" s="74"/>
      <c r="BW100" s="74"/>
      <c r="BX100" s="74"/>
      <c r="BY100" s="74"/>
      <c r="BZ100" s="74"/>
      <c r="CA100" s="74"/>
      <c r="CB100" s="74"/>
      <c r="CC100" s="74"/>
      <c r="CD100" s="74"/>
      <c r="CE100" s="74"/>
      <c r="CF100" s="74"/>
      <c r="CG100" s="74"/>
      <c r="CH100" s="74"/>
      <c r="CI100" s="74"/>
      <c r="CJ100" s="74"/>
      <c r="CK100" s="74"/>
      <c r="CL100" s="74"/>
      <c r="CM100" s="74"/>
      <c r="CN100" s="74"/>
      <c r="CO100" s="74"/>
      <c r="CP100" s="74"/>
      <c r="CQ100" s="74"/>
      <c r="CR100" s="75"/>
    </row>
    <row r="101" spans="44:96" customFormat="1" ht="22.5" customHeight="1" thickTop="1" x14ac:dyDescent="0.3">
      <c r="AZ101" s="48"/>
      <c r="BA101" s="49"/>
      <c r="BB101" s="49"/>
      <c r="BC101" s="49"/>
      <c r="BD101" s="49"/>
      <c r="BE101" s="49"/>
      <c r="BF101" s="1123" t="str">
        <f>AU102</f>
        <v>skupina</v>
      </c>
      <c r="BG101" s="1123"/>
      <c r="BH101" s="1123"/>
      <c r="BI101" s="1123"/>
      <c r="BJ101" s="1123"/>
      <c r="BK101" s="1123"/>
      <c r="BL101" s="50" t="str">
        <f>AU103</f>
        <v>C</v>
      </c>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51"/>
    </row>
    <row r="102" spans="44:96" customFormat="1" ht="22.5" customHeight="1" x14ac:dyDescent="0.3">
      <c r="AR102" t="str">
        <f t="shared" ref="AR102:AX103" si="47">F24</f>
        <v>kolo</v>
      </c>
      <c r="AS102">
        <f t="shared" si="47"/>
        <v>12</v>
      </c>
      <c r="AT102" t="str">
        <f t="shared" si="47"/>
        <v>HŘIŠTĚ</v>
      </c>
      <c r="AU102" t="str">
        <f t="shared" si="47"/>
        <v>skupina</v>
      </c>
      <c r="AV102">
        <f t="shared" si="47"/>
        <v>6</v>
      </c>
      <c r="AW102" t="str">
        <f t="shared" si="47"/>
        <v>:</v>
      </c>
      <c r="AX102">
        <f t="shared" si="47"/>
        <v>14</v>
      </c>
      <c r="AZ102" s="52"/>
      <c r="BA102" s="1141" t="str">
        <f>AR102</f>
        <v>kolo</v>
      </c>
      <c r="BB102" s="1141"/>
      <c r="BC102" s="1141"/>
      <c r="BD102" s="53">
        <f>AR103</f>
        <v>4</v>
      </c>
      <c r="BE102" s="54"/>
      <c r="BF102" s="54"/>
      <c r="BG102" s="54"/>
      <c r="BH102" s="54"/>
      <c r="BI102" s="54"/>
      <c r="BJ102" s="54"/>
      <c r="BK102" s="54"/>
      <c r="BL102" s="54"/>
      <c r="BM102" s="54"/>
      <c r="BN102" s="54"/>
      <c r="BO102" s="54"/>
      <c r="BP102" s="54"/>
      <c r="BQ102" s="54"/>
      <c r="BR102" s="54"/>
      <c r="BS102" s="54"/>
      <c r="BT102" s="1120">
        <f>AS102</f>
        <v>12</v>
      </c>
      <c r="BU102" s="1120"/>
      <c r="BV102" s="1121" t="s">
        <v>48</v>
      </c>
      <c r="BW102" s="1121"/>
      <c r="BX102" s="1121"/>
      <c r="BY102" s="54"/>
      <c r="BZ102" s="54"/>
      <c r="CA102" s="54"/>
      <c r="CB102" s="54"/>
      <c r="CC102" s="54"/>
      <c r="CD102" s="54"/>
      <c r="CE102" s="54"/>
      <c r="CF102" s="54"/>
      <c r="CG102" s="54"/>
      <c r="CH102" s="54"/>
      <c r="CI102" s="54"/>
      <c r="CJ102" s="54"/>
      <c r="CK102" s="54"/>
      <c r="CL102" s="55"/>
      <c r="CM102" s="1122" t="s">
        <v>49</v>
      </c>
      <c r="CN102" s="1122"/>
      <c r="CO102" s="1122"/>
      <c r="CP102" s="1110">
        <f>IF(AT103=0,"",AT103)</f>
        <v>3</v>
      </c>
      <c r="CQ102" s="1110"/>
      <c r="CR102" s="56"/>
    </row>
    <row r="103" spans="44:96" customFormat="1" ht="22.5" customHeight="1" x14ac:dyDescent="0.3">
      <c r="AR103">
        <f t="shared" si="47"/>
        <v>4</v>
      </c>
      <c r="AS103" t="str">
        <f t="shared" si="47"/>
        <v>zápas</v>
      </c>
      <c r="AT103">
        <f t="shared" si="47"/>
        <v>3</v>
      </c>
      <c r="AU103" t="str">
        <f t="shared" si="47"/>
        <v>C</v>
      </c>
      <c r="AV103" t="str">
        <f t="shared" ca="1" si="47"/>
        <v>Gymnázium</v>
      </c>
      <c r="AW103">
        <f t="shared" si="47"/>
        <v>0</v>
      </c>
      <c r="AX103" t="str">
        <f t="shared" ca="1" si="47"/>
        <v>Býchory</v>
      </c>
      <c r="AZ103" s="52"/>
      <c r="BA103" s="53"/>
      <c r="BB103" s="53"/>
      <c r="BC103" s="53"/>
      <c r="BD103" s="53"/>
      <c r="BE103" s="54"/>
      <c r="BF103" s="54"/>
      <c r="BG103" s="54"/>
      <c r="BH103" s="54"/>
      <c r="BI103" s="54"/>
      <c r="BJ103" s="54"/>
      <c r="BK103" s="54"/>
      <c r="BL103" s="54"/>
      <c r="BM103" s="54"/>
      <c r="BN103" s="54"/>
      <c r="BO103" s="54"/>
      <c r="BP103" s="54"/>
      <c r="BQ103" s="54"/>
      <c r="BR103" s="54"/>
      <c r="BS103" s="54"/>
      <c r="BT103" s="1120"/>
      <c r="BU103" s="1120"/>
      <c r="BV103" s="1121"/>
      <c r="BW103" s="1121"/>
      <c r="BX103" s="1121"/>
      <c r="BY103" s="54"/>
      <c r="BZ103" s="54"/>
      <c r="CA103" s="54"/>
      <c r="CB103" s="54"/>
      <c r="CC103" s="54"/>
      <c r="CD103" s="54"/>
      <c r="CE103" s="54"/>
      <c r="CF103" s="54"/>
      <c r="CG103" s="54"/>
      <c r="CH103" s="54"/>
      <c r="CI103" s="54"/>
      <c r="CJ103" s="54"/>
      <c r="CK103" s="54"/>
      <c r="CL103" s="55"/>
      <c r="CM103" s="1122"/>
      <c r="CN103" s="1122"/>
      <c r="CO103" s="1122"/>
      <c r="CP103" s="1110"/>
      <c r="CQ103" s="1110"/>
      <c r="CR103" s="56"/>
    </row>
    <row r="104" spans="44:96" customFormat="1" ht="22.5" customHeight="1" x14ac:dyDescent="0.3">
      <c r="AZ104" s="52"/>
      <c r="BA104" s="57"/>
      <c r="BB104" s="57"/>
      <c r="BC104" s="57"/>
      <c r="BD104" s="57"/>
      <c r="BE104" s="1165" t="s">
        <v>52</v>
      </c>
      <c r="BF104" s="1165"/>
      <c r="BG104" s="58">
        <f>AV102</f>
        <v>6</v>
      </c>
      <c r="BH104" s="59" t="s">
        <v>53</v>
      </c>
      <c r="BI104" s="1157" t="str">
        <f ca="1">IF(AV103="","",LOOKUP(BG104,$B$2:$B$51,$C$2:$C$50))</f>
        <v>Gymnázium</v>
      </c>
      <c r="BJ104" s="1157"/>
      <c r="BK104" s="1157"/>
      <c r="BL104" s="1157"/>
      <c r="BM104" s="1157"/>
      <c r="BN104" s="1157"/>
      <c r="BO104" s="1157"/>
      <c r="BP104" s="1157"/>
      <c r="BQ104" s="1157"/>
      <c r="BR104" s="1157"/>
      <c r="BS104" s="1157"/>
      <c r="BT104" s="1157"/>
      <c r="BU104" s="1157"/>
      <c r="BV104" s="57"/>
      <c r="BW104" s="57"/>
      <c r="BX104" s="57"/>
      <c r="BY104" s="57"/>
      <c r="BZ104" s="57"/>
      <c r="CA104" s="1165" t="s">
        <v>52</v>
      </c>
      <c r="CB104" s="1165"/>
      <c r="CC104" s="58">
        <f>AX102</f>
        <v>14</v>
      </c>
      <c r="CD104" s="59" t="s">
        <v>53</v>
      </c>
      <c r="CE104" s="1157" t="str">
        <f ca="1">IF(AX103="","",LOOKUP(CC104,$B$2:$B$51,$C$2:$C$50))</f>
        <v>Býchory</v>
      </c>
      <c r="CF104" s="1157"/>
      <c r="CG104" s="1157"/>
      <c r="CH104" s="1157"/>
      <c r="CI104" s="1157"/>
      <c r="CJ104" s="1157"/>
      <c r="CK104" s="1157"/>
      <c r="CL104" s="1157"/>
      <c r="CM104" s="1157"/>
      <c r="CN104" s="1157"/>
      <c r="CO104" s="1157"/>
      <c r="CP104" s="1157"/>
      <c r="CQ104" s="1157"/>
      <c r="CR104" s="56"/>
    </row>
    <row r="105" spans="44:96" customFormat="1" ht="22.5" customHeight="1" x14ac:dyDescent="0.3">
      <c r="AZ105" s="52"/>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c r="CA105" s="57"/>
      <c r="CB105" s="57"/>
      <c r="CC105" s="57"/>
      <c r="CD105" s="57"/>
      <c r="CE105" s="57"/>
      <c r="CF105" s="57"/>
      <c r="CG105" s="57"/>
      <c r="CH105" s="57"/>
      <c r="CI105" s="57"/>
      <c r="CJ105" s="57"/>
      <c r="CK105" s="57"/>
      <c r="CL105" s="60"/>
      <c r="CM105" s="60"/>
      <c r="CN105" s="60"/>
      <c r="CO105" s="60"/>
      <c r="CP105" s="60"/>
      <c r="CQ105" s="60"/>
      <c r="CR105" s="56"/>
    </row>
    <row r="106" spans="44:96" customFormat="1" ht="22.5" customHeight="1" x14ac:dyDescent="0.3">
      <c r="AZ106" s="52"/>
      <c r="BA106" s="61" t="s">
        <v>56</v>
      </c>
      <c r="BB106" s="62">
        <f>BG104</f>
        <v>6</v>
      </c>
      <c r="BC106" s="63" t="s">
        <v>47</v>
      </c>
      <c r="BD106" s="64">
        <v>1</v>
      </c>
      <c r="BE106" s="64">
        <v>2</v>
      </c>
      <c r="BF106" s="64">
        <v>3</v>
      </c>
      <c r="BG106" s="64">
        <v>4</v>
      </c>
      <c r="BH106" s="64">
        <v>5</v>
      </c>
      <c r="BI106" s="64">
        <v>6</v>
      </c>
      <c r="BJ106" s="64">
        <v>7</v>
      </c>
      <c r="BK106" s="64">
        <v>8</v>
      </c>
      <c r="BL106" s="64">
        <v>9</v>
      </c>
      <c r="BM106" s="64">
        <v>10</v>
      </c>
      <c r="BN106" s="64">
        <v>11</v>
      </c>
      <c r="BO106" s="64">
        <v>12</v>
      </c>
      <c r="BP106" s="64">
        <v>13</v>
      </c>
      <c r="BQ106" s="64">
        <v>14</v>
      </c>
      <c r="BR106" s="64">
        <v>15</v>
      </c>
      <c r="BS106" s="64">
        <v>16</v>
      </c>
      <c r="BT106" s="64">
        <v>17</v>
      </c>
      <c r="BU106" s="64">
        <v>18</v>
      </c>
      <c r="BV106" s="64">
        <v>19</v>
      </c>
      <c r="BW106" s="64">
        <v>20</v>
      </c>
      <c r="BX106" s="64">
        <v>21</v>
      </c>
      <c r="BY106" s="64">
        <v>22</v>
      </c>
      <c r="BZ106" s="64">
        <v>23</v>
      </c>
      <c r="CA106" s="64">
        <v>24</v>
      </c>
      <c r="CB106" s="64">
        <v>25</v>
      </c>
      <c r="CC106" s="64">
        <v>26</v>
      </c>
      <c r="CD106" s="64">
        <v>27</v>
      </c>
      <c r="CE106" s="64">
        <v>28</v>
      </c>
      <c r="CF106" s="64">
        <v>29</v>
      </c>
      <c r="CG106" s="64">
        <v>30</v>
      </c>
      <c r="CH106" s="64">
        <v>31</v>
      </c>
      <c r="CI106" s="64">
        <v>32</v>
      </c>
      <c r="CJ106" s="64">
        <v>33</v>
      </c>
      <c r="CK106" s="64">
        <v>34</v>
      </c>
      <c r="CL106" s="65">
        <v>35</v>
      </c>
      <c r="CM106" s="65">
        <v>36</v>
      </c>
      <c r="CN106" s="65">
        <v>37</v>
      </c>
      <c r="CO106" s="65">
        <v>38</v>
      </c>
      <c r="CP106" s="65">
        <v>39</v>
      </c>
      <c r="CQ106" s="65">
        <v>40</v>
      </c>
      <c r="CR106" s="56"/>
    </row>
    <row r="107" spans="44:96" customFormat="1" ht="22.5" customHeight="1" x14ac:dyDescent="0.3">
      <c r="AZ107" s="52"/>
      <c r="BA107" s="66"/>
      <c r="BB107" s="67"/>
      <c r="BC107" s="244"/>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8"/>
      <c r="CC107" s="68"/>
      <c r="CD107" s="68"/>
      <c r="CE107" s="68"/>
      <c r="CF107" s="68"/>
      <c r="CG107" s="68"/>
      <c r="CH107" s="68"/>
      <c r="CI107" s="68"/>
      <c r="CJ107" s="68"/>
      <c r="CK107" s="68"/>
      <c r="CL107" s="69"/>
      <c r="CM107" s="69"/>
      <c r="CN107" s="69"/>
      <c r="CO107" s="69"/>
      <c r="CP107" s="69"/>
      <c r="CQ107" s="69"/>
      <c r="CR107" s="56"/>
    </row>
    <row r="108" spans="44:96" customFormat="1" ht="22.5" customHeight="1" x14ac:dyDescent="0.3">
      <c r="AZ108" s="52"/>
      <c r="BA108" s="70" t="s">
        <v>56</v>
      </c>
      <c r="BB108" s="71">
        <f>CC104</f>
        <v>14</v>
      </c>
      <c r="BC108" s="72" t="s">
        <v>47</v>
      </c>
      <c r="BD108" s="64">
        <v>1</v>
      </c>
      <c r="BE108" s="64">
        <v>2</v>
      </c>
      <c r="BF108" s="64">
        <v>3</v>
      </c>
      <c r="BG108" s="64">
        <v>4</v>
      </c>
      <c r="BH108" s="64">
        <v>5</v>
      </c>
      <c r="BI108" s="64">
        <v>6</v>
      </c>
      <c r="BJ108" s="64">
        <v>7</v>
      </c>
      <c r="BK108" s="64">
        <v>8</v>
      </c>
      <c r="BL108" s="64">
        <v>9</v>
      </c>
      <c r="BM108" s="64">
        <v>10</v>
      </c>
      <c r="BN108" s="64">
        <v>11</v>
      </c>
      <c r="BO108" s="64">
        <v>12</v>
      </c>
      <c r="BP108" s="64">
        <v>13</v>
      </c>
      <c r="BQ108" s="64">
        <v>14</v>
      </c>
      <c r="BR108" s="64">
        <v>15</v>
      </c>
      <c r="BS108" s="64">
        <v>16</v>
      </c>
      <c r="BT108" s="64">
        <v>17</v>
      </c>
      <c r="BU108" s="64">
        <v>18</v>
      </c>
      <c r="BV108" s="64">
        <v>19</v>
      </c>
      <c r="BW108" s="64">
        <v>20</v>
      </c>
      <c r="BX108" s="64">
        <v>21</v>
      </c>
      <c r="BY108" s="64">
        <v>22</v>
      </c>
      <c r="BZ108" s="64">
        <v>23</v>
      </c>
      <c r="CA108" s="64">
        <v>24</v>
      </c>
      <c r="CB108" s="64">
        <v>25</v>
      </c>
      <c r="CC108" s="64">
        <v>26</v>
      </c>
      <c r="CD108" s="64">
        <v>27</v>
      </c>
      <c r="CE108" s="64">
        <v>28</v>
      </c>
      <c r="CF108" s="64">
        <v>29</v>
      </c>
      <c r="CG108" s="64">
        <v>30</v>
      </c>
      <c r="CH108" s="64">
        <v>31</v>
      </c>
      <c r="CI108" s="64">
        <v>32</v>
      </c>
      <c r="CJ108" s="64">
        <v>33</v>
      </c>
      <c r="CK108" s="64">
        <v>34</v>
      </c>
      <c r="CL108" s="65">
        <v>35</v>
      </c>
      <c r="CM108" s="65">
        <v>36</v>
      </c>
      <c r="CN108" s="65">
        <v>37</v>
      </c>
      <c r="CO108" s="65">
        <v>38</v>
      </c>
      <c r="CP108" s="65">
        <v>39</v>
      </c>
      <c r="CQ108" s="65">
        <v>40</v>
      </c>
      <c r="CR108" s="56"/>
    </row>
    <row r="109" spans="44:96" customFormat="1" ht="22.5" customHeight="1" thickBot="1" x14ac:dyDescent="0.35">
      <c r="AZ109" s="73"/>
      <c r="BA109" s="74"/>
      <c r="BB109" s="74"/>
      <c r="BC109" s="74"/>
      <c r="BD109" s="74"/>
      <c r="BE109" s="74"/>
      <c r="BF109" s="74"/>
      <c r="BG109" s="74"/>
      <c r="BH109" s="74"/>
      <c r="BI109" s="74"/>
      <c r="BJ109" s="74"/>
      <c r="BK109" s="74"/>
      <c r="BL109" s="74"/>
      <c r="BM109" s="74"/>
      <c r="BN109" s="74"/>
      <c r="BO109" s="74"/>
      <c r="BP109" s="74"/>
      <c r="BQ109" s="74"/>
      <c r="BR109" s="74"/>
      <c r="BS109" s="74"/>
      <c r="BT109" s="74"/>
      <c r="BU109" s="74"/>
      <c r="BV109" s="74"/>
      <c r="BW109" s="74"/>
      <c r="BX109" s="74"/>
      <c r="BY109" s="74"/>
      <c r="BZ109" s="74"/>
      <c r="CA109" s="74"/>
      <c r="CB109" s="74"/>
      <c r="CC109" s="74"/>
      <c r="CD109" s="74"/>
      <c r="CE109" s="74"/>
      <c r="CF109" s="74"/>
      <c r="CG109" s="74"/>
      <c r="CH109" s="74"/>
      <c r="CI109" s="74"/>
      <c r="CJ109" s="74"/>
      <c r="CK109" s="74"/>
      <c r="CL109" s="74"/>
      <c r="CM109" s="74"/>
      <c r="CN109" s="74"/>
      <c r="CO109" s="74"/>
      <c r="CP109" s="74"/>
      <c r="CQ109" s="74"/>
      <c r="CR109" s="75"/>
    </row>
    <row r="110" spans="44:96" customFormat="1" ht="22.5" customHeight="1" thickTop="1" x14ac:dyDescent="0.3">
      <c r="AZ110" s="48"/>
      <c r="BA110" s="49"/>
      <c r="BB110" s="49"/>
      <c r="BC110" s="49"/>
      <c r="BD110" s="49"/>
      <c r="BE110" s="49"/>
      <c r="BF110" s="1123" t="str">
        <f>AU111</f>
        <v>skupina</v>
      </c>
      <c r="BG110" s="1123"/>
      <c r="BH110" s="1123"/>
      <c r="BI110" s="1123"/>
      <c r="BJ110" s="1123"/>
      <c r="BK110" s="1123"/>
      <c r="BL110" s="50" t="str">
        <f>AU112</f>
        <v>A</v>
      </c>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51"/>
    </row>
    <row r="111" spans="44:96" customFormat="1" ht="22.5" customHeight="1" x14ac:dyDescent="0.3">
      <c r="AR111" t="str">
        <f t="shared" ref="AR111:AX112" si="48">F26</f>
        <v>kolo</v>
      </c>
      <c r="AS111">
        <f t="shared" si="48"/>
        <v>13</v>
      </c>
      <c r="AT111" t="str">
        <f t="shared" si="48"/>
        <v>HŘIŠTĚ</v>
      </c>
      <c r="AU111" t="str">
        <f t="shared" si="48"/>
        <v>skupina</v>
      </c>
      <c r="AV111">
        <f t="shared" si="48"/>
        <v>1</v>
      </c>
      <c r="AW111" t="str">
        <f t="shared" si="48"/>
        <v>:</v>
      </c>
      <c r="AX111">
        <f t="shared" si="48"/>
        <v>8</v>
      </c>
      <c r="AZ111" s="52"/>
      <c r="BA111" s="1141" t="str">
        <f>AR111</f>
        <v>kolo</v>
      </c>
      <c r="BB111" s="1141"/>
      <c r="BC111" s="1141"/>
      <c r="BD111" s="53">
        <f>AR112</f>
        <v>5</v>
      </c>
      <c r="BE111" s="54"/>
      <c r="BF111" s="54"/>
      <c r="BG111" s="54"/>
      <c r="BH111" s="54"/>
      <c r="BI111" s="54"/>
      <c r="BJ111" s="54"/>
      <c r="BK111" s="54"/>
      <c r="BL111" s="54"/>
      <c r="BM111" s="54"/>
      <c r="BN111" s="54"/>
      <c r="BO111" s="54"/>
      <c r="BP111" s="54"/>
      <c r="BQ111" s="54"/>
      <c r="BR111" s="54"/>
      <c r="BS111" s="54"/>
      <c r="BT111" s="1120">
        <f>AS111</f>
        <v>13</v>
      </c>
      <c r="BU111" s="1120"/>
      <c r="BV111" s="1121" t="s">
        <v>48</v>
      </c>
      <c r="BW111" s="1121"/>
      <c r="BX111" s="1121"/>
      <c r="BY111" s="54"/>
      <c r="BZ111" s="54"/>
      <c r="CA111" s="54"/>
      <c r="CB111" s="54"/>
      <c r="CC111" s="54"/>
      <c r="CD111" s="54"/>
      <c r="CE111" s="54"/>
      <c r="CF111" s="54"/>
      <c r="CG111" s="54"/>
      <c r="CH111" s="54"/>
      <c r="CI111" s="54"/>
      <c r="CJ111" s="54"/>
      <c r="CK111" s="54"/>
      <c r="CL111" s="55"/>
      <c r="CM111" s="1122" t="s">
        <v>49</v>
      </c>
      <c r="CN111" s="1122"/>
      <c r="CO111" s="1122"/>
      <c r="CP111" s="1110">
        <f>IF(AT112=0,"",AT112)</f>
        <v>1</v>
      </c>
      <c r="CQ111" s="1110"/>
      <c r="CR111" s="56"/>
    </row>
    <row r="112" spans="44:96" customFormat="1" ht="22.5" customHeight="1" x14ac:dyDescent="0.3">
      <c r="AR112">
        <f t="shared" si="48"/>
        <v>5</v>
      </c>
      <c r="AS112" t="str">
        <f t="shared" si="48"/>
        <v>zápas</v>
      </c>
      <c r="AT112">
        <f t="shared" si="48"/>
        <v>1</v>
      </c>
      <c r="AU112" t="str">
        <f t="shared" si="48"/>
        <v>A</v>
      </c>
      <c r="AV112" t="str">
        <f t="shared" ca="1" si="48"/>
        <v>Kmochova</v>
      </c>
      <c r="AW112">
        <f t="shared" si="48"/>
        <v>0</v>
      </c>
      <c r="AX112" t="str">
        <f t="shared" ca="1" si="48"/>
        <v>Prok.Velikého</v>
      </c>
      <c r="AZ112" s="52"/>
      <c r="BA112" s="53"/>
      <c r="BB112" s="53"/>
      <c r="BC112" s="53"/>
      <c r="BD112" s="53"/>
      <c r="BE112" s="54"/>
      <c r="BF112" s="54"/>
      <c r="BG112" s="54"/>
      <c r="BH112" s="54"/>
      <c r="BI112" s="54"/>
      <c r="BJ112" s="54"/>
      <c r="BK112" s="54"/>
      <c r="BL112" s="54"/>
      <c r="BM112" s="54"/>
      <c r="BN112" s="54"/>
      <c r="BO112" s="54"/>
      <c r="BP112" s="54"/>
      <c r="BQ112" s="54"/>
      <c r="BR112" s="54"/>
      <c r="BS112" s="54"/>
      <c r="BT112" s="1120"/>
      <c r="BU112" s="1120"/>
      <c r="BV112" s="1121"/>
      <c r="BW112" s="1121"/>
      <c r="BX112" s="1121"/>
      <c r="BY112" s="54"/>
      <c r="BZ112" s="54"/>
      <c r="CA112" s="54"/>
      <c r="CB112" s="54"/>
      <c r="CC112" s="54"/>
      <c r="CD112" s="54"/>
      <c r="CE112" s="54"/>
      <c r="CF112" s="54"/>
      <c r="CG112" s="54"/>
      <c r="CH112" s="54"/>
      <c r="CI112" s="54"/>
      <c r="CJ112" s="54"/>
      <c r="CK112" s="54"/>
      <c r="CL112" s="55"/>
      <c r="CM112" s="1122"/>
      <c r="CN112" s="1122"/>
      <c r="CO112" s="1122"/>
      <c r="CP112" s="1110"/>
      <c r="CQ112" s="1110"/>
      <c r="CR112" s="56"/>
    </row>
    <row r="113" spans="44:96" customFormat="1" ht="22.5" customHeight="1" x14ac:dyDescent="0.3">
      <c r="AZ113" s="52"/>
      <c r="BA113" s="57"/>
      <c r="BB113" s="57"/>
      <c r="BC113" s="57"/>
      <c r="BD113" s="57"/>
      <c r="BE113" s="1165" t="s">
        <v>52</v>
      </c>
      <c r="BF113" s="1165"/>
      <c r="BG113" s="58">
        <f>AV111</f>
        <v>1</v>
      </c>
      <c r="BH113" s="59" t="s">
        <v>53</v>
      </c>
      <c r="BI113" s="1157" t="str">
        <f ca="1">IF(AV112="","",LOOKUP(BG113,$B$2:$B$51,$C$2:$C$50))</f>
        <v>Kmochova</v>
      </c>
      <c r="BJ113" s="1157"/>
      <c r="BK113" s="1157"/>
      <c r="BL113" s="1157"/>
      <c r="BM113" s="1157"/>
      <c r="BN113" s="1157"/>
      <c r="BO113" s="1157"/>
      <c r="BP113" s="1157"/>
      <c r="BQ113" s="1157"/>
      <c r="BR113" s="1157"/>
      <c r="BS113" s="1157"/>
      <c r="BT113" s="1157"/>
      <c r="BU113" s="1157"/>
      <c r="BV113" s="57"/>
      <c r="BW113" s="57"/>
      <c r="BX113" s="57"/>
      <c r="BY113" s="57"/>
      <c r="BZ113" s="57"/>
      <c r="CA113" s="1165" t="s">
        <v>52</v>
      </c>
      <c r="CB113" s="1165"/>
      <c r="CC113" s="58">
        <f>AX111</f>
        <v>8</v>
      </c>
      <c r="CD113" s="59" t="s">
        <v>53</v>
      </c>
      <c r="CE113" s="1157" t="str">
        <f ca="1">IF(AX112="","",LOOKUP(CC113,$B$2:$B$51,$C$2:$C$50))</f>
        <v>Prok.Velikého</v>
      </c>
      <c r="CF113" s="1157"/>
      <c r="CG113" s="1157"/>
      <c r="CH113" s="1157"/>
      <c r="CI113" s="1157"/>
      <c r="CJ113" s="1157"/>
      <c r="CK113" s="1157"/>
      <c r="CL113" s="1157"/>
      <c r="CM113" s="1157"/>
      <c r="CN113" s="1157"/>
      <c r="CO113" s="1157"/>
      <c r="CP113" s="1157"/>
      <c r="CQ113" s="1157"/>
      <c r="CR113" s="56"/>
    </row>
    <row r="114" spans="44:96" customFormat="1" ht="22.5" customHeight="1" x14ac:dyDescent="0.3">
      <c r="AZ114" s="52"/>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c r="CA114" s="57"/>
      <c r="CB114" s="57"/>
      <c r="CC114" s="57"/>
      <c r="CD114" s="57"/>
      <c r="CE114" s="57"/>
      <c r="CF114" s="57"/>
      <c r="CG114" s="57"/>
      <c r="CH114" s="57"/>
      <c r="CI114" s="57"/>
      <c r="CJ114" s="57"/>
      <c r="CK114" s="57"/>
      <c r="CL114" s="60"/>
      <c r="CM114" s="60"/>
      <c r="CN114" s="60"/>
      <c r="CO114" s="60"/>
      <c r="CP114" s="60"/>
      <c r="CQ114" s="60"/>
      <c r="CR114" s="56"/>
    </row>
    <row r="115" spans="44:96" customFormat="1" ht="22.5" customHeight="1" x14ac:dyDescent="0.3">
      <c r="AZ115" s="52"/>
      <c r="BA115" s="61" t="s">
        <v>56</v>
      </c>
      <c r="BB115" s="62">
        <f>BG113</f>
        <v>1</v>
      </c>
      <c r="BC115" s="63" t="s">
        <v>47</v>
      </c>
      <c r="BD115" s="64">
        <v>1</v>
      </c>
      <c r="BE115" s="64">
        <v>2</v>
      </c>
      <c r="BF115" s="64">
        <v>3</v>
      </c>
      <c r="BG115" s="64">
        <v>4</v>
      </c>
      <c r="BH115" s="64">
        <v>5</v>
      </c>
      <c r="BI115" s="64">
        <v>6</v>
      </c>
      <c r="BJ115" s="64">
        <v>7</v>
      </c>
      <c r="BK115" s="64">
        <v>8</v>
      </c>
      <c r="BL115" s="64">
        <v>9</v>
      </c>
      <c r="BM115" s="64">
        <v>10</v>
      </c>
      <c r="BN115" s="64">
        <v>11</v>
      </c>
      <c r="BO115" s="64">
        <v>12</v>
      </c>
      <c r="BP115" s="64">
        <v>13</v>
      </c>
      <c r="BQ115" s="64">
        <v>14</v>
      </c>
      <c r="BR115" s="64">
        <v>15</v>
      </c>
      <c r="BS115" s="64">
        <v>16</v>
      </c>
      <c r="BT115" s="64">
        <v>17</v>
      </c>
      <c r="BU115" s="64">
        <v>18</v>
      </c>
      <c r="BV115" s="64">
        <v>19</v>
      </c>
      <c r="BW115" s="64">
        <v>20</v>
      </c>
      <c r="BX115" s="64">
        <v>21</v>
      </c>
      <c r="BY115" s="64">
        <v>22</v>
      </c>
      <c r="BZ115" s="64">
        <v>23</v>
      </c>
      <c r="CA115" s="64">
        <v>24</v>
      </c>
      <c r="CB115" s="64">
        <v>25</v>
      </c>
      <c r="CC115" s="64">
        <v>26</v>
      </c>
      <c r="CD115" s="64">
        <v>27</v>
      </c>
      <c r="CE115" s="64">
        <v>28</v>
      </c>
      <c r="CF115" s="64">
        <v>29</v>
      </c>
      <c r="CG115" s="64">
        <v>30</v>
      </c>
      <c r="CH115" s="64">
        <v>31</v>
      </c>
      <c r="CI115" s="64">
        <v>32</v>
      </c>
      <c r="CJ115" s="64">
        <v>33</v>
      </c>
      <c r="CK115" s="64">
        <v>34</v>
      </c>
      <c r="CL115" s="65">
        <v>35</v>
      </c>
      <c r="CM115" s="65">
        <v>36</v>
      </c>
      <c r="CN115" s="65">
        <v>37</v>
      </c>
      <c r="CO115" s="65">
        <v>38</v>
      </c>
      <c r="CP115" s="65">
        <v>39</v>
      </c>
      <c r="CQ115" s="65">
        <v>40</v>
      </c>
      <c r="CR115" s="56"/>
    </row>
    <row r="116" spans="44:96" customFormat="1" ht="22.5" customHeight="1" x14ac:dyDescent="0.3">
      <c r="AZ116" s="52"/>
      <c r="BA116" s="66"/>
      <c r="BB116" s="67"/>
      <c r="BC116" s="244"/>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8"/>
      <c r="CC116" s="68"/>
      <c r="CD116" s="68"/>
      <c r="CE116" s="68"/>
      <c r="CF116" s="68"/>
      <c r="CG116" s="68"/>
      <c r="CH116" s="68"/>
      <c r="CI116" s="68"/>
      <c r="CJ116" s="68"/>
      <c r="CK116" s="68"/>
      <c r="CL116" s="69"/>
      <c r="CM116" s="69"/>
      <c r="CN116" s="69"/>
      <c r="CO116" s="69"/>
      <c r="CP116" s="69"/>
      <c r="CQ116" s="69"/>
      <c r="CR116" s="56"/>
    </row>
    <row r="117" spans="44:96" customFormat="1" ht="22.5" customHeight="1" x14ac:dyDescent="0.3">
      <c r="AZ117" s="52"/>
      <c r="BA117" s="70" t="s">
        <v>56</v>
      </c>
      <c r="BB117" s="71">
        <f>CC113</f>
        <v>8</v>
      </c>
      <c r="BC117" s="72" t="s">
        <v>47</v>
      </c>
      <c r="BD117" s="64">
        <v>1</v>
      </c>
      <c r="BE117" s="64">
        <v>2</v>
      </c>
      <c r="BF117" s="64">
        <v>3</v>
      </c>
      <c r="BG117" s="64">
        <v>4</v>
      </c>
      <c r="BH117" s="64">
        <v>5</v>
      </c>
      <c r="BI117" s="64">
        <v>6</v>
      </c>
      <c r="BJ117" s="64">
        <v>7</v>
      </c>
      <c r="BK117" s="64">
        <v>8</v>
      </c>
      <c r="BL117" s="64">
        <v>9</v>
      </c>
      <c r="BM117" s="64">
        <v>10</v>
      </c>
      <c r="BN117" s="64">
        <v>11</v>
      </c>
      <c r="BO117" s="64">
        <v>12</v>
      </c>
      <c r="BP117" s="64">
        <v>13</v>
      </c>
      <c r="BQ117" s="64">
        <v>14</v>
      </c>
      <c r="BR117" s="64">
        <v>15</v>
      </c>
      <c r="BS117" s="64">
        <v>16</v>
      </c>
      <c r="BT117" s="64">
        <v>17</v>
      </c>
      <c r="BU117" s="64">
        <v>18</v>
      </c>
      <c r="BV117" s="64">
        <v>19</v>
      </c>
      <c r="BW117" s="64">
        <v>20</v>
      </c>
      <c r="BX117" s="64">
        <v>21</v>
      </c>
      <c r="BY117" s="64">
        <v>22</v>
      </c>
      <c r="BZ117" s="64">
        <v>23</v>
      </c>
      <c r="CA117" s="64">
        <v>24</v>
      </c>
      <c r="CB117" s="64">
        <v>25</v>
      </c>
      <c r="CC117" s="64">
        <v>26</v>
      </c>
      <c r="CD117" s="64">
        <v>27</v>
      </c>
      <c r="CE117" s="64">
        <v>28</v>
      </c>
      <c r="CF117" s="64">
        <v>29</v>
      </c>
      <c r="CG117" s="64">
        <v>30</v>
      </c>
      <c r="CH117" s="64">
        <v>31</v>
      </c>
      <c r="CI117" s="64">
        <v>32</v>
      </c>
      <c r="CJ117" s="64">
        <v>33</v>
      </c>
      <c r="CK117" s="64">
        <v>34</v>
      </c>
      <c r="CL117" s="65">
        <v>35</v>
      </c>
      <c r="CM117" s="65">
        <v>36</v>
      </c>
      <c r="CN117" s="65">
        <v>37</v>
      </c>
      <c r="CO117" s="65">
        <v>38</v>
      </c>
      <c r="CP117" s="65">
        <v>39</v>
      </c>
      <c r="CQ117" s="65">
        <v>40</v>
      </c>
      <c r="CR117" s="56"/>
    </row>
    <row r="118" spans="44:96" customFormat="1" ht="22.5" customHeight="1" thickBot="1" x14ac:dyDescent="0.35">
      <c r="AZ118" s="73"/>
      <c r="BA118" s="74"/>
      <c r="BB118" s="74"/>
      <c r="BC118" s="74"/>
      <c r="BD118" s="74"/>
      <c r="BE118" s="74"/>
      <c r="BF118" s="74"/>
      <c r="BG118" s="74"/>
      <c r="BH118" s="74"/>
      <c r="BI118" s="74"/>
      <c r="BJ118" s="74"/>
      <c r="BK118" s="74"/>
      <c r="BL118" s="74"/>
      <c r="BM118" s="74"/>
      <c r="BN118" s="74"/>
      <c r="BO118" s="74"/>
      <c r="BP118" s="74"/>
      <c r="BQ118" s="74"/>
      <c r="BR118" s="74"/>
      <c r="BS118" s="74"/>
      <c r="BT118" s="74"/>
      <c r="BU118" s="74"/>
      <c r="BV118" s="74"/>
      <c r="BW118" s="74"/>
      <c r="BX118" s="74"/>
      <c r="BY118" s="74"/>
      <c r="BZ118" s="74"/>
      <c r="CA118" s="74"/>
      <c r="CB118" s="74"/>
      <c r="CC118" s="74"/>
      <c r="CD118" s="74"/>
      <c r="CE118" s="74"/>
      <c r="CF118" s="74"/>
      <c r="CG118" s="74"/>
      <c r="CH118" s="74"/>
      <c r="CI118" s="74"/>
      <c r="CJ118" s="74"/>
      <c r="CK118" s="74"/>
      <c r="CL118" s="74"/>
      <c r="CM118" s="74"/>
      <c r="CN118" s="74"/>
      <c r="CO118" s="74"/>
      <c r="CP118" s="74"/>
      <c r="CQ118" s="74"/>
      <c r="CR118" s="75"/>
    </row>
    <row r="119" spans="44:96" customFormat="1" ht="22.5" customHeight="1" thickTop="1" x14ac:dyDescent="0.3">
      <c r="AZ119" s="48"/>
      <c r="BA119" s="49"/>
      <c r="BB119" s="49"/>
      <c r="BC119" s="49"/>
      <c r="BD119" s="49"/>
      <c r="BE119" s="49"/>
      <c r="BF119" s="1123" t="str">
        <f>AU120</f>
        <v>skupina</v>
      </c>
      <c r="BG119" s="1123"/>
      <c r="BH119" s="1123"/>
      <c r="BI119" s="1123"/>
      <c r="BJ119" s="1123"/>
      <c r="BK119" s="1123"/>
      <c r="BL119" s="50" t="str">
        <f>AU121</f>
        <v>B</v>
      </c>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51"/>
    </row>
    <row r="120" spans="44:96" customFormat="1" ht="22.5" customHeight="1" x14ac:dyDescent="0.3">
      <c r="AR120" t="str">
        <f t="shared" ref="AR120:AX121" si="49">F28</f>
        <v>kolo</v>
      </c>
      <c r="AS120">
        <f t="shared" si="49"/>
        <v>14</v>
      </c>
      <c r="AT120" t="str">
        <f t="shared" si="49"/>
        <v>HŘIŠTĚ</v>
      </c>
      <c r="AU120" t="str">
        <f t="shared" si="49"/>
        <v>skupina</v>
      </c>
      <c r="AV120">
        <f t="shared" si="49"/>
        <v>2</v>
      </c>
      <c r="AW120" t="str">
        <f t="shared" si="49"/>
        <v>:</v>
      </c>
      <c r="AX120">
        <f t="shared" si="49"/>
        <v>7</v>
      </c>
      <c r="AZ120" s="52"/>
      <c r="BA120" s="1141" t="str">
        <f>AR120</f>
        <v>kolo</v>
      </c>
      <c r="BB120" s="1141"/>
      <c r="BC120" s="1141"/>
      <c r="BD120" s="53">
        <f>AR121</f>
        <v>5</v>
      </c>
      <c r="BE120" s="54"/>
      <c r="BF120" s="54"/>
      <c r="BG120" s="54"/>
      <c r="BH120" s="54"/>
      <c r="BI120" s="54"/>
      <c r="BJ120" s="54"/>
      <c r="BK120" s="54"/>
      <c r="BL120" s="54"/>
      <c r="BM120" s="54"/>
      <c r="BN120" s="54"/>
      <c r="BO120" s="54"/>
      <c r="BP120" s="54"/>
      <c r="BQ120" s="54"/>
      <c r="BR120" s="54"/>
      <c r="BS120" s="54"/>
      <c r="BT120" s="1120">
        <f>AS120</f>
        <v>14</v>
      </c>
      <c r="BU120" s="1120"/>
      <c r="BV120" s="1121" t="s">
        <v>48</v>
      </c>
      <c r="BW120" s="1121"/>
      <c r="BX120" s="1121"/>
      <c r="BY120" s="54"/>
      <c r="BZ120" s="54"/>
      <c r="CA120" s="54"/>
      <c r="CB120" s="54"/>
      <c r="CC120" s="54"/>
      <c r="CD120" s="54"/>
      <c r="CE120" s="54"/>
      <c r="CF120" s="54"/>
      <c r="CG120" s="54"/>
      <c r="CH120" s="54"/>
      <c r="CI120" s="54"/>
      <c r="CJ120" s="54"/>
      <c r="CK120" s="54"/>
      <c r="CL120" s="55"/>
      <c r="CM120" s="1122" t="s">
        <v>49</v>
      </c>
      <c r="CN120" s="1122"/>
      <c r="CO120" s="1122"/>
      <c r="CP120" s="1110">
        <f>IF(AT121=0,"",AT121)</f>
        <v>2</v>
      </c>
      <c r="CQ120" s="1110"/>
      <c r="CR120" s="56"/>
    </row>
    <row r="121" spans="44:96" customFormat="1" ht="22.5" customHeight="1" x14ac:dyDescent="0.3">
      <c r="AR121">
        <f t="shared" si="49"/>
        <v>5</v>
      </c>
      <c r="AS121" t="str">
        <f t="shared" si="49"/>
        <v>zápas</v>
      </c>
      <c r="AT121">
        <f t="shared" si="49"/>
        <v>2</v>
      </c>
      <c r="AU121" t="str">
        <f t="shared" si="49"/>
        <v>B</v>
      </c>
      <c r="AV121" t="str">
        <f t="shared" ca="1" si="49"/>
        <v>Pečky</v>
      </c>
      <c r="AW121">
        <f t="shared" si="49"/>
        <v>0</v>
      </c>
      <c r="AX121" t="str">
        <f t="shared" ca="1" si="49"/>
        <v>Bezručova</v>
      </c>
      <c r="AZ121" s="52"/>
      <c r="BA121" s="53"/>
      <c r="BB121" s="53"/>
      <c r="BC121" s="53"/>
      <c r="BD121" s="53"/>
      <c r="BE121" s="54"/>
      <c r="BF121" s="54"/>
      <c r="BG121" s="54"/>
      <c r="BH121" s="54"/>
      <c r="BI121" s="54"/>
      <c r="BJ121" s="54"/>
      <c r="BK121" s="54"/>
      <c r="BL121" s="54"/>
      <c r="BM121" s="54"/>
      <c r="BN121" s="54"/>
      <c r="BO121" s="54"/>
      <c r="BP121" s="54"/>
      <c r="BQ121" s="54"/>
      <c r="BR121" s="54"/>
      <c r="BS121" s="54"/>
      <c r="BT121" s="1120"/>
      <c r="BU121" s="1120"/>
      <c r="BV121" s="1121"/>
      <c r="BW121" s="1121"/>
      <c r="BX121" s="1121"/>
      <c r="BY121" s="54"/>
      <c r="BZ121" s="54"/>
      <c r="CA121" s="54"/>
      <c r="CB121" s="54"/>
      <c r="CC121" s="54"/>
      <c r="CD121" s="54"/>
      <c r="CE121" s="54"/>
      <c r="CF121" s="54"/>
      <c r="CG121" s="54"/>
      <c r="CH121" s="54"/>
      <c r="CI121" s="54"/>
      <c r="CJ121" s="54"/>
      <c r="CK121" s="54"/>
      <c r="CL121" s="55"/>
      <c r="CM121" s="1122"/>
      <c r="CN121" s="1122"/>
      <c r="CO121" s="1122"/>
      <c r="CP121" s="1110"/>
      <c r="CQ121" s="1110"/>
      <c r="CR121" s="56"/>
    </row>
    <row r="122" spans="44:96" customFormat="1" ht="22.5" customHeight="1" x14ac:dyDescent="0.3">
      <c r="AZ122" s="52"/>
      <c r="BA122" s="57"/>
      <c r="BB122" s="57"/>
      <c r="BC122" s="57"/>
      <c r="BD122" s="57"/>
      <c r="BE122" s="1165" t="s">
        <v>52</v>
      </c>
      <c r="BF122" s="1165"/>
      <c r="BG122" s="58">
        <f>AV120</f>
        <v>2</v>
      </c>
      <c r="BH122" s="59" t="s">
        <v>53</v>
      </c>
      <c r="BI122" s="1157" t="str">
        <f ca="1">IF(AV121="","",LOOKUP(BG122,$B$2:$B$51,$C$2:$C$50))</f>
        <v>Pečky</v>
      </c>
      <c r="BJ122" s="1157"/>
      <c r="BK122" s="1157"/>
      <c r="BL122" s="1157"/>
      <c r="BM122" s="1157"/>
      <c r="BN122" s="1157"/>
      <c r="BO122" s="1157"/>
      <c r="BP122" s="1157"/>
      <c r="BQ122" s="1157"/>
      <c r="BR122" s="1157"/>
      <c r="BS122" s="1157"/>
      <c r="BT122" s="1157"/>
      <c r="BU122" s="1157"/>
      <c r="BV122" s="57"/>
      <c r="BW122" s="57"/>
      <c r="BX122" s="57"/>
      <c r="BY122" s="57"/>
      <c r="BZ122" s="57"/>
      <c r="CA122" s="1165" t="s">
        <v>52</v>
      </c>
      <c r="CB122" s="1165"/>
      <c r="CC122" s="58">
        <f>AX120</f>
        <v>7</v>
      </c>
      <c r="CD122" s="59" t="s">
        <v>53</v>
      </c>
      <c r="CE122" s="1157" t="str">
        <f ca="1">IF(AX121="","",LOOKUP(CC122,$B$2:$B$51,$C$2:$C$50))</f>
        <v>Bezručova</v>
      </c>
      <c r="CF122" s="1157"/>
      <c r="CG122" s="1157"/>
      <c r="CH122" s="1157"/>
      <c r="CI122" s="1157"/>
      <c r="CJ122" s="1157"/>
      <c r="CK122" s="1157"/>
      <c r="CL122" s="1157"/>
      <c r="CM122" s="1157"/>
      <c r="CN122" s="1157"/>
      <c r="CO122" s="1157"/>
      <c r="CP122" s="1157"/>
      <c r="CQ122" s="1157"/>
      <c r="CR122" s="56"/>
    </row>
    <row r="123" spans="44:96" customFormat="1" ht="22.5" customHeight="1" x14ac:dyDescent="0.3">
      <c r="AZ123" s="52"/>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c r="CA123" s="57"/>
      <c r="CB123" s="57"/>
      <c r="CC123" s="57"/>
      <c r="CD123" s="57"/>
      <c r="CE123" s="57"/>
      <c r="CF123" s="57"/>
      <c r="CG123" s="57"/>
      <c r="CH123" s="57"/>
      <c r="CI123" s="57"/>
      <c r="CJ123" s="57"/>
      <c r="CK123" s="57"/>
      <c r="CL123" s="60"/>
      <c r="CM123" s="60"/>
      <c r="CN123" s="60"/>
      <c r="CO123" s="60"/>
      <c r="CP123" s="60"/>
      <c r="CQ123" s="60"/>
      <c r="CR123" s="56"/>
    </row>
    <row r="124" spans="44:96" customFormat="1" ht="22.5" customHeight="1" x14ac:dyDescent="0.3">
      <c r="AZ124" s="52"/>
      <c r="BA124" s="61" t="s">
        <v>56</v>
      </c>
      <c r="BB124" s="62">
        <f>BG122</f>
        <v>2</v>
      </c>
      <c r="BC124" s="63" t="s">
        <v>47</v>
      </c>
      <c r="BD124" s="64">
        <v>1</v>
      </c>
      <c r="BE124" s="64">
        <v>2</v>
      </c>
      <c r="BF124" s="64">
        <v>3</v>
      </c>
      <c r="BG124" s="64">
        <v>4</v>
      </c>
      <c r="BH124" s="64">
        <v>5</v>
      </c>
      <c r="BI124" s="64">
        <v>6</v>
      </c>
      <c r="BJ124" s="64">
        <v>7</v>
      </c>
      <c r="BK124" s="64">
        <v>8</v>
      </c>
      <c r="BL124" s="64">
        <v>9</v>
      </c>
      <c r="BM124" s="64">
        <v>10</v>
      </c>
      <c r="BN124" s="64">
        <v>11</v>
      </c>
      <c r="BO124" s="64">
        <v>12</v>
      </c>
      <c r="BP124" s="64">
        <v>13</v>
      </c>
      <c r="BQ124" s="64">
        <v>14</v>
      </c>
      <c r="BR124" s="64">
        <v>15</v>
      </c>
      <c r="BS124" s="64">
        <v>16</v>
      </c>
      <c r="BT124" s="64">
        <v>17</v>
      </c>
      <c r="BU124" s="64">
        <v>18</v>
      </c>
      <c r="BV124" s="64">
        <v>19</v>
      </c>
      <c r="BW124" s="64">
        <v>20</v>
      </c>
      <c r="BX124" s="64">
        <v>21</v>
      </c>
      <c r="BY124" s="64">
        <v>22</v>
      </c>
      <c r="BZ124" s="64">
        <v>23</v>
      </c>
      <c r="CA124" s="64">
        <v>24</v>
      </c>
      <c r="CB124" s="64">
        <v>25</v>
      </c>
      <c r="CC124" s="64">
        <v>26</v>
      </c>
      <c r="CD124" s="64">
        <v>27</v>
      </c>
      <c r="CE124" s="64">
        <v>28</v>
      </c>
      <c r="CF124" s="64">
        <v>29</v>
      </c>
      <c r="CG124" s="64">
        <v>30</v>
      </c>
      <c r="CH124" s="64">
        <v>31</v>
      </c>
      <c r="CI124" s="64">
        <v>32</v>
      </c>
      <c r="CJ124" s="64">
        <v>33</v>
      </c>
      <c r="CK124" s="64">
        <v>34</v>
      </c>
      <c r="CL124" s="65">
        <v>35</v>
      </c>
      <c r="CM124" s="65">
        <v>36</v>
      </c>
      <c r="CN124" s="65">
        <v>37</v>
      </c>
      <c r="CO124" s="65">
        <v>38</v>
      </c>
      <c r="CP124" s="65">
        <v>39</v>
      </c>
      <c r="CQ124" s="65">
        <v>40</v>
      </c>
      <c r="CR124" s="56"/>
    </row>
    <row r="125" spans="44:96" customFormat="1" ht="22.5" customHeight="1" x14ac:dyDescent="0.3">
      <c r="AZ125" s="52"/>
      <c r="BA125" s="66"/>
      <c r="BB125" s="67"/>
      <c r="BC125" s="244"/>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c r="CA125" s="68"/>
      <c r="CB125" s="68"/>
      <c r="CC125" s="68"/>
      <c r="CD125" s="68"/>
      <c r="CE125" s="68"/>
      <c r="CF125" s="68"/>
      <c r="CG125" s="68"/>
      <c r="CH125" s="68"/>
      <c r="CI125" s="68"/>
      <c r="CJ125" s="68"/>
      <c r="CK125" s="68"/>
      <c r="CL125" s="69"/>
      <c r="CM125" s="69"/>
      <c r="CN125" s="69"/>
      <c r="CO125" s="69"/>
      <c r="CP125" s="69"/>
      <c r="CQ125" s="69"/>
      <c r="CR125" s="56"/>
    </row>
    <row r="126" spans="44:96" customFormat="1" ht="22.5" customHeight="1" x14ac:dyDescent="0.3">
      <c r="AZ126" s="52"/>
      <c r="BA126" s="70" t="s">
        <v>56</v>
      </c>
      <c r="BB126" s="71">
        <f>CC122</f>
        <v>7</v>
      </c>
      <c r="BC126" s="72" t="s">
        <v>47</v>
      </c>
      <c r="BD126" s="64">
        <v>1</v>
      </c>
      <c r="BE126" s="64">
        <v>2</v>
      </c>
      <c r="BF126" s="64">
        <v>3</v>
      </c>
      <c r="BG126" s="64">
        <v>4</v>
      </c>
      <c r="BH126" s="64">
        <v>5</v>
      </c>
      <c r="BI126" s="64">
        <v>6</v>
      </c>
      <c r="BJ126" s="64">
        <v>7</v>
      </c>
      <c r="BK126" s="64">
        <v>8</v>
      </c>
      <c r="BL126" s="64">
        <v>9</v>
      </c>
      <c r="BM126" s="64">
        <v>10</v>
      </c>
      <c r="BN126" s="64">
        <v>11</v>
      </c>
      <c r="BO126" s="64">
        <v>12</v>
      </c>
      <c r="BP126" s="64">
        <v>13</v>
      </c>
      <c r="BQ126" s="64">
        <v>14</v>
      </c>
      <c r="BR126" s="64">
        <v>15</v>
      </c>
      <c r="BS126" s="64">
        <v>16</v>
      </c>
      <c r="BT126" s="64">
        <v>17</v>
      </c>
      <c r="BU126" s="64">
        <v>18</v>
      </c>
      <c r="BV126" s="64">
        <v>19</v>
      </c>
      <c r="BW126" s="64">
        <v>20</v>
      </c>
      <c r="BX126" s="64">
        <v>21</v>
      </c>
      <c r="BY126" s="64">
        <v>22</v>
      </c>
      <c r="BZ126" s="64">
        <v>23</v>
      </c>
      <c r="CA126" s="64">
        <v>24</v>
      </c>
      <c r="CB126" s="64">
        <v>25</v>
      </c>
      <c r="CC126" s="64">
        <v>26</v>
      </c>
      <c r="CD126" s="64">
        <v>27</v>
      </c>
      <c r="CE126" s="64">
        <v>28</v>
      </c>
      <c r="CF126" s="64">
        <v>29</v>
      </c>
      <c r="CG126" s="64">
        <v>30</v>
      </c>
      <c r="CH126" s="64">
        <v>31</v>
      </c>
      <c r="CI126" s="64">
        <v>32</v>
      </c>
      <c r="CJ126" s="64">
        <v>33</v>
      </c>
      <c r="CK126" s="64">
        <v>34</v>
      </c>
      <c r="CL126" s="65">
        <v>35</v>
      </c>
      <c r="CM126" s="65">
        <v>36</v>
      </c>
      <c r="CN126" s="65">
        <v>37</v>
      </c>
      <c r="CO126" s="65">
        <v>38</v>
      </c>
      <c r="CP126" s="65">
        <v>39</v>
      </c>
      <c r="CQ126" s="65">
        <v>40</v>
      </c>
      <c r="CR126" s="56"/>
    </row>
    <row r="127" spans="44:96" customFormat="1" ht="22.5" customHeight="1" thickBot="1" x14ac:dyDescent="0.35">
      <c r="AZ127" s="73"/>
      <c r="BA127" s="74"/>
      <c r="BB127" s="74"/>
      <c r="BC127" s="74"/>
      <c r="BD127" s="74"/>
      <c r="BE127" s="74"/>
      <c r="BF127" s="74"/>
      <c r="BG127" s="74"/>
      <c r="BH127" s="74"/>
      <c r="BI127" s="74"/>
      <c r="BJ127" s="74"/>
      <c r="BK127" s="74"/>
      <c r="BL127" s="74"/>
      <c r="BM127" s="74"/>
      <c r="BN127" s="74"/>
      <c r="BO127" s="74"/>
      <c r="BP127" s="74"/>
      <c r="BQ127" s="74"/>
      <c r="BR127" s="74"/>
      <c r="BS127" s="74"/>
      <c r="BT127" s="74"/>
      <c r="BU127" s="74"/>
      <c r="BV127" s="74"/>
      <c r="BW127" s="74"/>
      <c r="BX127" s="74"/>
      <c r="BY127" s="74"/>
      <c r="BZ127" s="74"/>
      <c r="CA127" s="74"/>
      <c r="CB127" s="74"/>
      <c r="CC127" s="74"/>
      <c r="CD127" s="74"/>
      <c r="CE127" s="74"/>
      <c r="CF127" s="74"/>
      <c r="CG127" s="74"/>
      <c r="CH127" s="74"/>
      <c r="CI127" s="74"/>
      <c r="CJ127" s="74"/>
      <c r="CK127" s="74"/>
      <c r="CL127" s="74"/>
      <c r="CM127" s="74"/>
      <c r="CN127" s="74"/>
      <c r="CO127" s="74"/>
      <c r="CP127" s="74"/>
      <c r="CQ127" s="74"/>
      <c r="CR127" s="75"/>
    </row>
    <row r="128" spans="44:96" customFormat="1" ht="22.5" customHeight="1" thickTop="1" x14ac:dyDescent="0.3">
      <c r="AZ128" s="48"/>
      <c r="BA128" s="49"/>
      <c r="BB128" s="49"/>
      <c r="BC128" s="49"/>
      <c r="BD128" s="49"/>
      <c r="BE128" s="49"/>
      <c r="BF128" s="1123" t="str">
        <f>AU129</f>
        <v>skupina</v>
      </c>
      <c r="BG128" s="1123"/>
      <c r="BH128" s="1123"/>
      <c r="BI128" s="1123"/>
      <c r="BJ128" s="1123"/>
      <c r="BK128" s="1123"/>
      <c r="BL128" s="50" t="str">
        <f>AU130</f>
        <v>C</v>
      </c>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51"/>
    </row>
    <row r="129" spans="44:96" customFormat="1" ht="22.5" customHeight="1" x14ac:dyDescent="0.3">
      <c r="AR129" t="str">
        <f t="shared" ref="AR129:AX130" si="50">F30</f>
        <v>kolo</v>
      </c>
      <c r="AS129">
        <f t="shared" si="50"/>
        <v>15</v>
      </c>
      <c r="AT129" t="str">
        <f t="shared" si="50"/>
        <v>HŘIŠTĚ</v>
      </c>
      <c r="AU129" t="str">
        <f t="shared" si="50"/>
        <v>skupina</v>
      </c>
      <c r="AV129">
        <f t="shared" si="50"/>
        <v>3</v>
      </c>
      <c r="AW129" t="str">
        <f t="shared" si="50"/>
        <v>:</v>
      </c>
      <c r="AX129">
        <f t="shared" si="50"/>
        <v>6</v>
      </c>
      <c r="AZ129" s="52"/>
      <c r="BA129" s="1141" t="str">
        <f>AR129</f>
        <v>kolo</v>
      </c>
      <c r="BB129" s="1141"/>
      <c r="BC129" s="1141"/>
      <c r="BD129" s="53">
        <f>AR130</f>
        <v>5</v>
      </c>
      <c r="BE129" s="54"/>
      <c r="BF129" s="54"/>
      <c r="BG129" s="54"/>
      <c r="BH129" s="54"/>
      <c r="BI129" s="54"/>
      <c r="BJ129" s="54"/>
      <c r="BK129" s="54"/>
      <c r="BL129" s="54"/>
      <c r="BM129" s="54"/>
      <c r="BN129" s="54"/>
      <c r="BO129" s="54"/>
      <c r="BP129" s="54"/>
      <c r="BQ129" s="54"/>
      <c r="BR129" s="54"/>
      <c r="BS129" s="54"/>
      <c r="BT129" s="1120">
        <f>AS129</f>
        <v>15</v>
      </c>
      <c r="BU129" s="1120"/>
      <c r="BV129" s="1121" t="s">
        <v>48</v>
      </c>
      <c r="BW129" s="1121"/>
      <c r="BX129" s="1121"/>
      <c r="BY129" s="54"/>
      <c r="BZ129" s="54"/>
      <c r="CA129" s="54"/>
      <c r="CB129" s="54"/>
      <c r="CC129" s="54"/>
      <c r="CD129" s="54"/>
      <c r="CE129" s="54"/>
      <c r="CF129" s="54"/>
      <c r="CG129" s="54"/>
      <c r="CH129" s="54"/>
      <c r="CI129" s="54"/>
      <c r="CJ129" s="54"/>
      <c r="CK129" s="54"/>
      <c r="CL129" s="55"/>
      <c r="CM129" s="1122" t="s">
        <v>49</v>
      </c>
      <c r="CN129" s="1122"/>
      <c r="CO129" s="1122"/>
      <c r="CP129" s="1110">
        <f>IF(AT130=0,"",AT130)</f>
        <v>3</v>
      </c>
      <c r="CQ129" s="1110"/>
      <c r="CR129" s="56"/>
    </row>
    <row r="130" spans="44:96" customFormat="1" ht="22.5" customHeight="1" x14ac:dyDescent="0.3">
      <c r="AR130">
        <f t="shared" si="50"/>
        <v>5</v>
      </c>
      <c r="AS130" t="str">
        <f t="shared" si="50"/>
        <v>zápas</v>
      </c>
      <c r="AT130">
        <f t="shared" si="50"/>
        <v>3</v>
      </c>
      <c r="AU130" t="str">
        <f t="shared" si="50"/>
        <v>C</v>
      </c>
      <c r="AV130" t="str">
        <f t="shared" ca="1" si="50"/>
        <v>Ovčárecká</v>
      </c>
      <c r="AW130">
        <f t="shared" si="50"/>
        <v>0</v>
      </c>
      <c r="AX130" t="str">
        <f t="shared" ca="1" si="50"/>
        <v>Gymnázium</v>
      </c>
      <c r="AZ130" s="52"/>
      <c r="BA130" s="53"/>
      <c r="BB130" s="53"/>
      <c r="BC130" s="53"/>
      <c r="BD130" s="53"/>
      <c r="BE130" s="54"/>
      <c r="BF130" s="54"/>
      <c r="BG130" s="54"/>
      <c r="BH130" s="54"/>
      <c r="BI130" s="54"/>
      <c r="BJ130" s="54"/>
      <c r="BK130" s="54"/>
      <c r="BL130" s="54"/>
      <c r="BM130" s="54"/>
      <c r="BN130" s="54"/>
      <c r="BO130" s="54"/>
      <c r="BP130" s="54"/>
      <c r="BQ130" s="54"/>
      <c r="BR130" s="54"/>
      <c r="BS130" s="54"/>
      <c r="BT130" s="1120"/>
      <c r="BU130" s="1120"/>
      <c r="BV130" s="1121"/>
      <c r="BW130" s="1121"/>
      <c r="BX130" s="1121"/>
      <c r="BY130" s="54"/>
      <c r="BZ130" s="54"/>
      <c r="CA130" s="54"/>
      <c r="CB130" s="54"/>
      <c r="CC130" s="54"/>
      <c r="CD130" s="54"/>
      <c r="CE130" s="54"/>
      <c r="CF130" s="54"/>
      <c r="CG130" s="54"/>
      <c r="CH130" s="54"/>
      <c r="CI130" s="54"/>
      <c r="CJ130" s="54"/>
      <c r="CK130" s="54"/>
      <c r="CL130" s="55"/>
      <c r="CM130" s="1122"/>
      <c r="CN130" s="1122"/>
      <c r="CO130" s="1122"/>
      <c r="CP130" s="1110"/>
      <c r="CQ130" s="1110"/>
      <c r="CR130" s="56"/>
    </row>
    <row r="131" spans="44:96" customFormat="1" ht="22.5" customHeight="1" x14ac:dyDescent="0.3">
      <c r="AZ131" s="52"/>
      <c r="BA131" s="57"/>
      <c r="BB131" s="57"/>
      <c r="BC131" s="57"/>
      <c r="BD131" s="57"/>
      <c r="BE131" s="1165" t="s">
        <v>52</v>
      </c>
      <c r="BF131" s="1165"/>
      <c r="BG131" s="58">
        <f>AV129</f>
        <v>3</v>
      </c>
      <c r="BH131" s="59" t="s">
        <v>53</v>
      </c>
      <c r="BI131" s="1157" t="str">
        <f ca="1">IF(AV130="","",LOOKUP(BG131,$B$2:$B$51,$C$2:$C$50))</f>
        <v>Ovčárecká</v>
      </c>
      <c r="BJ131" s="1157"/>
      <c r="BK131" s="1157"/>
      <c r="BL131" s="1157"/>
      <c r="BM131" s="1157"/>
      <c r="BN131" s="1157"/>
      <c r="BO131" s="1157"/>
      <c r="BP131" s="1157"/>
      <c r="BQ131" s="1157"/>
      <c r="BR131" s="1157"/>
      <c r="BS131" s="1157"/>
      <c r="BT131" s="1157"/>
      <c r="BU131" s="1157"/>
      <c r="BV131" s="57"/>
      <c r="BW131" s="57"/>
      <c r="BX131" s="57"/>
      <c r="BY131" s="57"/>
      <c r="BZ131" s="57"/>
      <c r="CA131" s="1165" t="s">
        <v>52</v>
      </c>
      <c r="CB131" s="1165"/>
      <c r="CC131" s="58">
        <f>AX129</f>
        <v>6</v>
      </c>
      <c r="CD131" s="59" t="s">
        <v>53</v>
      </c>
      <c r="CE131" s="1157" t="str">
        <f ca="1">IF(AX130="","",LOOKUP(CC131,$B$2:$B$51,$C$2:$C$50))</f>
        <v>Gymnázium</v>
      </c>
      <c r="CF131" s="1157"/>
      <c r="CG131" s="1157"/>
      <c r="CH131" s="1157"/>
      <c r="CI131" s="1157"/>
      <c r="CJ131" s="1157"/>
      <c r="CK131" s="1157"/>
      <c r="CL131" s="1157"/>
      <c r="CM131" s="1157"/>
      <c r="CN131" s="1157"/>
      <c r="CO131" s="1157"/>
      <c r="CP131" s="1157"/>
      <c r="CQ131" s="1157"/>
      <c r="CR131" s="56"/>
    </row>
    <row r="132" spans="44:96" customFormat="1" ht="22.5" customHeight="1" x14ac:dyDescent="0.3">
      <c r="AZ132" s="52"/>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c r="CA132" s="57"/>
      <c r="CB132" s="57"/>
      <c r="CC132" s="57"/>
      <c r="CD132" s="57"/>
      <c r="CE132" s="57"/>
      <c r="CF132" s="57"/>
      <c r="CG132" s="57"/>
      <c r="CH132" s="57"/>
      <c r="CI132" s="57"/>
      <c r="CJ132" s="57"/>
      <c r="CK132" s="57"/>
      <c r="CL132" s="60"/>
      <c r="CM132" s="60"/>
      <c r="CN132" s="60"/>
      <c r="CO132" s="60"/>
      <c r="CP132" s="60"/>
      <c r="CQ132" s="60"/>
      <c r="CR132" s="56"/>
    </row>
    <row r="133" spans="44:96" customFormat="1" ht="22.5" customHeight="1" x14ac:dyDescent="0.3">
      <c r="AZ133" s="52"/>
      <c r="BA133" s="61" t="s">
        <v>56</v>
      </c>
      <c r="BB133" s="62">
        <f>BG131</f>
        <v>3</v>
      </c>
      <c r="BC133" s="63" t="s">
        <v>47</v>
      </c>
      <c r="BD133" s="64">
        <v>1</v>
      </c>
      <c r="BE133" s="64">
        <v>2</v>
      </c>
      <c r="BF133" s="64">
        <v>3</v>
      </c>
      <c r="BG133" s="64">
        <v>4</v>
      </c>
      <c r="BH133" s="64">
        <v>5</v>
      </c>
      <c r="BI133" s="64">
        <v>6</v>
      </c>
      <c r="BJ133" s="64">
        <v>7</v>
      </c>
      <c r="BK133" s="64">
        <v>8</v>
      </c>
      <c r="BL133" s="64">
        <v>9</v>
      </c>
      <c r="BM133" s="64">
        <v>10</v>
      </c>
      <c r="BN133" s="64">
        <v>11</v>
      </c>
      <c r="BO133" s="64">
        <v>12</v>
      </c>
      <c r="BP133" s="64">
        <v>13</v>
      </c>
      <c r="BQ133" s="64">
        <v>14</v>
      </c>
      <c r="BR133" s="64">
        <v>15</v>
      </c>
      <c r="BS133" s="64">
        <v>16</v>
      </c>
      <c r="BT133" s="64">
        <v>17</v>
      </c>
      <c r="BU133" s="64">
        <v>18</v>
      </c>
      <c r="BV133" s="64">
        <v>19</v>
      </c>
      <c r="BW133" s="64">
        <v>20</v>
      </c>
      <c r="BX133" s="64">
        <v>21</v>
      </c>
      <c r="BY133" s="64">
        <v>22</v>
      </c>
      <c r="BZ133" s="64">
        <v>23</v>
      </c>
      <c r="CA133" s="64">
        <v>24</v>
      </c>
      <c r="CB133" s="64">
        <v>25</v>
      </c>
      <c r="CC133" s="64">
        <v>26</v>
      </c>
      <c r="CD133" s="64">
        <v>27</v>
      </c>
      <c r="CE133" s="64">
        <v>28</v>
      </c>
      <c r="CF133" s="64">
        <v>29</v>
      </c>
      <c r="CG133" s="64">
        <v>30</v>
      </c>
      <c r="CH133" s="64">
        <v>31</v>
      </c>
      <c r="CI133" s="64">
        <v>32</v>
      </c>
      <c r="CJ133" s="64">
        <v>33</v>
      </c>
      <c r="CK133" s="64">
        <v>34</v>
      </c>
      <c r="CL133" s="65">
        <v>35</v>
      </c>
      <c r="CM133" s="65">
        <v>36</v>
      </c>
      <c r="CN133" s="65">
        <v>37</v>
      </c>
      <c r="CO133" s="65">
        <v>38</v>
      </c>
      <c r="CP133" s="65">
        <v>39</v>
      </c>
      <c r="CQ133" s="65">
        <v>40</v>
      </c>
      <c r="CR133" s="56"/>
    </row>
    <row r="134" spans="44:96" customFormat="1" ht="22.5" customHeight="1" x14ac:dyDescent="0.3">
      <c r="AZ134" s="52"/>
      <c r="BA134" s="66"/>
      <c r="BB134" s="67"/>
      <c r="BC134" s="244"/>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c r="CF134" s="68"/>
      <c r="CG134" s="68"/>
      <c r="CH134" s="68"/>
      <c r="CI134" s="68"/>
      <c r="CJ134" s="68"/>
      <c r="CK134" s="68"/>
      <c r="CL134" s="69"/>
      <c r="CM134" s="69"/>
      <c r="CN134" s="69"/>
      <c r="CO134" s="69"/>
      <c r="CP134" s="69"/>
      <c r="CQ134" s="69"/>
      <c r="CR134" s="56"/>
    </row>
    <row r="135" spans="44:96" customFormat="1" ht="22.5" customHeight="1" x14ac:dyDescent="0.3">
      <c r="AZ135" s="52"/>
      <c r="BA135" s="70" t="s">
        <v>56</v>
      </c>
      <c r="BB135" s="71">
        <f>CC131</f>
        <v>6</v>
      </c>
      <c r="BC135" s="72" t="s">
        <v>47</v>
      </c>
      <c r="BD135" s="64">
        <v>1</v>
      </c>
      <c r="BE135" s="64">
        <v>2</v>
      </c>
      <c r="BF135" s="64">
        <v>3</v>
      </c>
      <c r="BG135" s="64">
        <v>4</v>
      </c>
      <c r="BH135" s="64">
        <v>5</v>
      </c>
      <c r="BI135" s="64">
        <v>6</v>
      </c>
      <c r="BJ135" s="64">
        <v>7</v>
      </c>
      <c r="BK135" s="64">
        <v>8</v>
      </c>
      <c r="BL135" s="64">
        <v>9</v>
      </c>
      <c r="BM135" s="64">
        <v>10</v>
      </c>
      <c r="BN135" s="64">
        <v>11</v>
      </c>
      <c r="BO135" s="64">
        <v>12</v>
      </c>
      <c r="BP135" s="64">
        <v>13</v>
      </c>
      <c r="BQ135" s="64">
        <v>14</v>
      </c>
      <c r="BR135" s="64">
        <v>15</v>
      </c>
      <c r="BS135" s="64">
        <v>16</v>
      </c>
      <c r="BT135" s="64">
        <v>17</v>
      </c>
      <c r="BU135" s="64">
        <v>18</v>
      </c>
      <c r="BV135" s="64">
        <v>19</v>
      </c>
      <c r="BW135" s="64">
        <v>20</v>
      </c>
      <c r="BX135" s="64">
        <v>21</v>
      </c>
      <c r="BY135" s="64">
        <v>22</v>
      </c>
      <c r="BZ135" s="64">
        <v>23</v>
      </c>
      <c r="CA135" s="64">
        <v>24</v>
      </c>
      <c r="CB135" s="64">
        <v>25</v>
      </c>
      <c r="CC135" s="64">
        <v>26</v>
      </c>
      <c r="CD135" s="64">
        <v>27</v>
      </c>
      <c r="CE135" s="64">
        <v>28</v>
      </c>
      <c r="CF135" s="64">
        <v>29</v>
      </c>
      <c r="CG135" s="64">
        <v>30</v>
      </c>
      <c r="CH135" s="64">
        <v>31</v>
      </c>
      <c r="CI135" s="64">
        <v>32</v>
      </c>
      <c r="CJ135" s="64">
        <v>33</v>
      </c>
      <c r="CK135" s="64">
        <v>34</v>
      </c>
      <c r="CL135" s="65">
        <v>35</v>
      </c>
      <c r="CM135" s="65">
        <v>36</v>
      </c>
      <c r="CN135" s="65">
        <v>37</v>
      </c>
      <c r="CO135" s="65">
        <v>38</v>
      </c>
      <c r="CP135" s="65">
        <v>39</v>
      </c>
      <c r="CQ135" s="65">
        <v>40</v>
      </c>
      <c r="CR135" s="56"/>
    </row>
    <row r="136" spans="44:96" customFormat="1" ht="22.5" customHeight="1" thickBot="1" x14ac:dyDescent="0.35">
      <c r="AZ136" s="73"/>
      <c r="BA136" s="74"/>
      <c r="BB136" s="74"/>
      <c r="BC136" s="74"/>
      <c r="BD136" s="74"/>
      <c r="BE136" s="74"/>
      <c r="BF136" s="74"/>
      <c r="BG136" s="74"/>
      <c r="BH136" s="74"/>
      <c r="BI136" s="74"/>
      <c r="BJ136" s="74"/>
      <c r="BK136" s="74"/>
      <c r="BL136" s="74"/>
      <c r="BM136" s="74"/>
      <c r="BN136" s="74"/>
      <c r="BO136" s="74"/>
      <c r="BP136" s="74"/>
      <c r="BQ136" s="74"/>
      <c r="BR136" s="74"/>
      <c r="BS136" s="74"/>
      <c r="BT136" s="74"/>
      <c r="BU136" s="74"/>
      <c r="BV136" s="74"/>
      <c r="BW136" s="74"/>
      <c r="BX136" s="74"/>
      <c r="BY136" s="74"/>
      <c r="BZ136" s="74"/>
      <c r="CA136" s="74"/>
      <c r="CB136" s="74"/>
      <c r="CC136" s="74"/>
      <c r="CD136" s="74"/>
      <c r="CE136" s="74"/>
      <c r="CF136" s="74"/>
      <c r="CG136" s="74"/>
      <c r="CH136" s="74"/>
      <c r="CI136" s="74"/>
      <c r="CJ136" s="74"/>
      <c r="CK136" s="74"/>
      <c r="CL136" s="74"/>
      <c r="CM136" s="74"/>
      <c r="CN136" s="74"/>
      <c r="CO136" s="74"/>
      <c r="CP136" s="74"/>
      <c r="CQ136" s="74"/>
      <c r="CR136" s="75"/>
    </row>
    <row r="137" spans="44:96" customFormat="1" ht="22.5" customHeight="1" thickTop="1" x14ac:dyDescent="0.3">
      <c r="AZ137" s="48"/>
      <c r="BA137" s="49"/>
      <c r="BB137" s="49"/>
      <c r="BC137" s="49"/>
      <c r="BD137" s="49"/>
      <c r="BE137" s="49"/>
      <c r="BF137" s="1123" t="str">
        <f t="shared" ref="BF137" si="51">AU138</f>
        <v>skupina</v>
      </c>
      <c r="BG137" s="1123"/>
      <c r="BH137" s="1123"/>
      <c r="BI137" s="1123"/>
      <c r="BJ137" s="1123"/>
      <c r="BK137" s="1123"/>
      <c r="BL137" s="50" t="str">
        <f t="shared" ref="BL137" si="52">AU139</f>
        <v>C</v>
      </c>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51"/>
    </row>
    <row r="138" spans="44:96" customFormat="1" ht="22.5" customHeight="1" x14ac:dyDescent="0.3">
      <c r="AR138" t="str">
        <f t="shared" ref="AR138:AX139" si="53">F32</f>
        <v>kolo</v>
      </c>
      <c r="AS138">
        <f t="shared" si="53"/>
        <v>16</v>
      </c>
      <c r="AT138" t="str">
        <f t="shared" si="53"/>
        <v>HŘIŠTĚ</v>
      </c>
      <c r="AU138" t="str">
        <f t="shared" si="53"/>
        <v>skupina</v>
      </c>
      <c r="AV138">
        <f t="shared" si="53"/>
        <v>11</v>
      </c>
      <c r="AW138" t="str">
        <f t="shared" si="53"/>
        <v>:</v>
      </c>
      <c r="AX138">
        <f t="shared" si="53"/>
        <v>14</v>
      </c>
      <c r="AZ138" s="52"/>
      <c r="BA138" s="1141" t="str">
        <f t="shared" ref="BA138" si="54">AR138</f>
        <v>kolo</v>
      </c>
      <c r="BB138" s="1141"/>
      <c r="BC138" s="1141"/>
      <c r="BD138" s="53">
        <f t="shared" ref="BD138" si="55">AR139</f>
        <v>6</v>
      </c>
      <c r="BE138" s="54"/>
      <c r="BF138" s="54"/>
      <c r="BG138" s="54"/>
      <c r="BH138" s="54"/>
      <c r="BI138" s="54"/>
      <c r="BJ138" s="54"/>
      <c r="BK138" s="54"/>
      <c r="BL138" s="54"/>
      <c r="BM138" s="54"/>
      <c r="BN138" s="54"/>
      <c r="BO138" s="54"/>
      <c r="BP138" s="54"/>
      <c r="BQ138" s="54"/>
      <c r="BR138" s="54"/>
      <c r="BS138" s="54"/>
      <c r="BT138" s="1120">
        <f t="shared" ref="BT138" si="56">AS138</f>
        <v>16</v>
      </c>
      <c r="BU138" s="1120"/>
      <c r="BV138" s="1121" t="s">
        <v>48</v>
      </c>
      <c r="BW138" s="1121"/>
      <c r="BX138" s="1121"/>
      <c r="BY138" s="54"/>
      <c r="BZ138" s="54"/>
      <c r="CA138" s="54"/>
      <c r="CB138" s="54"/>
      <c r="CC138" s="54"/>
      <c r="CD138" s="54"/>
      <c r="CE138" s="54"/>
      <c r="CF138" s="54"/>
      <c r="CG138" s="54"/>
      <c r="CH138" s="54"/>
      <c r="CI138" s="54"/>
      <c r="CJ138" s="54"/>
      <c r="CK138" s="54"/>
      <c r="CL138" s="55"/>
      <c r="CM138" s="1122" t="s">
        <v>49</v>
      </c>
      <c r="CN138" s="1122"/>
      <c r="CO138" s="1122"/>
      <c r="CP138" s="1110">
        <f t="shared" ref="CP138" si="57">IF(AT139=0,"",AT139)</f>
        <v>1</v>
      </c>
      <c r="CQ138" s="1110"/>
      <c r="CR138" s="56"/>
    </row>
    <row r="139" spans="44:96" customFormat="1" ht="22.5" customHeight="1" x14ac:dyDescent="0.3">
      <c r="AR139">
        <f t="shared" si="53"/>
        <v>6</v>
      </c>
      <c r="AS139" t="str">
        <f t="shared" si="53"/>
        <v>zápas</v>
      </c>
      <c r="AT139">
        <f t="shared" si="53"/>
        <v>1</v>
      </c>
      <c r="AU139" t="str">
        <f t="shared" si="53"/>
        <v>C</v>
      </c>
      <c r="AV139" t="str">
        <f t="shared" ca="1" si="53"/>
        <v>Velký Osek</v>
      </c>
      <c r="AW139">
        <f t="shared" si="53"/>
        <v>0</v>
      </c>
      <c r="AX139" t="str">
        <f t="shared" ca="1" si="53"/>
        <v>Býchory</v>
      </c>
      <c r="AZ139" s="52"/>
      <c r="BA139" s="53"/>
      <c r="BB139" s="53"/>
      <c r="BC139" s="53"/>
      <c r="BD139" s="53"/>
      <c r="BE139" s="54"/>
      <c r="BF139" s="54"/>
      <c r="BG139" s="54"/>
      <c r="BH139" s="54"/>
      <c r="BI139" s="54"/>
      <c r="BJ139" s="54"/>
      <c r="BK139" s="54"/>
      <c r="BL139" s="54"/>
      <c r="BM139" s="54"/>
      <c r="BN139" s="54"/>
      <c r="BO139" s="54"/>
      <c r="BP139" s="54"/>
      <c r="BQ139" s="54"/>
      <c r="BR139" s="54"/>
      <c r="BS139" s="54"/>
      <c r="BT139" s="1120"/>
      <c r="BU139" s="1120"/>
      <c r="BV139" s="1121"/>
      <c r="BW139" s="1121"/>
      <c r="BX139" s="1121"/>
      <c r="BY139" s="54"/>
      <c r="BZ139" s="54"/>
      <c r="CA139" s="54"/>
      <c r="CB139" s="54"/>
      <c r="CC139" s="54"/>
      <c r="CD139" s="54"/>
      <c r="CE139" s="54"/>
      <c r="CF139" s="54"/>
      <c r="CG139" s="54"/>
      <c r="CH139" s="54"/>
      <c r="CI139" s="54"/>
      <c r="CJ139" s="54"/>
      <c r="CK139" s="54"/>
      <c r="CL139" s="55"/>
      <c r="CM139" s="1122"/>
      <c r="CN139" s="1122"/>
      <c r="CO139" s="1122"/>
      <c r="CP139" s="1110"/>
      <c r="CQ139" s="1110"/>
      <c r="CR139" s="56"/>
    </row>
    <row r="140" spans="44:96" customFormat="1" ht="22.5" customHeight="1" x14ac:dyDescent="0.3">
      <c r="AZ140" s="52"/>
      <c r="BA140" s="57"/>
      <c r="BB140" s="57"/>
      <c r="BC140" s="57"/>
      <c r="BD140" s="57"/>
      <c r="BE140" s="1165" t="s">
        <v>52</v>
      </c>
      <c r="BF140" s="1165"/>
      <c r="BG140" s="58">
        <f t="shared" ref="BG140" si="58">AV138</f>
        <v>11</v>
      </c>
      <c r="BH140" s="59" t="s">
        <v>53</v>
      </c>
      <c r="BI140" s="1157" t="str">
        <f t="shared" ref="BI140" ca="1" si="59">IF(AV139="","",LOOKUP(BG140,$B$2:$B$51,$C$2:$C$50))</f>
        <v>Velký Osek</v>
      </c>
      <c r="BJ140" s="1157"/>
      <c r="BK140" s="1157"/>
      <c r="BL140" s="1157"/>
      <c r="BM140" s="1157"/>
      <c r="BN140" s="1157"/>
      <c r="BO140" s="1157"/>
      <c r="BP140" s="1157"/>
      <c r="BQ140" s="1157"/>
      <c r="BR140" s="1157"/>
      <c r="BS140" s="1157"/>
      <c r="BT140" s="1157"/>
      <c r="BU140" s="1157"/>
      <c r="BV140" s="57"/>
      <c r="BW140" s="57"/>
      <c r="BX140" s="57"/>
      <c r="BY140" s="57"/>
      <c r="BZ140" s="57"/>
      <c r="CA140" s="1165" t="s">
        <v>52</v>
      </c>
      <c r="CB140" s="1165"/>
      <c r="CC140" s="58">
        <f t="shared" ref="CC140" si="60">AX138</f>
        <v>14</v>
      </c>
      <c r="CD140" s="59" t="s">
        <v>53</v>
      </c>
      <c r="CE140" s="1157" t="str">
        <f t="shared" ref="CE140" ca="1" si="61">IF(AX139="","",LOOKUP(CC140,$B$2:$B$51,$C$2:$C$50))</f>
        <v>Býchory</v>
      </c>
      <c r="CF140" s="1157"/>
      <c r="CG140" s="1157"/>
      <c r="CH140" s="1157"/>
      <c r="CI140" s="1157"/>
      <c r="CJ140" s="1157"/>
      <c r="CK140" s="1157"/>
      <c r="CL140" s="1157"/>
      <c r="CM140" s="1157"/>
      <c r="CN140" s="1157"/>
      <c r="CO140" s="1157"/>
      <c r="CP140" s="1157"/>
      <c r="CQ140" s="1157"/>
      <c r="CR140" s="56"/>
    </row>
    <row r="141" spans="44:96" customFormat="1" ht="22.5" customHeight="1" x14ac:dyDescent="0.3">
      <c r="AZ141" s="52"/>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c r="CA141" s="57"/>
      <c r="CB141" s="57"/>
      <c r="CC141" s="57"/>
      <c r="CD141" s="57"/>
      <c r="CE141" s="57"/>
      <c r="CF141" s="57"/>
      <c r="CG141" s="57"/>
      <c r="CH141" s="57"/>
      <c r="CI141" s="57"/>
      <c r="CJ141" s="57"/>
      <c r="CK141" s="57"/>
      <c r="CL141" s="60"/>
      <c r="CM141" s="60"/>
      <c r="CN141" s="60"/>
      <c r="CO141" s="60"/>
      <c r="CP141" s="60"/>
      <c r="CQ141" s="60"/>
      <c r="CR141" s="56"/>
    </row>
    <row r="142" spans="44:96" customFormat="1" ht="22.5" customHeight="1" x14ac:dyDescent="0.3">
      <c r="AZ142" s="52"/>
      <c r="BA142" s="61" t="s">
        <v>56</v>
      </c>
      <c r="BB142" s="62">
        <f t="shared" ref="BB142" si="62">BG140</f>
        <v>11</v>
      </c>
      <c r="BC142" s="63" t="s">
        <v>47</v>
      </c>
      <c r="BD142" s="64">
        <v>1</v>
      </c>
      <c r="BE142" s="64">
        <v>2</v>
      </c>
      <c r="BF142" s="64">
        <v>3</v>
      </c>
      <c r="BG142" s="64">
        <v>4</v>
      </c>
      <c r="BH142" s="64">
        <v>5</v>
      </c>
      <c r="BI142" s="64">
        <v>6</v>
      </c>
      <c r="BJ142" s="64">
        <v>7</v>
      </c>
      <c r="BK142" s="64">
        <v>8</v>
      </c>
      <c r="BL142" s="64">
        <v>9</v>
      </c>
      <c r="BM142" s="64">
        <v>10</v>
      </c>
      <c r="BN142" s="64">
        <v>11</v>
      </c>
      <c r="BO142" s="64">
        <v>12</v>
      </c>
      <c r="BP142" s="64">
        <v>13</v>
      </c>
      <c r="BQ142" s="64">
        <v>14</v>
      </c>
      <c r="BR142" s="64">
        <v>15</v>
      </c>
      <c r="BS142" s="64">
        <v>16</v>
      </c>
      <c r="BT142" s="64">
        <v>17</v>
      </c>
      <c r="BU142" s="64">
        <v>18</v>
      </c>
      <c r="BV142" s="64">
        <v>19</v>
      </c>
      <c r="BW142" s="64">
        <v>20</v>
      </c>
      <c r="BX142" s="64">
        <v>21</v>
      </c>
      <c r="BY142" s="64">
        <v>22</v>
      </c>
      <c r="BZ142" s="64">
        <v>23</v>
      </c>
      <c r="CA142" s="64">
        <v>24</v>
      </c>
      <c r="CB142" s="64">
        <v>25</v>
      </c>
      <c r="CC142" s="64">
        <v>26</v>
      </c>
      <c r="CD142" s="64">
        <v>27</v>
      </c>
      <c r="CE142" s="64">
        <v>28</v>
      </c>
      <c r="CF142" s="64">
        <v>29</v>
      </c>
      <c r="CG142" s="64">
        <v>30</v>
      </c>
      <c r="CH142" s="64">
        <v>31</v>
      </c>
      <c r="CI142" s="64">
        <v>32</v>
      </c>
      <c r="CJ142" s="64">
        <v>33</v>
      </c>
      <c r="CK142" s="64">
        <v>34</v>
      </c>
      <c r="CL142" s="65">
        <v>35</v>
      </c>
      <c r="CM142" s="65">
        <v>36</v>
      </c>
      <c r="CN142" s="65">
        <v>37</v>
      </c>
      <c r="CO142" s="65">
        <v>38</v>
      </c>
      <c r="CP142" s="65">
        <v>39</v>
      </c>
      <c r="CQ142" s="65">
        <v>40</v>
      </c>
      <c r="CR142" s="56"/>
    </row>
    <row r="143" spans="44:96" customFormat="1" ht="22.5" customHeight="1" x14ac:dyDescent="0.3">
      <c r="AZ143" s="52"/>
      <c r="BA143" s="66"/>
      <c r="BB143" s="67"/>
      <c r="BC143" s="244"/>
      <c r="BD143" s="68"/>
      <c r="BE143" s="68"/>
      <c r="BF143" s="68"/>
      <c r="BG143" s="68"/>
      <c r="BH143" s="68"/>
      <c r="BI143" s="68"/>
      <c r="BJ143" s="68"/>
      <c r="BK143" s="68"/>
      <c r="BL143" s="68"/>
      <c r="BM143" s="68"/>
      <c r="BN143" s="68"/>
      <c r="BO143" s="68"/>
      <c r="BP143" s="68"/>
      <c r="BQ143" s="68"/>
      <c r="BR143" s="68"/>
      <c r="BS143" s="68"/>
      <c r="BT143" s="68"/>
      <c r="BU143" s="68"/>
      <c r="BV143" s="68"/>
      <c r="BW143" s="68"/>
      <c r="BX143" s="68"/>
      <c r="BY143" s="68"/>
      <c r="BZ143" s="68"/>
      <c r="CA143" s="68"/>
      <c r="CB143" s="68"/>
      <c r="CC143" s="68"/>
      <c r="CD143" s="68"/>
      <c r="CE143" s="68"/>
      <c r="CF143" s="68"/>
      <c r="CG143" s="68"/>
      <c r="CH143" s="68"/>
      <c r="CI143" s="68"/>
      <c r="CJ143" s="68"/>
      <c r="CK143" s="68"/>
      <c r="CL143" s="69"/>
      <c r="CM143" s="69"/>
      <c r="CN143" s="69"/>
      <c r="CO143" s="69"/>
      <c r="CP143" s="69"/>
      <c r="CQ143" s="69"/>
      <c r="CR143" s="56"/>
    </row>
    <row r="144" spans="44:96" customFormat="1" ht="22.5" customHeight="1" x14ac:dyDescent="0.3">
      <c r="AZ144" s="52"/>
      <c r="BA144" s="70" t="s">
        <v>56</v>
      </c>
      <c r="BB144" s="71">
        <f t="shared" ref="BB144" si="63">CC140</f>
        <v>14</v>
      </c>
      <c r="BC144" s="72" t="s">
        <v>47</v>
      </c>
      <c r="BD144" s="64">
        <v>1</v>
      </c>
      <c r="BE144" s="64">
        <v>2</v>
      </c>
      <c r="BF144" s="64">
        <v>3</v>
      </c>
      <c r="BG144" s="64">
        <v>4</v>
      </c>
      <c r="BH144" s="64">
        <v>5</v>
      </c>
      <c r="BI144" s="64">
        <v>6</v>
      </c>
      <c r="BJ144" s="64">
        <v>7</v>
      </c>
      <c r="BK144" s="64">
        <v>8</v>
      </c>
      <c r="BL144" s="64">
        <v>9</v>
      </c>
      <c r="BM144" s="64">
        <v>10</v>
      </c>
      <c r="BN144" s="64">
        <v>11</v>
      </c>
      <c r="BO144" s="64">
        <v>12</v>
      </c>
      <c r="BP144" s="64">
        <v>13</v>
      </c>
      <c r="BQ144" s="64">
        <v>14</v>
      </c>
      <c r="BR144" s="64">
        <v>15</v>
      </c>
      <c r="BS144" s="64">
        <v>16</v>
      </c>
      <c r="BT144" s="64">
        <v>17</v>
      </c>
      <c r="BU144" s="64">
        <v>18</v>
      </c>
      <c r="BV144" s="64">
        <v>19</v>
      </c>
      <c r="BW144" s="64">
        <v>20</v>
      </c>
      <c r="BX144" s="64">
        <v>21</v>
      </c>
      <c r="BY144" s="64">
        <v>22</v>
      </c>
      <c r="BZ144" s="64">
        <v>23</v>
      </c>
      <c r="CA144" s="64">
        <v>24</v>
      </c>
      <c r="CB144" s="64">
        <v>25</v>
      </c>
      <c r="CC144" s="64">
        <v>26</v>
      </c>
      <c r="CD144" s="64">
        <v>27</v>
      </c>
      <c r="CE144" s="64">
        <v>28</v>
      </c>
      <c r="CF144" s="64">
        <v>29</v>
      </c>
      <c r="CG144" s="64">
        <v>30</v>
      </c>
      <c r="CH144" s="64">
        <v>31</v>
      </c>
      <c r="CI144" s="64">
        <v>32</v>
      </c>
      <c r="CJ144" s="64">
        <v>33</v>
      </c>
      <c r="CK144" s="64">
        <v>34</v>
      </c>
      <c r="CL144" s="65">
        <v>35</v>
      </c>
      <c r="CM144" s="65">
        <v>36</v>
      </c>
      <c r="CN144" s="65">
        <v>37</v>
      </c>
      <c r="CO144" s="65">
        <v>38</v>
      </c>
      <c r="CP144" s="65">
        <v>39</v>
      </c>
      <c r="CQ144" s="65">
        <v>40</v>
      </c>
      <c r="CR144" s="56"/>
    </row>
    <row r="145" spans="44:96" customFormat="1" ht="22.5" customHeight="1" thickBot="1" x14ac:dyDescent="0.35">
      <c r="AZ145" s="73"/>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c r="CA145" s="74"/>
      <c r="CB145" s="74"/>
      <c r="CC145" s="74"/>
      <c r="CD145" s="74"/>
      <c r="CE145" s="74"/>
      <c r="CF145" s="74"/>
      <c r="CG145" s="74"/>
      <c r="CH145" s="74"/>
      <c r="CI145" s="74"/>
      <c r="CJ145" s="74"/>
      <c r="CK145" s="74"/>
      <c r="CL145" s="74"/>
      <c r="CM145" s="74"/>
      <c r="CN145" s="74"/>
      <c r="CO145" s="74"/>
      <c r="CP145" s="74"/>
      <c r="CQ145" s="74"/>
      <c r="CR145" s="75"/>
    </row>
    <row r="146" spans="44:96" customFormat="1" ht="22.5" customHeight="1" thickTop="1" x14ac:dyDescent="0.3">
      <c r="AZ146" s="48"/>
      <c r="BA146" s="49"/>
      <c r="BB146" s="49"/>
      <c r="BC146" s="49"/>
      <c r="BD146" s="49"/>
      <c r="BE146" s="49"/>
      <c r="BF146" s="1123" t="str">
        <f t="shared" ref="BF146" si="64">AU147</f>
        <v>skupina</v>
      </c>
      <c r="BG146" s="1123"/>
      <c r="BH146" s="1123"/>
      <c r="BI146" s="1123"/>
      <c r="BJ146" s="1123"/>
      <c r="BK146" s="1123"/>
      <c r="BL146" s="50" t="str">
        <f t="shared" ref="BL146" si="65">AU148</f>
        <v>D</v>
      </c>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51"/>
    </row>
    <row r="147" spans="44:96" customFormat="1" ht="22.5" customHeight="1" x14ac:dyDescent="0.3">
      <c r="AR147" t="str">
        <f t="shared" ref="AR147:AX148" si="66">F34</f>
        <v>kolo</v>
      </c>
      <c r="AS147">
        <f t="shared" si="66"/>
        <v>17</v>
      </c>
      <c r="AT147" t="str">
        <f t="shared" si="66"/>
        <v>HŘIŠTĚ</v>
      </c>
      <c r="AU147" t="str">
        <f t="shared" si="66"/>
        <v>skupina</v>
      </c>
      <c r="AV147">
        <f t="shared" si="66"/>
        <v>4</v>
      </c>
      <c r="AW147" t="str">
        <f t="shared" si="66"/>
        <v>:</v>
      </c>
      <c r="AX147">
        <f t="shared" si="66"/>
        <v>5</v>
      </c>
      <c r="AZ147" s="52"/>
      <c r="BA147" s="1141" t="str">
        <f t="shared" ref="BA147" si="67">AR147</f>
        <v>kolo</v>
      </c>
      <c r="BB147" s="1141"/>
      <c r="BC147" s="1141"/>
      <c r="BD147" s="53">
        <f t="shared" ref="BD147" si="68">AR148</f>
        <v>6</v>
      </c>
      <c r="BE147" s="54"/>
      <c r="BF147" s="54"/>
      <c r="BG147" s="54"/>
      <c r="BH147" s="54"/>
      <c r="BI147" s="54"/>
      <c r="BJ147" s="54"/>
      <c r="BK147" s="54"/>
      <c r="BL147" s="54"/>
      <c r="BM147" s="54"/>
      <c r="BN147" s="54"/>
      <c r="BO147" s="54"/>
      <c r="BP147" s="54"/>
      <c r="BQ147" s="54"/>
      <c r="BR147" s="54"/>
      <c r="BS147" s="54"/>
      <c r="BT147" s="1120">
        <f t="shared" ref="BT147" si="69">AS147</f>
        <v>17</v>
      </c>
      <c r="BU147" s="1120"/>
      <c r="BV147" s="1121" t="s">
        <v>48</v>
      </c>
      <c r="BW147" s="1121"/>
      <c r="BX147" s="1121"/>
      <c r="BY147" s="54"/>
      <c r="BZ147" s="54"/>
      <c r="CA147" s="54"/>
      <c r="CB147" s="54"/>
      <c r="CC147" s="54"/>
      <c r="CD147" s="54"/>
      <c r="CE147" s="54"/>
      <c r="CF147" s="54"/>
      <c r="CG147" s="54"/>
      <c r="CH147" s="54"/>
      <c r="CI147" s="54"/>
      <c r="CJ147" s="54"/>
      <c r="CK147" s="54"/>
      <c r="CL147" s="55"/>
      <c r="CM147" s="1122" t="s">
        <v>49</v>
      </c>
      <c r="CN147" s="1122"/>
      <c r="CO147" s="1122"/>
      <c r="CP147" s="1110">
        <f t="shared" ref="CP147" si="70">IF(AT148=0,"",AT148)</f>
        <v>2</v>
      </c>
      <c r="CQ147" s="1110"/>
      <c r="CR147" s="56"/>
    </row>
    <row r="148" spans="44:96" customFormat="1" ht="22.5" customHeight="1" x14ac:dyDescent="0.3">
      <c r="AR148">
        <f t="shared" si="66"/>
        <v>6</v>
      </c>
      <c r="AS148" t="str">
        <f t="shared" si="66"/>
        <v>zápas</v>
      </c>
      <c r="AT148">
        <f t="shared" si="66"/>
        <v>2</v>
      </c>
      <c r="AU148" t="str">
        <f t="shared" si="66"/>
        <v>D</v>
      </c>
      <c r="AV148" t="str">
        <f t="shared" ca="1" si="66"/>
        <v>Masarykova</v>
      </c>
      <c r="AW148">
        <f t="shared" si="66"/>
        <v>0</v>
      </c>
      <c r="AX148" t="str">
        <f t="shared" ca="1" si="66"/>
        <v>Mnichovická</v>
      </c>
      <c r="AZ148" s="52"/>
      <c r="BA148" s="53"/>
      <c r="BB148" s="53"/>
      <c r="BC148" s="53"/>
      <c r="BD148" s="53"/>
      <c r="BE148" s="54"/>
      <c r="BF148" s="54"/>
      <c r="BG148" s="54"/>
      <c r="BH148" s="54"/>
      <c r="BI148" s="54"/>
      <c r="BJ148" s="54"/>
      <c r="BK148" s="54"/>
      <c r="BL148" s="54"/>
      <c r="BM148" s="54"/>
      <c r="BN148" s="54"/>
      <c r="BO148" s="54"/>
      <c r="BP148" s="54"/>
      <c r="BQ148" s="54"/>
      <c r="BR148" s="54"/>
      <c r="BS148" s="54"/>
      <c r="BT148" s="1120"/>
      <c r="BU148" s="1120"/>
      <c r="BV148" s="1121"/>
      <c r="BW148" s="1121"/>
      <c r="BX148" s="1121"/>
      <c r="BY148" s="54"/>
      <c r="BZ148" s="54"/>
      <c r="CA148" s="54"/>
      <c r="CB148" s="54"/>
      <c r="CC148" s="54"/>
      <c r="CD148" s="54"/>
      <c r="CE148" s="54"/>
      <c r="CF148" s="54"/>
      <c r="CG148" s="54"/>
      <c r="CH148" s="54"/>
      <c r="CI148" s="54"/>
      <c r="CJ148" s="54"/>
      <c r="CK148" s="54"/>
      <c r="CL148" s="55"/>
      <c r="CM148" s="1122"/>
      <c r="CN148" s="1122"/>
      <c r="CO148" s="1122"/>
      <c r="CP148" s="1110"/>
      <c r="CQ148" s="1110"/>
      <c r="CR148" s="56"/>
    </row>
    <row r="149" spans="44:96" customFormat="1" ht="22.5" customHeight="1" x14ac:dyDescent="0.3">
      <c r="AZ149" s="52"/>
      <c r="BA149" s="57"/>
      <c r="BB149" s="57"/>
      <c r="BC149" s="57"/>
      <c r="BD149" s="57"/>
      <c r="BE149" s="1165" t="s">
        <v>52</v>
      </c>
      <c r="BF149" s="1165"/>
      <c r="BG149" s="58">
        <f t="shared" ref="BG149" si="71">AV147</f>
        <v>4</v>
      </c>
      <c r="BH149" s="59" t="s">
        <v>53</v>
      </c>
      <c r="BI149" s="1157" t="str">
        <f t="shared" ref="BI149" ca="1" si="72">IF(AV148="","",LOOKUP(BG149,$B$2:$B$51,$C$2:$C$50))</f>
        <v>Masarykova</v>
      </c>
      <c r="BJ149" s="1157"/>
      <c r="BK149" s="1157"/>
      <c r="BL149" s="1157"/>
      <c r="BM149" s="1157"/>
      <c r="BN149" s="1157"/>
      <c r="BO149" s="1157"/>
      <c r="BP149" s="1157"/>
      <c r="BQ149" s="1157"/>
      <c r="BR149" s="1157"/>
      <c r="BS149" s="1157"/>
      <c r="BT149" s="1157"/>
      <c r="BU149" s="1157"/>
      <c r="BV149" s="57"/>
      <c r="BW149" s="57"/>
      <c r="BX149" s="57"/>
      <c r="BY149" s="57"/>
      <c r="BZ149" s="57"/>
      <c r="CA149" s="1165" t="s">
        <v>52</v>
      </c>
      <c r="CB149" s="1165"/>
      <c r="CC149" s="58">
        <f t="shared" ref="CC149" si="73">AX147</f>
        <v>5</v>
      </c>
      <c r="CD149" s="59" t="s">
        <v>53</v>
      </c>
      <c r="CE149" s="1157" t="str">
        <f t="shared" ref="CE149" ca="1" si="74">IF(AX148="","",LOOKUP(CC149,$B$2:$B$51,$C$2:$C$50))</f>
        <v>Mnichovická</v>
      </c>
      <c r="CF149" s="1157"/>
      <c r="CG149" s="1157"/>
      <c r="CH149" s="1157"/>
      <c r="CI149" s="1157"/>
      <c r="CJ149" s="1157"/>
      <c r="CK149" s="1157"/>
      <c r="CL149" s="1157"/>
      <c r="CM149" s="1157"/>
      <c r="CN149" s="1157"/>
      <c r="CO149" s="1157"/>
      <c r="CP149" s="1157"/>
      <c r="CQ149" s="1157"/>
      <c r="CR149" s="56"/>
    </row>
    <row r="150" spans="44:96" customFormat="1" ht="22.5" customHeight="1" x14ac:dyDescent="0.3">
      <c r="AZ150" s="52"/>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c r="CA150" s="57"/>
      <c r="CB150" s="57"/>
      <c r="CC150" s="57"/>
      <c r="CD150" s="57"/>
      <c r="CE150" s="57"/>
      <c r="CF150" s="57"/>
      <c r="CG150" s="57"/>
      <c r="CH150" s="57"/>
      <c r="CI150" s="57"/>
      <c r="CJ150" s="57"/>
      <c r="CK150" s="57"/>
      <c r="CL150" s="60"/>
      <c r="CM150" s="60"/>
      <c r="CN150" s="60"/>
      <c r="CO150" s="60"/>
      <c r="CP150" s="60"/>
      <c r="CQ150" s="60"/>
      <c r="CR150" s="56"/>
    </row>
    <row r="151" spans="44:96" customFormat="1" ht="22.5" customHeight="1" x14ac:dyDescent="0.3">
      <c r="AZ151" s="52"/>
      <c r="BA151" s="61" t="s">
        <v>56</v>
      </c>
      <c r="BB151" s="62">
        <f t="shared" ref="BB151" si="75">BG149</f>
        <v>4</v>
      </c>
      <c r="BC151" s="63" t="s">
        <v>47</v>
      </c>
      <c r="BD151" s="64">
        <v>1</v>
      </c>
      <c r="BE151" s="64">
        <v>2</v>
      </c>
      <c r="BF151" s="64">
        <v>3</v>
      </c>
      <c r="BG151" s="64">
        <v>4</v>
      </c>
      <c r="BH151" s="64">
        <v>5</v>
      </c>
      <c r="BI151" s="64">
        <v>6</v>
      </c>
      <c r="BJ151" s="64">
        <v>7</v>
      </c>
      <c r="BK151" s="64">
        <v>8</v>
      </c>
      <c r="BL151" s="64">
        <v>9</v>
      </c>
      <c r="BM151" s="64">
        <v>10</v>
      </c>
      <c r="BN151" s="64">
        <v>11</v>
      </c>
      <c r="BO151" s="64">
        <v>12</v>
      </c>
      <c r="BP151" s="64">
        <v>13</v>
      </c>
      <c r="BQ151" s="64">
        <v>14</v>
      </c>
      <c r="BR151" s="64">
        <v>15</v>
      </c>
      <c r="BS151" s="64">
        <v>16</v>
      </c>
      <c r="BT151" s="64">
        <v>17</v>
      </c>
      <c r="BU151" s="64">
        <v>18</v>
      </c>
      <c r="BV151" s="64">
        <v>19</v>
      </c>
      <c r="BW151" s="64">
        <v>20</v>
      </c>
      <c r="BX151" s="64">
        <v>21</v>
      </c>
      <c r="BY151" s="64">
        <v>22</v>
      </c>
      <c r="BZ151" s="64">
        <v>23</v>
      </c>
      <c r="CA151" s="64">
        <v>24</v>
      </c>
      <c r="CB151" s="64">
        <v>25</v>
      </c>
      <c r="CC151" s="64">
        <v>26</v>
      </c>
      <c r="CD151" s="64">
        <v>27</v>
      </c>
      <c r="CE151" s="64">
        <v>28</v>
      </c>
      <c r="CF151" s="64">
        <v>29</v>
      </c>
      <c r="CG151" s="64">
        <v>30</v>
      </c>
      <c r="CH151" s="64">
        <v>31</v>
      </c>
      <c r="CI151" s="64">
        <v>32</v>
      </c>
      <c r="CJ151" s="64">
        <v>33</v>
      </c>
      <c r="CK151" s="64">
        <v>34</v>
      </c>
      <c r="CL151" s="65">
        <v>35</v>
      </c>
      <c r="CM151" s="65">
        <v>36</v>
      </c>
      <c r="CN151" s="65">
        <v>37</v>
      </c>
      <c r="CO151" s="65">
        <v>38</v>
      </c>
      <c r="CP151" s="65">
        <v>39</v>
      </c>
      <c r="CQ151" s="65">
        <v>40</v>
      </c>
      <c r="CR151" s="56"/>
    </row>
    <row r="152" spans="44:96" customFormat="1" ht="22.5" customHeight="1" x14ac:dyDescent="0.3">
      <c r="AZ152" s="52"/>
      <c r="BA152" s="66"/>
      <c r="BB152" s="67"/>
      <c r="BC152" s="244"/>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c r="CA152" s="68"/>
      <c r="CB152" s="68"/>
      <c r="CC152" s="68"/>
      <c r="CD152" s="68"/>
      <c r="CE152" s="68"/>
      <c r="CF152" s="68"/>
      <c r="CG152" s="68"/>
      <c r="CH152" s="68"/>
      <c r="CI152" s="68"/>
      <c r="CJ152" s="68"/>
      <c r="CK152" s="68"/>
      <c r="CL152" s="69"/>
      <c r="CM152" s="69"/>
      <c r="CN152" s="69"/>
      <c r="CO152" s="69"/>
      <c r="CP152" s="69"/>
      <c r="CQ152" s="69"/>
      <c r="CR152" s="56"/>
    </row>
    <row r="153" spans="44:96" customFormat="1" ht="22.5" customHeight="1" x14ac:dyDescent="0.3">
      <c r="AZ153" s="52"/>
      <c r="BA153" s="70" t="s">
        <v>56</v>
      </c>
      <c r="BB153" s="71">
        <f t="shared" ref="BB153" si="76">CC149</f>
        <v>5</v>
      </c>
      <c r="BC153" s="72" t="s">
        <v>47</v>
      </c>
      <c r="BD153" s="64">
        <v>1</v>
      </c>
      <c r="BE153" s="64">
        <v>2</v>
      </c>
      <c r="BF153" s="64">
        <v>3</v>
      </c>
      <c r="BG153" s="64">
        <v>4</v>
      </c>
      <c r="BH153" s="64">
        <v>5</v>
      </c>
      <c r="BI153" s="64">
        <v>6</v>
      </c>
      <c r="BJ153" s="64">
        <v>7</v>
      </c>
      <c r="BK153" s="64">
        <v>8</v>
      </c>
      <c r="BL153" s="64">
        <v>9</v>
      </c>
      <c r="BM153" s="64">
        <v>10</v>
      </c>
      <c r="BN153" s="64">
        <v>11</v>
      </c>
      <c r="BO153" s="64">
        <v>12</v>
      </c>
      <c r="BP153" s="64">
        <v>13</v>
      </c>
      <c r="BQ153" s="64">
        <v>14</v>
      </c>
      <c r="BR153" s="64">
        <v>15</v>
      </c>
      <c r="BS153" s="64">
        <v>16</v>
      </c>
      <c r="BT153" s="64">
        <v>17</v>
      </c>
      <c r="BU153" s="64">
        <v>18</v>
      </c>
      <c r="BV153" s="64">
        <v>19</v>
      </c>
      <c r="BW153" s="64">
        <v>20</v>
      </c>
      <c r="BX153" s="64">
        <v>21</v>
      </c>
      <c r="BY153" s="64">
        <v>22</v>
      </c>
      <c r="BZ153" s="64">
        <v>23</v>
      </c>
      <c r="CA153" s="64">
        <v>24</v>
      </c>
      <c r="CB153" s="64">
        <v>25</v>
      </c>
      <c r="CC153" s="64">
        <v>26</v>
      </c>
      <c r="CD153" s="64">
        <v>27</v>
      </c>
      <c r="CE153" s="64">
        <v>28</v>
      </c>
      <c r="CF153" s="64">
        <v>29</v>
      </c>
      <c r="CG153" s="64">
        <v>30</v>
      </c>
      <c r="CH153" s="64">
        <v>31</v>
      </c>
      <c r="CI153" s="64">
        <v>32</v>
      </c>
      <c r="CJ153" s="64">
        <v>33</v>
      </c>
      <c r="CK153" s="64">
        <v>34</v>
      </c>
      <c r="CL153" s="65">
        <v>35</v>
      </c>
      <c r="CM153" s="65">
        <v>36</v>
      </c>
      <c r="CN153" s="65">
        <v>37</v>
      </c>
      <c r="CO153" s="65">
        <v>38</v>
      </c>
      <c r="CP153" s="65">
        <v>39</v>
      </c>
      <c r="CQ153" s="65">
        <v>40</v>
      </c>
      <c r="CR153" s="56"/>
    </row>
    <row r="154" spans="44:96" customFormat="1" ht="22.5" customHeight="1" thickBot="1" x14ac:dyDescent="0.35">
      <c r="AZ154" s="73"/>
      <c r="BA154" s="74"/>
      <c r="BB154" s="74"/>
      <c r="BC154" s="74"/>
      <c r="BD154" s="74"/>
      <c r="BE154" s="74"/>
      <c r="BF154" s="74"/>
      <c r="BG154" s="74"/>
      <c r="BH154" s="74"/>
      <c r="BI154" s="74"/>
      <c r="BJ154" s="74"/>
      <c r="BK154" s="74"/>
      <c r="BL154" s="74"/>
      <c r="BM154" s="74"/>
      <c r="BN154" s="74"/>
      <c r="BO154" s="74"/>
      <c r="BP154" s="74"/>
      <c r="BQ154" s="74"/>
      <c r="BR154" s="74"/>
      <c r="BS154" s="74"/>
      <c r="BT154" s="74"/>
      <c r="BU154" s="74"/>
      <c r="BV154" s="74"/>
      <c r="BW154" s="74"/>
      <c r="BX154" s="74"/>
      <c r="BY154" s="74"/>
      <c r="BZ154" s="74"/>
      <c r="CA154" s="74"/>
      <c r="CB154" s="74"/>
      <c r="CC154" s="74"/>
      <c r="CD154" s="74"/>
      <c r="CE154" s="74"/>
      <c r="CF154" s="74"/>
      <c r="CG154" s="74"/>
      <c r="CH154" s="74"/>
      <c r="CI154" s="74"/>
      <c r="CJ154" s="74"/>
      <c r="CK154" s="74"/>
      <c r="CL154" s="74"/>
      <c r="CM154" s="74"/>
      <c r="CN154" s="74"/>
      <c r="CO154" s="74"/>
      <c r="CP154" s="74"/>
      <c r="CQ154" s="74"/>
      <c r="CR154" s="75"/>
    </row>
    <row r="155" spans="44:96" customFormat="1" ht="22.5" customHeight="1" thickTop="1" x14ac:dyDescent="0.3">
      <c r="AZ155" s="48"/>
      <c r="BA155" s="49"/>
      <c r="BB155" s="49"/>
      <c r="BC155" s="49"/>
      <c r="BD155" s="49"/>
      <c r="BE155" s="49"/>
      <c r="BF155" s="1123" t="str">
        <f t="shared" ref="BF155" si="77">AU156</f>
        <v>skupina</v>
      </c>
      <c r="BG155" s="1123"/>
      <c r="BH155" s="1123"/>
      <c r="BI155" s="1123"/>
      <c r="BJ155" s="1123"/>
      <c r="BK155" s="1123"/>
      <c r="BL155" s="50" t="str">
        <f t="shared" ref="BL155" si="78">AU157</f>
        <v>D</v>
      </c>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51"/>
    </row>
    <row r="156" spans="44:96" customFormat="1" ht="22.5" customHeight="1" x14ac:dyDescent="0.3">
      <c r="AR156" t="str">
        <f t="shared" ref="AR156:AX157" si="79">F36</f>
        <v>kolo</v>
      </c>
      <c r="AS156">
        <f t="shared" si="79"/>
        <v>18</v>
      </c>
      <c r="AT156" t="str">
        <f t="shared" si="79"/>
        <v>HŘIŠTĚ</v>
      </c>
      <c r="AU156" t="str">
        <f t="shared" si="79"/>
        <v>skupina</v>
      </c>
      <c r="AV156">
        <f t="shared" si="79"/>
        <v>12</v>
      </c>
      <c r="AW156" t="str">
        <f t="shared" si="79"/>
        <v>:</v>
      </c>
      <c r="AX156">
        <f t="shared" si="79"/>
        <v>13</v>
      </c>
      <c r="AZ156" s="52"/>
      <c r="BA156" s="1141" t="str">
        <f t="shared" ref="BA156" si="80">AR156</f>
        <v>kolo</v>
      </c>
      <c r="BB156" s="1141"/>
      <c r="BC156" s="1141"/>
      <c r="BD156" s="53">
        <f t="shared" ref="BD156" si="81">AR157</f>
        <v>6</v>
      </c>
      <c r="BE156" s="54"/>
      <c r="BF156" s="54"/>
      <c r="BG156" s="54"/>
      <c r="BH156" s="54"/>
      <c r="BI156" s="54"/>
      <c r="BJ156" s="54"/>
      <c r="BK156" s="54"/>
      <c r="BL156" s="54"/>
      <c r="BM156" s="54"/>
      <c r="BN156" s="54"/>
      <c r="BO156" s="54"/>
      <c r="BP156" s="54"/>
      <c r="BQ156" s="54"/>
      <c r="BR156" s="54"/>
      <c r="BS156" s="54"/>
      <c r="BT156" s="1120">
        <f t="shared" ref="BT156" si="82">AS156</f>
        <v>18</v>
      </c>
      <c r="BU156" s="1120"/>
      <c r="BV156" s="1121" t="s">
        <v>48</v>
      </c>
      <c r="BW156" s="1121"/>
      <c r="BX156" s="1121"/>
      <c r="BY156" s="54"/>
      <c r="BZ156" s="54"/>
      <c r="CA156" s="54"/>
      <c r="CB156" s="54"/>
      <c r="CC156" s="54"/>
      <c r="CD156" s="54"/>
      <c r="CE156" s="54"/>
      <c r="CF156" s="54"/>
      <c r="CG156" s="54"/>
      <c r="CH156" s="54"/>
      <c r="CI156" s="54"/>
      <c r="CJ156" s="54"/>
      <c r="CK156" s="54"/>
      <c r="CL156" s="55"/>
      <c r="CM156" s="1122" t="s">
        <v>49</v>
      </c>
      <c r="CN156" s="1122"/>
      <c r="CO156" s="1122"/>
      <c r="CP156" s="1110">
        <f t="shared" ref="CP156" si="83">IF(AT157=0,"",AT157)</f>
        <v>3</v>
      </c>
      <c r="CQ156" s="1110"/>
      <c r="CR156" s="56"/>
    </row>
    <row r="157" spans="44:96" customFormat="1" ht="22.5" customHeight="1" x14ac:dyDescent="0.3">
      <c r="AR157">
        <f t="shared" si="79"/>
        <v>6</v>
      </c>
      <c r="AS157" t="str">
        <f t="shared" si="79"/>
        <v>zápas</v>
      </c>
      <c r="AT157">
        <f t="shared" si="79"/>
        <v>3</v>
      </c>
      <c r="AU157" t="str">
        <f t="shared" si="79"/>
        <v>D</v>
      </c>
      <c r="AV157" t="str">
        <f t="shared" ca="1" si="79"/>
        <v>Plaňany</v>
      </c>
      <c r="AW157">
        <f t="shared" si="79"/>
        <v>0</v>
      </c>
      <c r="AX157" t="str">
        <f t="shared" ca="1" si="79"/>
        <v>Kouřim</v>
      </c>
      <c r="AZ157" s="52"/>
      <c r="BA157" s="53"/>
      <c r="BB157" s="53"/>
      <c r="BC157" s="53"/>
      <c r="BD157" s="53"/>
      <c r="BE157" s="54"/>
      <c r="BF157" s="54"/>
      <c r="BG157" s="54"/>
      <c r="BH157" s="54"/>
      <c r="BI157" s="54"/>
      <c r="BJ157" s="54"/>
      <c r="BK157" s="54"/>
      <c r="BL157" s="54"/>
      <c r="BM157" s="54"/>
      <c r="BN157" s="54"/>
      <c r="BO157" s="54"/>
      <c r="BP157" s="54"/>
      <c r="BQ157" s="54"/>
      <c r="BR157" s="54"/>
      <c r="BS157" s="54"/>
      <c r="BT157" s="1120"/>
      <c r="BU157" s="1120"/>
      <c r="BV157" s="1121"/>
      <c r="BW157" s="1121"/>
      <c r="BX157" s="1121"/>
      <c r="BY157" s="54"/>
      <c r="BZ157" s="54"/>
      <c r="CA157" s="54"/>
      <c r="CB157" s="54"/>
      <c r="CC157" s="54"/>
      <c r="CD157" s="54"/>
      <c r="CE157" s="54"/>
      <c r="CF157" s="54"/>
      <c r="CG157" s="54"/>
      <c r="CH157" s="54"/>
      <c r="CI157" s="54"/>
      <c r="CJ157" s="54"/>
      <c r="CK157" s="54"/>
      <c r="CL157" s="55"/>
      <c r="CM157" s="1122"/>
      <c r="CN157" s="1122"/>
      <c r="CO157" s="1122"/>
      <c r="CP157" s="1110"/>
      <c r="CQ157" s="1110"/>
      <c r="CR157" s="56"/>
    </row>
    <row r="158" spans="44:96" customFormat="1" ht="22.5" customHeight="1" x14ac:dyDescent="0.3">
      <c r="AZ158" s="52"/>
      <c r="BA158" s="57"/>
      <c r="BB158" s="57"/>
      <c r="BC158" s="57"/>
      <c r="BD158" s="57"/>
      <c r="BE158" s="1165" t="s">
        <v>52</v>
      </c>
      <c r="BF158" s="1165"/>
      <c r="BG158" s="58">
        <f t="shared" ref="BG158" si="84">AV156</f>
        <v>12</v>
      </c>
      <c r="BH158" s="59" t="s">
        <v>53</v>
      </c>
      <c r="BI158" s="1157" t="str">
        <f t="shared" ref="BI158" ca="1" si="85">IF(AV157="","",LOOKUP(BG158,$B$2:$B$51,$C$2:$C$50))</f>
        <v>Plaňany</v>
      </c>
      <c r="BJ158" s="1157"/>
      <c r="BK158" s="1157"/>
      <c r="BL158" s="1157"/>
      <c r="BM158" s="1157"/>
      <c r="BN158" s="1157"/>
      <c r="BO158" s="1157"/>
      <c r="BP158" s="1157"/>
      <c r="BQ158" s="1157"/>
      <c r="BR158" s="1157"/>
      <c r="BS158" s="1157"/>
      <c r="BT158" s="1157"/>
      <c r="BU158" s="1157"/>
      <c r="BV158" s="57"/>
      <c r="BW158" s="57"/>
      <c r="BX158" s="57"/>
      <c r="BY158" s="57"/>
      <c r="BZ158" s="57"/>
      <c r="CA158" s="1165" t="s">
        <v>52</v>
      </c>
      <c r="CB158" s="1165"/>
      <c r="CC158" s="58">
        <f t="shared" ref="CC158" si="86">AX156</f>
        <v>13</v>
      </c>
      <c r="CD158" s="59" t="s">
        <v>53</v>
      </c>
      <c r="CE158" s="1157" t="str">
        <f t="shared" ref="CE158" ca="1" si="87">IF(AX157="","",LOOKUP(CC158,$B$2:$B$51,$C$2:$C$50))</f>
        <v>Kouřim</v>
      </c>
      <c r="CF158" s="1157"/>
      <c r="CG158" s="1157"/>
      <c r="CH158" s="1157"/>
      <c r="CI158" s="1157"/>
      <c r="CJ158" s="1157"/>
      <c r="CK158" s="1157"/>
      <c r="CL158" s="1157"/>
      <c r="CM158" s="1157"/>
      <c r="CN158" s="1157"/>
      <c r="CO158" s="1157"/>
      <c r="CP158" s="1157"/>
      <c r="CQ158" s="1157"/>
      <c r="CR158" s="56"/>
    </row>
    <row r="159" spans="44:96" customFormat="1" ht="22.5" customHeight="1" x14ac:dyDescent="0.3">
      <c r="AZ159" s="52"/>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c r="CB159" s="57"/>
      <c r="CC159" s="57"/>
      <c r="CD159" s="57"/>
      <c r="CE159" s="57"/>
      <c r="CF159" s="57"/>
      <c r="CG159" s="57"/>
      <c r="CH159" s="57"/>
      <c r="CI159" s="57"/>
      <c r="CJ159" s="57"/>
      <c r="CK159" s="57"/>
      <c r="CL159" s="60"/>
      <c r="CM159" s="60"/>
      <c r="CN159" s="60"/>
      <c r="CO159" s="60"/>
      <c r="CP159" s="60"/>
      <c r="CQ159" s="60"/>
      <c r="CR159" s="56"/>
    </row>
    <row r="160" spans="44:96" customFormat="1" ht="22.5" customHeight="1" x14ac:dyDescent="0.3">
      <c r="AZ160" s="52"/>
      <c r="BA160" s="61" t="s">
        <v>56</v>
      </c>
      <c r="BB160" s="62">
        <f t="shared" ref="BB160" si="88">BG158</f>
        <v>12</v>
      </c>
      <c r="BC160" s="63" t="s">
        <v>47</v>
      </c>
      <c r="BD160" s="64">
        <v>1</v>
      </c>
      <c r="BE160" s="64">
        <v>2</v>
      </c>
      <c r="BF160" s="64">
        <v>3</v>
      </c>
      <c r="BG160" s="64">
        <v>4</v>
      </c>
      <c r="BH160" s="64">
        <v>5</v>
      </c>
      <c r="BI160" s="64">
        <v>6</v>
      </c>
      <c r="BJ160" s="64">
        <v>7</v>
      </c>
      <c r="BK160" s="64">
        <v>8</v>
      </c>
      <c r="BL160" s="64">
        <v>9</v>
      </c>
      <c r="BM160" s="64">
        <v>10</v>
      </c>
      <c r="BN160" s="64">
        <v>11</v>
      </c>
      <c r="BO160" s="64">
        <v>12</v>
      </c>
      <c r="BP160" s="64">
        <v>13</v>
      </c>
      <c r="BQ160" s="64">
        <v>14</v>
      </c>
      <c r="BR160" s="64">
        <v>15</v>
      </c>
      <c r="BS160" s="64">
        <v>16</v>
      </c>
      <c r="BT160" s="64">
        <v>17</v>
      </c>
      <c r="BU160" s="64">
        <v>18</v>
      </c>
      <c r="BV160" s="64">
        <v>19</v>
      </c>
      <c r="BW160" s="64">
        <v>20</v>
      </c>
      <c r="BX160" s="64">
        <v>21</v>
      </c>
      <c r="BY160" s="64">
        <v>22</v>
      </c>
      <c r="BZ160" s="64">
        <v>23</v>
      </c>
      <c r="CA160" s="64">
        <v>24</v>
      </c>
      <c r="CB160" s="64">
        <v>25</v>
      </c>
      <c r="CC160" s="64">
        <v>26</v>
      </c>
      <c r="CD160" s="64">
        <v>27</v>
      </c>
      <c r="CE160" s="64">
        <v>28</v>
      </c>
      <c r="CF160" s="64">
        <v>29</v>
      </c>
      <c r="CG160" s="64">
        <v>30</v>
      </c>
      <c r="CH160" s="64">
        <v>31</v>
      </c>
      <c r="CI160" s="64">
        <v>32</v>
      </c>
      <c r="CJ160" s="64">
        <v>33</v>
      </c>
      <c r="CK160" s="64">
        <v>34</v>
      </c>
      <c r="CL160" s="65">
        <v>35</v>
      </c>
      <c r="CM160" s="65">
        <v>36</v>
      </c>
      <c r="CN160" s="65">
        <v>37</v>
      </c>
      <c r="CO160" s="65">
        <v>38</v>
      </c>
      <c r="CP160" s="65">
        <v>39</v>
      </c>
      <c r="CQ160" s="65">
        <v>40</v>
      </c>
      <c r="CR160" s="56"/>
    </row>
    <row r="161" spans="44:96" customFormat="1" ht="22.5" customHeight="1" x14ac:dyDescent="0.3">
      <c r="AZ161" s="52"/>
      <c r="BA161" s="66"/>
      <c r="BB161" s="67"/>
      <c r="BC161" s="244"/>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c r="CA161" s="68"/>
      <c r="CB161" s="68"/>
      <c r="CC161" s="68"/>
      <c r="CD161" s="68"/>
      <c r="CE161" s="68"/>
      <c r="CF161" s="68"/>
      <c r="CG161" s="68"/>
      <c r="CH161" s="68"/>
      <c r="CI161" s="68"/>
      <c r="CJ161" s="68"/>
      <c r="CK161" s="68"/>
      <c r="CL161" s="69"/>
      <c r="CM161" s="69"/>
      <c r="CN161" s="69"/>
      <c r="CO161" s="69"/>
      <c r="CP161" s="69"/>
      <c r="CQ161" s="69"/>
      <c r="CR161" s="56"/>
    </row>
    <row r="162" spans="44:96" customFormat="1" ht="22.5" customHeight="1" x14ac:dyDescent="0.3">
      <c r="AZ162" s="52"/>
      <c r="BA162" s="70" t="s">
        <v>56</v>
      </c>
      <c r="BB162" s="71">
        <f t="shared" ref="BB162" si="89">CC158</f>
        <v>13</v>
      </c>
      <c r="BC162" s="72" t="s">
        <v>47</v>
      </c>
      <c r="BD162" s="64">
        <v>1</v>
      </c>
      <c r="BE162" s="64">
        <v>2</v>
      </c>
      <c r="BF162" s="64">
        <v>3</v>
      </c>
      <c r="BG162" s="64">
        <v>4</v>
      </c>
      <c r="BH162" s="64">
        <v>5</v>
      </c>
      <c r="BI162" s="64">
        <v>6</v>
      </c>
      <c r="BJ162" s="64">
        <v>7</v>
      </c>
      <c r="BK162" s="64">
        <v>8</v>
      </c>
      <c r="BL162" s="64">
        <v>9</v>
      </c>
      <c r="BM162" s="64">
        <v>10</v>
      </c>
      <c r="BN162" s="64">
        <v>11</v>
      </c>
      <c r="BO162" s="64">
        <v>12</v>
      </c>
      <c r="BP162" s="64">
        <v>13</v>
      </c>
      <c r="BQ162" s="64">
        <v>14</v>
      </c>
      <c r="BR162" s="64">
        <v>15</v>
      </c>
      <c r="BS162" s="64">
        <v>16</v>
      </c>
      <c r="BT162" s="64">
        <v>17</v>
      </c>
      <c r="BU162" s="64">
        <v>18</v>
      </c>
      <c r="BV162" s="64">
        <v>19</v>
      </c>
      <c r="BW162" s="64">
        <v>20</v>
      </c>
      <c r="BX162" s="64">
        <v>21</v>
      </c>
      <c r="BY162" s="64">
        <v>22</v>
      </c>
      <c r="BZ162" s="64">
        <v>23</v>
      </c>
      <c r="CA162" s="64">
        <v>24</v>
      </c>
      <c r="CB162" s="64">
        <v>25</v>
      </c>
      <c r="CC162" s="64">
        <v>26</v>
      </c>
      <c r="CD162" s="64">
        <v>27</v>
      </c>
      <c r="CE162" s="64">
        <v>28</v>
      </c>
      <c r="CF162" s="64">
        <v>29</v>
      </c>
      <c r="CG162" s="64">
        <v>30</v>
      </c>
      <c r="CH162" s="64">
        <v>31</v>
      </c>
      <c r="CI162" s="64">
        <v>32</v>
      </c>
      <c r="CJ162" s="64">
        <v>33</v>
      </c>
      <c r="CK162" s="64">
        <v>34</v>
      </c>
      <c r="CL162" s="65">
        <v>35</v>
      </c>
      <c r="CM162" s="65">
        <v>36</v>
      </c>
      <c r="CN162" s="65">
        <v>37</v>
      </c>
      <c r="CO162" s="65">
        <v>38</v>
      </c>
      <c r="CP162" s="65">
        <v>39</v>
      </c>
      <c r="CQ162" s="65">
        <v>40</v>
      </c>
      <c r="CR162" s="56"/>
    </row>
    <row r="163" spans="44:96" customFormat="1" ht="22.5" customHeight="1" thickBot="1" x14ac:dyDescent="0.35">
      <c r="AZ163" s="73"/>
      <c r="BA163" s="74"/>
      <c r="BB163" s="74"/>
      <c r="BC163" s="74"/>
      <c r="BD163" s="74"/>
      <c r="BE163" s="74"/>
      <c r="BF163" s="74"/>
      <c r="BG163" s="74"/>
      <c r="BH163" s="74"/>
      <c r="BI163" s="74"/>
      <c r="BJ163" s="74"/>
      <c r="BK163" s="74"/>
      <c r="BL163" s="74"/>
      <c r="BM163" s="74"/>
      <c r="BN163" s="74"/>
      <c r="BO163" s="74"/>
      <c r="BP163" s="74"/>
      <c r="BQ163" s="74"/>
      <c r="BR163" s="74"/>
      <c r="BS163" s="74"/>
      <c r="BT163" s="74"/>
      <c r="BU163" s="74"/>
      <c r="BV163" s="74"/>
      <c r="BW163" s="74"/>
      <c r="BX163" s="74"/>
      <c r="BY163" s="74"/>
      <c r="BZ163" s="74"/>
      <c r="CA163" s="74"/>
      <c r="CB163" s="74"/>
      <c r="CC163" s="74"/>
      <c r="CD163" s="74"/>
      <c r="CE163" s="74"/>
      <c r="CF163" s="74"/>
      <c r="CG163" s="74"/>
      <c r="CH163" s="74"/>
      <c r="CI163" s="74"/>
      <c r="CJ163" s="74"/>
      <c r="CK163" s="74"/>
      <c r="CL163" s="74"/>
      <c r="CM163" s="74"/>
      <c r="CN163" s="74"/>
      <c r="CO163" s="74"/>
      <c r="CP163" s="74"/>
      <c r="CQ163" s="74"/>
      <c r="CR163" s="75"/>
    </row>
    <row r="164" spans="44:96" customFormat="1" ht="22.5" customHeight="1" thickTop="1" x14ac:dyDescent="0.3">
      <c r="AZ164" s="48"/>
      <c r="BA164" s="49"/>
      <c r="BB164" s="49"/>
      <c r="BC164" s="49"/>
      <c r="BD164" s="49"/>
      <c r="BE164" s="49"/>
      <c r="BF164" s="1123" t="str">
        <f t="shared" ref="BF164" si="90">AU165</f>
        <v>N1</v>
      </c>
      <c r="BG164" s="1123"/>
      <c r="BH164" s="1123"/>
      <c r="BI164" s="1123"/>
      <c r="BJ164" s="1123"/>
      <c r="BK164" s="1123"/>
      <c r="BL164" s="50"/>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51"/>
    </row>
    <row r="165" spans="44:96" customFormat="1" ht="22.5" customHeight="1" x14ac:dyDescent="0.3">
      <c r="AR165" t="str">
        <f t="shared" ref="AR165:AX166" si="91">F40</f>
        <v>kolo</v>
      </c>
      <c r="AS165">
        <f t="shared" si="91"/>
        <v>19</v>
      </c>
      <c r="AT165" t="str">
        <f t="shared" si="91"/>
        <v>HŘIŠTĚ</v>
      </c>
      <c r="AU165" t="str">
        <f t="shared" si="91"/>
        <v>N1</v>
      </c>
      <c r="AV165" t="str">
        <f t="shared" si="91"/>
        <v>C1</v>
      </c>
      <c r="AW165" t="str">
        <f t="shared" si="91"/>
        <v>:</v>
      </c>
      <c r="AX165" t="str">
        <f t="shared" si="91"/>
        <v>D2</v>
      </c>
      <c r="AZ165" s="52"/>
      <c r="BA165" s="1141" t="str">
        <f t="shared" ref="BA165" si="92">AR165</f>
        <v>kolo</v>
      </c>
      <c r="BB165" s="1141"/>
      <c r="BC165" s="1141"/>
      <c r="BD165" s="53">
        <f t="shared" ref="BD165" si="93">AR166</f>
        <v>7</v>
      </c>
      <c r="BE165" s="54"/>
      <c r="BF165" s="54"/>
      <c r="BG165" s="54"/>
      <c r="BH165" s="54"/>
      <c r="BI165" s="54"/>
      <c r="BJ165" s="54"/>
      <c r="BK165" s="54"/>
      <c r="BL165" s="54"/>
      <c r="BM165" s="54"/>
      <c r="BN165" s="54"/>
      <c r="BO165" s="54"/>
      <c r="BP165" s="54"/>
      <c r="BQ165" s="54"/>
      <c r="BR165" s="54"/>
      <c r="BS165" s="54"/>
      <c r="BT165" s="1120">
        <f t="shared" ref="BT165" si="94">AS165</f>
        <v>19</v>
      </c>
      <c r="BU165" s="1120"/>
      <c r="BV165" s="1121" t="s">
        <v>48</v>
      </c>
      <c r="BW165" s="1121"/>
      <c r="BX165" s="1121"/>
      <c r="BY165" s="54"/>
      <c r="BZ165" s="54"/>
      <c r="CA165" s="54"/>
      <c r="CB165" s="54"/>
      <c r="CC165" s="54"/>
      <c r="CD165" s="54"/>
      <c r="CE165" s="54"/>
      <c r="CF165" s="54"/>
      <c r="CG165" s="54"/>
      <c r="CH165" s="54"/>
      <c r="CI165" s="54"/>
      <c r="CJ165" s="54"/>
      <c r="CK165" s="54"/>
      <c r="CL165" s="55"/>
      <c r="CM165" s="1122" t="s">
        <v>49</v>
      </c>
      <c r="CN165" s="1122"/>
      <c r="CO165" s="1122"/>
      <c r="CP165" s="1110">
        <f t="shared" ref="CP165" si="95">IF(AT166=0,"",AT166)</f>
        <v>1</v>
      </c>
      <c r="CQ165" s="1110"/>
      <c r="CR165" s="56"/>
    </row>
    <row r="166" spans="44:96" customFormat="1" ht="22.5" customHeight="1" x14ac:dyDescent="0.3">
      <c r="AR166">
        <f t="shared" si="91"/>
        <v>7</v>
      </c>
      <c r="AS166" t="str">
        <f t="shared" si="91"/>
        <v>zápas</v>
      </c>
      <c r="AT166">
        <f t="shared" si="91"/>
        <v>1</v>
      </c>
      <c r="AU166">
        <f t="shared" si="91"/>
        <v>0</v>
      </c>
      <c r="AV166" t="str">
        <f t="shared" ca="1" si="91"/>
        <v>Ovčárecká</v>
      </c>
      <c r="AW166">
        <f t="shared" si="91"/>
        <v>0</v>
      </c>
      <c r="AX166" t="str">
        <f t="shared" ca="1" si="91"/>
        <v>Mnichovická</v>
      </c>
      <c r="AZ166" s="52"/>
      <c r="BA166" s="53"/>
      <c r="BB166" s="53"/>
      <c r="BC166" s="53"/>
      <c r="BD166" s="53"/>
      <c r="BE166" s="54"/>
      <c r="BF166" s="54"/>
      <c r="BG166" s="54"/>
      <c r="BH166" s="54"/>
      <c r="BI166" s="54"/>
      <c r="BJ166" s="54"/>
      <c r="BK166" s="54"/>
      <c r="BL166" s="54"/>
      <c r="BM166" s="54"/>
      <c r="BN166" s="54"/>
      <c r="BO166" s="54"/>
      <c r="BP166" s="54"/>
      <c r="BQ166" s="54"/>
      <c r="BR166" s="54"/>
      <c r="BS166" s="54"/>
      <c r="BT166" s="1120"/>
      <c r="BU166" s="1120"/>
      <c r="BV166" s="1121"/>
      <c r="BW166" s="1121"/>
      <c r="BX166" s="1121"/>
      <c r="BY166" s="54"/>
      <c r="BZ166" s="54"/>
      <c r="CA166" s="54"/>
      <c r="CB166" s="54"/>
      <c r="CC166" s="54"/>
      <c r="CD166" s="54"/>
      <c r="CE166" s="54"/>
      <c r="CF166" s="54"/>
      <c r="CG166" s="54"/>
      <c r="CH166" s="54"/>
      <c r="CI166" s="54"/>
      <c r="CJ166" s="54"/>
      <c r="CK166" s="54"/>
      <c r="CL166" s="55"/>
      <c r="CM166" s="1122"/>
      <c r="CN166" s="1122"/>
      <c r="CO166" s="1122"/>
      <c r="CP166" s="1110"/>
      <c r="CQ166" s="1110"/>
      <c r="CR166" s="56"/>
    </row>
    <row r="167" spans="44:96" customFormat="1" ht="22.5" customHeight="1" x14ac:dyDescent="0.3">
      <c r="AZ167" s="52"/>
      <c r="BA167" s="57"/>
      <c r="BB167" s="57"/>
      <c r="BC167" s="57"/>
      <c r="BD167" s="57"/>
      <c r="BE167" s="1165" t="s">
        <v>52</v>
      </c>
      <c r="BF167" s="1165"/>
      <c r="BG167" s="58" t="str">
        <f t="shared" ref="BG167" si="96">AV165</f>
        <v>C1</v>
      </c>
      <c r="BH167" s="59" t="s">
        <v>53</v>
      </c>
      <c r="BI167" s="1157">
        <f t="shared" ref="BI167" ca="1" si="97">IF(AV166="","",LOOKUP(BG167,$B$2:$B$51,$C$2:$C$50))</f>
        <v>0</v>
      </c>
      <c r="BJ167" s="1157"/>
      <c r="BK167" s="1157"/>
      <c r="BL167" s="1157"/>
      <c r="BM167" s="1157"/>
      <c r="BN167" s="1157"/>
      <c r="BO167" s="1157"/>
      <c r="BP167" s="1157"/>
      <c r="BQ167" s="1157"/>
      <c r="BR167" s="1157"/>
      <c r="BS167" s="1157"/>
      <c r="BT167" s="1157"/>
      <c r="BU167" s="1157"/>
      <c r="BV167" s="57"/>
      <c r="BW167" s="57"/>
      <c r="BX167" s="57"/>
      <c r="BY167" s="57"/>
      <c r="BZ167" s="57"/>
      <c r="CA167" s="1165" t="s">
        <v>52</v>
      </c>
      <c r="CB167" s="1165"/>
      <c r="CC167" s="58" t="str">
        <f t="shared" ref="CC167" si="98">AX165</f>
        <v>D2</v>
      </c>
      <c r="CD167" s="59" t="s">
        <v>53</v>
      </c>
      <c r="CE167" s="1157">
        <f t="shared" ref="CE167" ca="1" si="99">IF(AX166="","",LOOKUP(CC167,$B$2:$B$51,$C$2:$C$50))</f>
        <v>0</v>
      </c>
      <c r="CF167" s="1157"/>
      <c r="CG167" s="1157"/>
      <c r="CH167" s="1157"/>
      <c r="CI167" s="1157"/>
      <c r="CJ167" s="1157"/>
      <c r="CK167" s="1157"/>
      <c r="CL167" s="1157"/>
      <c r="CM167" s="1157"/>
      <c r="CN167" s="1157"/>
      <c r="CO167" s="1157"/>
      <c r="CP167" s="1157"/>
      <c r="CQ167" s="1157"/>
      <c r="CR167" s="56"/>
    </row>
    <row r="168" spans="44:96" customFormat="1" ht="22.5" customHeight="1" x14ac:dyDescent="0.3">
      <c r="AZ168" s="52"/>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60"/>
      <c r="CM168" s="60"/>
      <c r="CN168" s="60"/>
      <c r="CO168" s="60"/>
      <c r="CP168" s="60"/>
      <c r="CQ168" s="60"/>
      <c r="CR168" s="56"/>
    </row>
    <row r="169" spans="44:96" customFormat="1" ht="22.5" customHeight="1" x14ac:dyDescent="0.3">
      <c r="AZ169" s="52"/>
      <c r="BA169" s="61" t="s">
        <v>56</v>
      </c>
      <c r="BB169" s="62" t="str">
        <f t="shared" ref="BB169" si="100">BG167</f>
        <v>C1</v>
      </c>
      <c r="BC169" s="63" t="s">
        <v>47</v>
      </c>
      <c r="BD169" s="64">
        <v>1</v>
      </c>
      <c r="BE169" s="64">
        <v>2</v>
      </c>
      <c r="BF169" s="64">
        <v>3</v>
      </c>
      <c r="BG169" s="64">
        <v>4</v>
      </c>
      <c r="BH169" s="64">
        <v>5</v>
      </c>
      <c r="BI169" s="64">
        <v>6</v>
      </c>
      <c r="BJ169" s="64">
        <v>7</v>
      </c>
      <c r="BK169" s="64">
        <v>8</v>
      </c>
      <c r="BL169" s="64">
        <v>9</v>
      </c>
      <c r="BM169" s="64">
        <v>10</v>
      </c>
      <c r="BN169" s="64">
        <v>11</v>
      </c>
      <c r="BO169" s="64">
        <v>12</v>
      </c>
      <c r="BP169" s="64">
        <v>13</v>
      </c>
      <c r="BQ169" s="64">
        <v>14</v>
      </c>
      <c r="BR169" s="64">
        <v>15</v>
      </c>
      <c r="BS169" s="64">
        <v>16</v>
      </c>
      <c r="BT169" s="64">
        <v>17</v>
      </c>
      <c r="BU169" s="64">
        <v>18</v>
      </c>
      <c r="BV169" s="64">
        <v>19</v>
      </c>
      <c r="BW169" s="64">
        <v>20</v>
      </c>
      <c r="BX169" s="64">
        <v>21</v>
      </c>
      <c r="BY169" s="64">
        <v>22</v>
      </c>
      <c r="BZ169" s="64">
        <v>23</v>
      </c>
      <c r="CA169" s="64">
        <v>24</v>
      </c>
      <c r="CB169" s="64">
        <v>25</v>
      </c>
      <c r="CC169" s="64">
        <v>26</v>
      </c>
      <c r="CD169" s="64">
        <v>27</v>
      </c>
      <c r="CE169" s="64">
        <v>28</v>
      </c>
      <c r="CF169" s="64">
        <v>29</v>
      </c>
      <c r="CG169" s="64">
        <v>30</v>
      </c>
      <c r="CH169" s="64">
        <v>31</v>
      </c>
      <c r="CI169" s="64">
        <v>32</v>
      </c>
      <c r="CJ169" s="64">
        <v>33</v>
      </c>
      <c r="CK169" s="64">
        <v>34</v>
      </c>
      <c r="CL169" s="65">
        <v>35</v>
      </c>
      <c r="CM169" s="65">
        <v>36</v>
      </c>
      <c r="CN169" s="65">
        <v>37</v>
      </c>
      <c r="CO169" s="65">
        <v>38</v>
      </c>
      <c r="CP169" s="65">
        <v>39</v>
      </c>
      <c r="CQ169" s="65">
        <v>40</v>
      </c>
      <c r="CR169" s="56"/>
    </row>
    <row r="170" spans="44:96" customFormat="1" ht="22.5" customHeight="1" x14ac:dyDescent="0.3">
      <c r="AZ170" s="52"/>
      <c r="BA170" s="66"/>
      <c r="BB170" s="67"/>
      <c r="BC170" s="244"/>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c r="CA170" s="68"/>
      <c r="CB170" s="68"/>
      <c r="CC170" s="68"/>
      <c r="CD170" s="68"/>
      <c r="CE170" s="68"/>
      <c r="CF170" s="68"/>
      <c r="CG170" s="68"/>
      <c r="CH170" s="68"/>
      <c r="CI170" s="68"/>
      <c r="CJ170" s="68"/>
      <c r="CK170" s="68"/>
      <c r="CL170" s="69"/>
      <c r="CM170" s="69"/>
      <c r="CN170" s="69"/>
      <c r="CO170" s="69"/>
      <c r="CP170" s="69"/>
      <c r="CQ170" s="69"/>
      <c r="CR170" s="56"/>
    </row>
    <row r="171" spans="44:96" customFormat="1" ht="22.5" customHeight="1" x14ac:dyDescent="0.3">
      <c r="AZ171" s="52"/>
      <c r="BA171" s="70" t="s">
        <v>56</v>
      </c>
      <c r="BB171" s="71" t="str">
        <f t="shared" ref="BB171" si="101">CC167</f>
        <v>D2</v>
      </c>
      <c r="BC171" s="72" t="s">
        <v>47</v>
      </c>
      <c r="BD171" s="64">
        <v>1</v>
      </c>
      <c r="BE171" s="64">
        <v>2</v>
      </c>
      <c r="BF171" s="64">
        <v>3</v>
      </c>
      <c r="BG171" s="64">
        <v>4</v>
      </c>
      <c r="BH171" s="64">
        <v>5</v>
      </c>
      <c r="BI171" s="64">
        <v>6</v>
      </c>
      <c r="BJ171" s="64">
        <v>7</v>
      </c>
      <c r="BK171" s="64">
        <v>8</v>
      </c>
      <c r="BL171" s="64">
        <v>9</v>
      </c>
      <c r="BM171" s="64">
        <v>10</v>
      </c>
      <c r="BN171" s="64">
        <v>11</v>
      </c>
      <c r="BO171" s="64">
        <v>12</v>
      </c>
      <c r="BP171" s="64">
        <v>13</v>
      </c>
      <c r="BQ171" s="64">
        <v>14</v>
      </c>
      <c r="BR171" s="64">
        <v>15</v>
      </c>
      <c r="BS171" s="64">
        <v>16</v>
      </c>
      <c r="BT171" s="64">
        <v>17</v>
      </c>
      <c r="BU171" s="64">
        <v>18</v>
      </c>
      <c r="BV171" s="64">
        <v>19</v>
      </c>
      <c r="BW171" s="64">
        <v>20</v>
      </c>
      <c r="BX171" s="64">
        <v>21</v>
      </c>
      <c r="BY171" s="64">
        <v>22</v>
      </c>
      <c r="BZ171" s="64">
        <v>23</v>
      </c>
      <c r="CA171" s="64">
        <v>24</v>
      </c>
      <c r="CB171" s="64">
        <v>25</v>
      </c>
      <c r="CC171" s="64">
        <v>26</v>
      </c>
      <c r="CD171" s="64">
        <v>27</v>
      </c>
      <c r="CE171" s="64">
        <v>28</v>
      </c>
      <c r="CF171" s="64">
        <v>29</v>
      </c>
      <c r="CG171" s="64">
        <v>30</v>
      </c>
      <c r="CH171" s="64">
        <v>31</v>
      </c>
      <c r="CI171" s="64">
        <v>32</v>
      </c>
      <c r="CJ171" s="64">
        <v>33</v>
      </c>
      <c r="CK171" s="64">
        <v>34</v>
      </c>
      <c r="CL171" s="65">
        <v>35</v>
      </c>
      <c r="CM171" s="65">
        <v>36</v>
      </c>
      <c r="CN171" s="65">
        <v>37</v>
      </c>
      <c r="CO171" s="65">
        <v>38</v>
      </c>
      <c r="CP171" s="65">
        <v>39</v>
      </c>
      <c r="CQ171" s="65">
        <v>40</v>
      </c>
      <c r="CR171" s="56"/>
    </row>
    <row r="172" spans="44:96" customFormat="1" ht="22.5" customHeight="1" thickBot="1" x14ac:dyDescent="0.35">
      <c r="AZ172" s="73"/>
      <c r="BA172" s="74"/>
      <c r="BB172" s="74"/>
      <c r="BC172" s="74"/>
      <c r="BD172" s="74"/>
      <c r="BE172" s="74"/>
      <c r="BF172" s="74"/>
      <c r="BG172" s="74"/>
      <c r="BH172" s="74"/>
      <c r="BI172" s="74"/>
      <c r="BJ172" s="74"/>
      <c r="BK172" s="74"/>
      <c r="BL172" s="74"/>
      <c r="BM172" s="74"/>
      <c r="BN172" s="74"/>
      <c r="BO172" s="74"/>
      <c r="BP172" s="74"/>
      <c r="BQ172" s="74"/>
      <c r="BR172" s="74"/>
      <c r="BS172" s="74"/>
      <c r="BT172" s="74"/>
      <c r="BU172" s="74"/>
      <c r="BV172" s="74"/>
      <c r="BW172" s="74"/>
      <c r="BX172" s="74"/>
      <c r="BY172" s="74"/>
      <c r="BZ172" s="74"/>
      <c r="CA172" s="74"/>
      <c r="CB172" s="74"/>
      <c r="CC172" s="74"/>
      <c r="CD172" s="74"/>
      <c r="CE172" s="74"/>
      <c r="CF172" s="74"/>
      <c r="CG172" s="74"/>
      <c r="CH172" s="74"/>
      <c r="CI172" s="74"/>
      <c r="CJ172" s="74"/>
      <c r="CK172" s="74"/>
      <c r="CL172" s="74"/>
      <c r="CM172" s="74"/>
      <c r="CN172" s="74"/>
      <c r="CO172" s="74"/>
      <c r="CP172" s="74"/>
      <c r="CQ172" s="74"/>
      <c r="CR172" s="75"/>
    </row>
    <row r="173" spans="44:96" customFormat="1" ht="22.5" customHeight="1" thickTop="1" x14ac:dyDescent="0.3">
      <c r="AZ173" s="48"/>
      <c r="BA173" s="49"/>
      <c r="BB173" s="49"/>
      <c r="BC173" s="49"/>
      <c r="BD173" s="49"/>
      <c r="BE173" s="49"/>
      <c r="BF173" s="1123" t="str">
        <f t="shared" ref="BF173" si="102">AU174</f>
        <v>N2</v>
      </c>
      <c r="BG173" s="1123"/>
      <c r="BH173" s="1123"/>
      <c r="BI173" s="1123"/>
      <c r="BJ173" s="1123"/>
      <c r="BK173" s="1123"/>
      <c r="BL173" s="50"/>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51"/>
    </row>
    <row r="174" spans="44:96" customFormat="1" ht="22.5" customHeight="1" x14ac:dyDescent="0.3">
      <c r="AR174" t="str">
        <f t="shared" ref="AR174:AX175" si="103">F42</f>
        <v>kolo</v>
      </c>
      <c r="AS174">
        <f t="shared" si="103"/>
        <v>20</v>
      </c>
      <c r="AT174" t="str">
        <f t="shared" si="103"/>
        <v>HŘIŠTĚ</v>
      </c>
      <c r="AU174" t="str">
        <f t="shared" si="103"/>
        <v>N2</v>
      </c>
      <c r="AV174" t="str">
        <f t="shared" si="103"/>
        <v>D1</v>
      </c>
      <c r="AW174" t="str">
        <f t="shared" si="103"/>
        <v>:</v>
      </c>
      <c r="AX174" t="str">
        <f t="shared" si="103"/>
        <v>A2</v>
      </c>
      <c r="AZ174" s="52"/>
      <c r="BA174" s="1141" t="str">
        <f t="shared" ref="BA174" si="104">AR174</f>
        <v>kolo</v>
      </c>
      <c r="BB174" s="1141"/>
      <c r="BC174" s="1141"/>
      <c r="BD174" s="53">
        <f t="shared" ref="BD174" si="105">AR175</f>
        <v>7</v>
      </c>
      <c r="BE174" s="54"/>
      <c r="BF174" s="54"/>
      <c r="BG174" s="54"/>
      <c r="BH174" s="54"/>
      <c r="BI174" s="54"/>
      <c r="BJ174" s="54"/>
      <c r="BK174" s="54"/>
      <c r="BL174" s="54"/>
      <c r="BM174" s="54"/>
      <c r="BN174" s="54"/>
      <c r="BO174" s="54"/>
      <c r="BP174" s="54"/>
      <c r="BQ174" s="54"/>
      <c r="BR174" s="54"/>
      <c r="BS174" s="54"/>
      <c r="BT174" s="1120">
        <f t="shared" ref="BT174" si="106">AS174</f>
        <v>20</v>
      </c>
      <c r="BU174" s="1120"/>
      <c r="BV174" s="1121" t="s">
        <v>48</v>
      </c>
      <c r="BW174" s="1121"/>
      <c r="BX174" s="1121"/>
      <c r="BY174" s="54"/>
      <c r="BZ174" s="54"/>
      <c r="CA174" s="54"/>
      <c r="CB174" s="54"/>
      <c r="CC174" s="54"/>
      <c r="CD174" s="54"/>
      <c r="CE174" s="54"/>
      <c r="CF174" s="54"/>
      <c r="CG174" s="54"/>
      <c r="CH174" s="54"/>
      <c r="CI174" s="54"/>
      <c r="CJ174" s="54"/>
      <c r="CK174" s="54"/>
      <c r="CL174" s="55"/>
      <c r="CM174" s="1122" t="s">
        <v>49</v>
      </c>
      <c r="CN174" s="1122"/>
      <c r="CO174" s="1122"/>
      <c r="CP174" s="1110">
        <f t="shared" ref="CP174" si="107">IF(AT175=0,"",AT175)</f>
        <v>2</v>
      </c>
      <c r="CQ174" s="1110"/>
      <c r="CR174" s="56"/>
    </row>
    <row r="175" spans="44:96" customFormat="1" ht="22.5" customHeight="1" x14ac:dyDescent="0.3">
      <c r="AR175">
        <f t="shared" si="103"/>
        <v>7</v>
      </c>
      <c r="AS175" t="str">
        <f t="shared" si="103"/>
        <v>zápas</v>
      </c>
      <c r="AT175">
        <f t="shared" si="103"/>
        <v>2</v>
      </c>
      <c r="AU175">
        <f t="shared" si="103"/>
        <v>0</v>
      </c>
      <c r="AV175" t="str">
        <f t="shared" ca="1" si="103"/>
        <v>Masarykova</v>
      </c>
      <c r="AW175">
        <f t="shared" si="103"/>
        <v>0</v>
      </c>
      <c r="AX175" t="str">
        <f t="shared" ca="1" si="103"/>
        <v>Lipanská</v>
      </c>
      <c r="AZ175" s="52"/>
      <c r="BA175" s="53"/>
      <c r="BB175" s="53"/>
      <c r="BC175" s="53"/>
      <c r="BD175" s="53"/>
      <c r="BE175" s="54"/>
      <c r="BF175" s="54"/>
      <c r="BG175" s="54"/>
      <c r="BH175" s="54"/>
      <c r="BI175" s="54"/>
      <c r="BJ175" s="54"/>
      <c r="BK175" s="54"/>
      <c r="BL175" s="54"/>
      <c r="BM175" s="54"/>
      <c r="BN175" s="54"/>
      <c r="BO175" s="54"/>
      <c r="BP175" s="54"/>
      <c r="BQ175" s="54"/>
      <c r="BR175" s="54"/>
      <c r="BS175" s="54"/>
      <c r="BT175" s="1120"/>
      <c r="BU175" s="1120"/>
      <c r="BV175" s="1121"/>
      <c r="BW175" s="1121"/>
      <c r="BX175" s="1121"/>
      <c r="BY175" s="54"/>
      <c r="BZ175" s="54"/>
      <c r="CA175" s="54"/>
      <c r="CB175" s="54"/>
      <c r="CC175" s="54"/>
      <c r="CD175" s="54"/>
      <c r="CE175" s="54"/>
      <c r="CF175" s="54"/>
      <c r="CG175" s="54"/>
      <c r="CH175" s="54"/>
      <c r="CI175" s="54"/>
      <c r="CJ175" s="54"/>
      <c r="CK175" s="54"/>
      <c r="CL175" s="55"/>
      <c r="CM175" s="1122"/>
      <c r="CN175" s="1122"/>
      <c r="CO175" s="1122"/>
      <c r="CP175" s="1110"/>
      <c r="CQ175" s="1110"/>
      <c r="CR175" s="56"/>
    </row>
    <row r="176" spans="44:96" customFormat="1" ht="22.5" customHeight="1" x14ac:dyDescent="0.3">
      <c r="AZ176" s="52"/>
      <c r="BA176" s="57"/>
      <c r="BB176" s="57"/>
      <c r="BC176" s="57"/>
      <c r="BD176" s="57"/>
      <c r="BE176" s="1165" t="s">
        <v>52</v>
      </c>
      <c r="BF176" s="1165"/>
      <c r="BG176" s="58" t="str">
        <f t="shared" ref="BG176" si="108">AV174</f>
        <v>D1</v>
      </c>
      <c r="BH176" s="59" t="s">
        <v>53</v>
      </c>
      <c r="BI176" s="1157">
        <f t="shared" ref="BI176" ca="1" si="109">IF(AV175="","",LOOKUP(BG176,$B$2:$B$51,$C$2:$C$50))</f>
        <v>0</v>
      </c>
      <c r="BJ176" s="1157"/>
      <c r="BK176" s="1157"/>
      <c r="BL176" s="1157"/>
      <c r="BM176" s="1157"/>
      <c r="BN176" s="1157"/>
      <c r="BO176" s="1157"/>
      <c r="BP176" s="1157"/>
      <c r="BQ176" s="1157"/>
      <c r="BR176" s="1157"/>
      <c r="BS176" s="1157"/>
      <c r="BT176" s="1157"/>
      <c r="BU176" s="1157"/>
      <c r="BV176" s="57"/>
      <c r="BW176" s="57"/>
      <c r="BX176" s="57"/>
      <c r="BY176" s="57"/>
      <c r="BZ176" s="57"/>
      <c r="CA176" s="1165" t="s">
        <v>52</v>
      </c>
      <c r="CB176" s="1165"/>
      <c r="CC176" s="58" t="str">
        <f t="shared" ref="CC176" si="110">AX174</f>
        <v>A2</v>
      </c>
      <c r="CD176" s="59" t="s">
        <v>53</v>
      </c>
      <c r="CE176" s="1157">
        <f t="shared" ref="CE176" ca="1" si="111">IF(AX175="","",LOOKUP(CC176,$B$2:$B$51,$C$2:$C$50))</f>
        <v>0</v>
      </c>
      <c r="CF176" s="1157"/>
      <c r="CG176" s="1157"/>
      <c r="CH176" s="1157"/>
      <c r="CI176" s="1157"/>
      <c r="CJ176" s="1157"/>
      <c r="CK176" s="1157"/>
      <c r="CL176" s="1157"/>
      <c r="CM176" s="1157"/>
      <c r="CN176" s="1157"/>
      <c r="CO176" s="1157"/>
      <c r="CP176" s="1157"/>
      <c r="CQ176" s="1157"/>
      <c r="CR176" s="56"/>
    </row>
    <row r="177" spans="44:96" customFormat="1" ht="22.5" customHeight="1" x14ac:dyDescent="0.3">
      <c r="AZ177" s="52"/>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60"/>
      <c r="CM177" s="60"/>
      <c r="CN177" s="60"/>
      <c r="CO177" s="60"/>
      <c r="CP177" s="60"/>
      <c r="CQ177" s="60"/>
      <c r="CR177" s="56"/>
    </row>
    <row r="178" spans="44:96" customFormat="1" ht="22.5" customHeight="1" x14ac:dyDescent="0.3">
      <c r="AZ178" s="52"/>
      <c r="BA178" s="61" t="s">
        <v>56</v>
      </c>
      <c r="BB178" s="62" t="str">
        <f t="shared" ref="BB178" si="112">BG176</f>
        <v>D1</v>
      </c>
      <c r="BC178" s="63" t="s">
        <v>47</v>
      </c>
      <c r="BD178" s="64">
        <v>1</v>
      </c>
      <c r="BE178" s="64">
        <v>2</v>
      </c>
      <c r="BF178" s="64">
        <v>3</v>
      </c>
      <c r="BG178" s="64">
        <v>4</v>
      </c>
      <c r="BH178" s="64">
        <v>5</v>
      </c>
      <c r="BI178" s="64">
        <v>6</v>
      </c>
      <c r="BJ178" s="64">
        <v>7</v>
      </c>
      <c r="BK178" s="64">
        <v>8</v>
      </c>
      <c r="BL178" s="64">
        <v>9</v>
      </c>
      <c r="BM178" s="64">
        <v>10</v>
      </c>
      <c r="BN178" s="64">
        <v>11</v>
      </c>
      <c r="BO178" s="64">
        <v>12</v>
      </c>
      <c r="BP178" s="64">
        <v>13</v>
      </c>
      <c r="BQ178" s="64">
        <v>14</v>
      </c>
      <c r="BR178" s="64">
        <v>15</v>
      </c>
      <c r="BS178" s="64">
        <v>16</v>
      </c>
      <c r="BT178" s="64">
        <v>17</v>
      </c>
      <c r="BU178" s="64">
        <v>18</v>
      </c>
      <c r="BV178" s="64">
        <v>19</v>
      </c>
      <c r="BW178" s="64">
        <v>20</v>
      </c>
      <c r="BX178" s="64">
        <v>21</v>
      </c>
      <c r="BY178" s="64">
        <v>22</v>
      </c>
      <c r="BZ178" s="64">
        <v>23</v>
      </c>
      <c r="CA178" s="64">
        <v>24</v>
      </c>
      <c r="CB178" s="64">
        <v>25</v>
      </c>
      <c r="CC178" s="64">
        <v>26</v>
      </c>
      <c r="CD178" s="64">
        <v>27</v>
      </c>
      <c r="CE178" s="64">
        <v>28</v>
      </c>
      <c r="CF178" s="64">
        <v>29</v>
      </c>
      <c r="CG178" s="64">
        <v>30</v>
      </c>
      <c r="CH178" s="64">
        <v>31</v>
      </c>
      <c r="CI178" s="64">
        <v>32</v>
      </c>
      <c r="CJ178" s="64">
        <v>33</v>
      </c>
      <c r="CK178" s="64">
        <v>34</v>
      </c>
      <c r="CL178" s="65">
        <v>35</v>
      </c>
      <c r="CM178" s="65">
        <v>36</v>
      </c>
      <c r="CN178" s="65">
        <v>37</v>
      </c>
      <c r="CO178" s="65">
        <v>38</v>
      </c>
      <c r="CP178" s="65">
        <v>39</v>
      </c>
      <c r="CQ178" s="65">
        <v>40</v>
      </c>
      <c r="CR178" s="56"/>
    </row>
    <row r="179" spans="44:96" customFormat="1" ht="22.5" customHeight="1" x14ac:dyDescent="0.3">
      <c r="AZ179" s="52"/>
      <c r="BA179" s="66"/>
      <c r="BB179" s="67"/>
      <c r="BC179" s="244"/>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c r="CA179" s="68"/>
      <c r="CB179" s="68"/>
      <c r="CC179" s="68"/>
      <c r="CD179" s="68"/>
      <c r="CE179" s="68"/>
      <c r="CF179" s="68"/>
      <c r="CG179" s="68"/>
      <c r="CH179" s="68"/>
      <c r="CI179" s="68"/>
      <c r="CJ179" s="68"/>
      <c r="CK179" s="68"/>
      <c r="CL179" s="69"/>
      <c r="CM179" s="69"/>
      <c r="CN179" s="69"/>
      <c r="CO179" s="69"/>
      <c r="CP179" s="69"/>
      <c r="CQ179" s="69"/>
      <c r="CR179" s="56"/>
    </row>
    <row r="180" spans="44:96" customFormat="1" ht="22.5" customHeight="1" x14ac:dyDescent="0.3">
      <c r="AZ180" s="52"/>
      <c r="BA180" s="70" t="s">
        <v>56</v>
      </c>
      <c r="BB180" s="71" t="str">
        <f t="shared" ref="BB180" si="113">CC176</f>
        <v>A2</v>
      </c>
      <c r="BC180" s="72" t="s">
        <v>47</v>
      </c>
      <c r="BD180" s="64">
        <v>1</v>
      </c>
      <c r="BE180" s="64">
        <v>2</v>
      </c>
      <c r="BF180" s="64">
        <v>3</v>
      </c>
      <c r="BG180" s="64">
        <v>4</v>
      </c>
      <c r="BH180" s="64">
        <v>5</v>
      </c>
      <c r="BI180" s="64">
        <v>6</v>
      </c>
      <c r="BJ180" s="64">
        <v>7</v>
      </c>
      <c r="BK180" s="64">
        <v>8</v>
      </c>
      <c r="BL180" s="64">
        <v>9</v>
      </c>
      <c r="BM180" s="64">
        <v>10</v>
      </c>
      <c r="BN180" s="64">
        <v>11</v>
      </c>
      <c r="BO180" s="64">
        <v>12</v>
      </c>
      <c r="BP180" s="64">
        <v>13</v>
      </c>
      <c r="BQ180" s="64">
        <v>14</v>
      </c>
      <c r="BR180" s="64">
        <v>15</v>
      </c>
      <c r="BS180" s="64">
        <v>16</v>
      </c>
      <c r="BT180" s="64">
        <v>17</v>
      </c>
      <c r="BU180" s="64">
        <v>18</v>
      </c>
      <c r="BV180" s="64">
        <v>19</v>
      </c>
      <c r="BW180" s="64">
        <v>20</v>
      </c>
      <c r="BX180" s="64">
        <v>21</v>
      </c>
      <c r="BY180" s="64">
        <v>22</v>
      </c>
      <c r="BZ180" s="64">
        <v>23</v>
      </c>
      <c r="CA180" s="64">
        <v>24</v>
      </c>
      <c r="CB180" s="64">
        <v>25</v>
      </c>
      <c r="CC180" s="64">
        <v>26</v>
      </c>
      <c r="CD180" s="64">
        <v>27</v>
      </c>
      <c r="CE180" s="64">
        <v>28</v>
      </c>
      <c r="CF180" s="64">
        <v>29</v>
      </c>
      <c r="CG180" s="64">
        <v>30</v>
      </c>
      <c r="CH180" s="64">
        <v>31</v>
      </c>
      <c r="CI180" s="64">
        <v>32</v>
      </c>
      <c r="CJ180" s="64">
        <v>33</v>
      </c>
      <c r="CK180" s="64">
        <v>34</v>
      </c>
      <c r="CL180" s="65">
        <v>35</v>
      </c>
      <c r="CM180" s="65">
        <v>36</v>
      </c>
      <c r="CN180" s="65">
        <v>37</v>
      </c>
      <c r="CO180" s="65">
        <v>38</v>
      </c>
      <c r="CP180" s="65">
        <v>39</v>
      </c>
      <c r="CQ180" s="65">
        <v>40</v>
      </c>
      <c r="CR180" s="56"/>
    </row>
    <row r="181" spans="44:96" customFormat="1" ht="22.5" customHeight="1" thickBot="1" x14ac:dyDescent="0.35">
      <c r="AZ181" s="73"/>
      <c r="BA181" s="74"/>
      <c r="BB181" s="74"/>
      <c r="BC181" s="74"/>
      <c r="BD181" s="74"/>
      <c r="BE181" s="74"/>
      <c r="BF181" s="74"/>
      <c r="BG181" s="74"/>
      <c r="BH181" s="74"/>
      <c r="BI181" s="74"/>
      <c r="BJ181" s="74"/>
      <c r="BK181" s="74"/>
      <c r="BL181" s="74"/>
      <c r="BM181" s="74"/>
      <c r="BN181" s="74"/>
      <c r="BO181" s="74"/>
      <c r="BP181" s="74"/>
      <c r="BQ181" s="74"/>
      <c r="BR181" s="74"/>
      <c r="BS181" s="74"/>
      <c r="BT181" s="74"/>
      <c r="BU181" s="74"/>
      <c r="BV181" s="74"/>
      <c r="BW181" s="74"/>
      <c r="BX181" s="74"/>
      <c r="BY181" s="74"/>
      <c r="BZ181" s="74"/>
      <c r="CA181" s="74"/>
      <c r="CB181" s="74"/>
      <c r="CC181" s="74"/>
      <c r="CD181" s="74"/>
      <c r="CE181" s="74"/>
      <c r="CF181" s="74"/>
      <c r="CG181" s="74"/>
      <c r="CH181" s="74"/>
      <c r="CI181" s="74"/>
      <c r="CJ181" s="74"/>
      <c r="CK181" s="74"/>
      <c r="CL181" s="74"/>
      <c r="CM181" s="74"/>
      <c r="CN181" s="74"/>
      <c r="CO181" s="74"/>
      <c r="CP181" s="74"/>
      <c r="CQ181" s="74"/>
      <c r="CR181" s="75"/>
    </row>
    <row r="182" spans="44:96" customFormat="1" ht="22.5" customHeight="1" thickTop="1" thickBot="1" x14ac:dyDescent="0.35">
      <c r="AZ182" s="347"/>
      <c r="BA182" s="347"/>
      <c r="BB182" s="347"/>
      <c r="BC182" s="347"/>
      <c r="BD182" s="347"/>
      <c r="BE182" s="347"/>
      <c r="BF182" s="347"/>
      <c r="BG182" s="347"/>
      <c r="BH182" s="347"/>
      <c r="BI182" s="347"/>
      <c r="BJ182" s="347"/>
      <c r="BK182" s="347"/>
      <c r="BL182" s="347"/>
      <c r="BM182" s="347"/>
      <c r="BN182" s="347"/>
      <c r="BO182" s="347"/>
      <c r="BP182" s="347"/>
      <c r="BQ182" s="347"/>
      <c r="BR182" s="347"/>
      <c r="BS182" s="347"/>
      <c r="BT182" s="347"/>
      <c r="BU182" s="347"/>
      <c r="BV182" s="347"/>
      <c r="BW182" s="347"/>
      <c r="BX182" s="347"/>
      <c r="BY182" s="347"/>
      <c r="BZ182" s="347"/>
      <c r="CA182" s="347"/>
      <c r="CB182" s="347"/>
      <c r="CC182" s="347"/>
      <c r="CD182" s="347"/>
      <c r="CE182" s="347"/>
      <c r="CF182" s="347"/>
      <c r="CG182" s="347"/>
      <c r="CH182" s="347"/>
      <c r="CI182" s="347"/>
      <c r="CJ182" s="347"/>
      <c r="CK182" s="347"/>
      <c r="CL182" s="347"/>
      <c r="CM182" s="347"/>
      <c r="CN182" s="347"/>
      <c r="CO182" s="347"/>
      <c r="CP182" s="347"/>
      <c r="CQ182" s="347"/>
      <c r="CR182" s="347"/>
    </row>
    <row r="183" spans="44:96" customFormat="1" ht="22.5" customHeight="1" thickTop="1" x14ac:dyDescent="0.3">
      <c r="AZ183" s="48"/>
      <c r="BA183" s="49"/>
      <c r="BB183" s="49"/>
      <c r="BC183" s="49"/>
      <c r="BD183" s="49"/>
      <c r="BE183" s="49"/>
      <c r="BF183" s="1123" t="str">
        <f t="shared" ref="BF183" si="114">AU184</f>
        <v>N3</v>
      </c>
      <c r="BG183" s="1123"/>
      <c r="BH183" s="1123"/>
      <c r="BI183" s="1123"/>
      <c r="BJ183" s="1123"/>
      <c r="BK183" s="1123"/>
      <c r="BL183" s="50"/>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51"/>
    </row>
    <row r="184" spans="44:96" customFormat="1" ht="22.5" customHeight="1" x14ac:dyDescent="0.3">
      <c r="AR184" t="str">
        <f t="shared" ref="AR184:AX185" si="115">F44</f>
        <v>kolo</v>
      </c>
      <c r="AS184">
        <f t="shared" si="115"/>
        <v>21</v>
      </c>
      <c r="AT184" t="str">
        <f t="shared" si="115"/>
        <v>HŘIŠTĚ</v>
      </c>
      <c r="AU184" t="str">
        <f t="shared" si="115"/>
        <v>N3</v>
      </c>
      <c r="AV184" t="str">
        <f t="shared" si="115"/>
        <v>A1</v>
      </c>
      <c r="AW184" t="str">
        <f t="shared" si="115"/>
        <v>:</v>
      </c>
      <c r="AX184" t="str">
        <f t="shared" si="115"/>
        <v>B2</v>
      </c>
      <c r="AZ184" s="52"/>
      <c r="BA184" s="1141" t="str">
        <f t="shared" ref="BA184" si="116">AR184</f>
        <v>kolo</v>
      </c>
      <c r="BB184" s="1141"/>
      <c r="BC184" s="1141"/>
      <c r="BD184" s="53">
        <f t="shared" ref="BD184" si="117">AR185</f>
        <v>7</v>
      </c>
      <c r="BE184" s="54"/>
      <c r="BF184" s="54"/>
      <c r="BG184" s="54"/>
      <c r="BH184" s="54"/>
      <c r="BI184" s="54"/>
      <c r="BJ184" s="54"/>
      <c r="BK184" s="54"/>
      <c r="BL184" s="54"/>
      <c r="BM184" s="54"/>
      <c r="BN184" s="54"/>
      <c r="BO184" s="54"/>
      <c r="BP184" s="54"/>
      <c r="BQ184" s="54"/>
      <c r="BR184" s="54"/>
      <c r="BS184" s="54"/>
      <c r="BT184" s="1120">
        <f t="shared" ref="BT184" si="118">AS184</f>
        <v>21</v>
      </c>
      <c r="BU184" s="1120"/>
      <c r="BV184" s="1121" t="s">
        <v>48</v>
      </c>
      <c r="BW184" s="1121"/>
      <c r="BX184" s="1121"/>
      <c r="BY184" s="54"/>
      <c r="BZ184" s="54"/>
      <c r="CA184" s="54"/>
      <c r="CB184" s="54"/>
      <c r="CC184" s="54"/>
      <c r="CD184" s="54"/>
      <c r="CE184" s="54"/>
      <c r="CF184" s="54"/>
      <c r="CG184" s="54"/>
      <c r="CH184" s="54"/>
      <c r="CI184" s="54"/>
      <c r="CJ184" s="54"/>
      <c r="CK184" s="54"/>
      <c r="CL184" s="55"/>
      <c r="CM184" s="1122" t="s">
        <v>49</v>
      </c>
      <c r="CN184" s="1122"/>
      <c r="CO184" s="1122"/>
      <c r="CP184" s="1110">
        <f t="shared" ref="CP184" si="119">IF(AT185=0,"",AT185)</f>
        <v>3</v>
      </c>
      <c r="CQ184" s="1110"/>
      <c r="CR184" s="56"/>
    </row>
    <row r="185" spans="44:96" customFormat="1" ht="22.5" customHeight="1" x14ac:dyDescent="0.3">
      <c r="AR185">
        <f t="shared" si="115"/>
        <v>7</v>
      </c>
      <c r="AS185" t="str">
        <f t="shared" si="115"/>
        <v>zápas</v>
      </c>
      <c r="AT185">
        <f t="shared" si="115"/>
        <v>3</v>
      </c>
      <c r="AU185">
        <f t="shared" si="115"/>
        <v>0</v>
      </c>
      <c r="AV185" t="str">
        <f t="shared" ca="1" si="115"/>
        <v>Kmochova</v>
      </c>
      <c r="AW185">
        <f t="shared" si="115"/>
        <v>0</v>
      </c>
      <c r="AX185" t="str">
        <f t="shared" ca="1" si="115"/>
        <v>Týnec n.Lab.</v>
      </c>
      <c r="AZ185" s="52"/>
      <c r="BA185" s="53"/>
      <c r="BB185" s="53"/>
      <c r="BC185" s="53"/>
      <c r="BD185" s="53"/>
      <c r="BE185" s="54"/>
      <c r="BF185" s="54"/>
      <c r="BG185" s="54"/>
      <c r="BH185" s="54"/>
      <c r="BI185" s="54"/>
      <c r="BJ185" s="54"/>
      <c r="BK185" s="54"/>
      <c r="BL185" s="54"/>
      <c r="BM185" s="54"/>
      <c r="BN185" s="54"/>
      <c r="BO185" s="54"/>
      <c r="BP185" s="54"/>
      <c r="BQ185" s="54"/>
      <c r="BR185" s="54"/>
      <c r="BS185" s="54"/>
      <c r="BT185" s="1120"/>
      <c r="BU185" s="1120"/>
      <c r="BV185" s="1121"/>
      <c r="BW185" s="1121"/>
      <c r="BX185" s="1121"/>
      <c r="BY185" s="54"/>
      <c r="BZ185" s="54"/>
      <c r="CA185" s="54"/>
      <c r="CB185" s="54"/>
      <c r="CC185" s="54"/>
      <c r="CD185" s="54"/>
      <c r="CE185" s="54"/>
      <c r="CF185" s="54"/>
      <c r="CG185" s="54"/>
      <c r="CH185" s="54"/>
      <c r="CI185" s="54"/>
      <c r="CJ185" s="54"/>
      <c r="CK185" s="54"/>
      <c r="CL185" s="55"/>
      <c r="CM185" s="1122"/>
      <c r="CN185" s="1122"/>
      <c r="CO185" s="1122"/>
      <c r="CP185" s="1110"/>
      <c r="CQ185" s="1110"/>
      <c r="CR185" s="56"/>
    </row>
    <row r="186" spans="44:96" customFormat="1" ht="22.5" customHeight="1" x14ac:dyDescent="0.3">
      <c r="AZ186" s="52"/>
      <c r="BA186" s="57"/>
      <c r="BB186" s="57"/>
      <c r="BC186" s="57"/>
      <c r="BD186" s="57"/>
      <c r="BE186" s="1165" t="s">
        <v>52</v>
      </c>
      <c r="BF186" s="1165"/>
      <c r="BG186" s="58" t="str">
        <f t="shared" ref="BG186" si="120">AV184</f>
        <v>A1</v>
      </c>
      <c r="BH186" s="59" t="s">
        <v>53</v>
      </c>
      <c r="BI186" s="1157">
        <f t="shared" ref="BI186" ca="1" si="121">IF(AV185="","",LOOKUP(BG186,$B$2:$B$51,$C$2:$C$50))</f>
        <v>0</v>
      </c>
      <c r="BJ186" s="1157"/>
      <c r="BK186" s="1157"/>
      <c r="BL186" s="1157"/>
      <c r="BM186" s="1157"/>
      <c r="BN186" s="1157"/>
      <c r="BO186" s="1157"/>
      <c r="BP186" s="1157"/>
      <c r="BQ186" s="1157"/>
      <c r="BR186" s="1157"/>
      <c r="BS186" s="1157"/>
      <c r="BT186" s="1157"/>
      <c r="BU186" s="1157"/>
      <c r="BV186" s="57"/>
      <c r="BW186" s="57"/>
      <c r="BX186" s="57"/>
      <c r="BY186" s="57"/>
      <c r="BZ186" s="57"/>
      <c r="CA186" s="1165" t="s">
        <v>52</v>
      </c>
      <c r="CB186" s="1165"/>
      <c r="CC186" s="58" t="str">
        <f t="shared" ref="CC186" si="122">AX184</f>
        <v>B2</v>
      </c>
      <c r="CD186" s="59" t="s">
        <v>53</v>
      </c>
      <c r="CE186" s="1157">
        <f t="shared" ref="CE186" ca="1" si="123">IF(AX185="","",LOOKUP(CC186,$B$2:$B$51,$C$2:$C$50))</f>
        <v>0</v>
      </c>
      <c r="CF186" s="1157"/>
      <c r="CG186" s="1157"/>
      <c r="CH186" s="1157"/>
      <c r="CI186" s="1157"/>
      <c r="CJ186" s="1157"/>
      <c r="CK186" s="1157"/>
      <c r="CL186" s="1157"/>
      <c r="CM186" s="1157"/>
      <c r="CN186" s="1157"/>
      <c r="CO186" s="1157"/>
      <c r="CP186" s="1157"/>
      <c r="CQ186" s="1157"/>
      <c r="CR186" s="56"/>
    </row>
    <row r="187" spans="44:96" customFormat="1" ht="22.5" customHeight="1" x14ac:dyDescent="0.3">
      <c r="AZ187" s="52"/>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60"/>
      <c r="CM187" s="60"/>
      <c r="CN187" s="60"/>
      <c r="CO187" s="60"/>
      <c r="CP187" s="60"/>
      <c r="CQ187" s="60"/>
      <c r="CR187" s="56"/>
    </row>
    <row r="188" spans="44:96" customFormat="1" ht="22.5" customHeight="1" x14ac:dyDescent="0.3">
      <c r="AZ188" s="52"/>
      <c r="BA188" s="61" t="s">
        <v>56</v>
      </c>
      <c r="BB188" s="62" t="str">
        <f t="shared" ref="BB188" si="124">BG186</f>
        <v>A1</v>
      </c>
      <c r="BC188" s="63" t="s">
        <v>47</v>
      </c>
      <c r="BD188" s="64">
        <v>1</v>
      </c>
      <c r="BE188" s="64">
        <v>2</v>
      </c>
      <c r="BF188" s="64">
        <v>3</v>
      </c>
      <c r="BG188" s="64">
        <v>4</v>
      </c>
      <c r="BH188" s="64">
        <v>5</v>
      </c>
      <c r="BI188" s="64">
        <v>6</v>
      </c>
      <c r="BJ188" s="64">
        <v>7</v>
      </c>
      <c r="BK188" s="64">
        <v>8</v>
      </c>
      <c r="BL188" s="64">
        <v>9</v>
      </c>
      <c r="BM188" s="64">
        <v>10</v>
      </c>
      <c r="BN188" s="64">
        <v>11</v>
      </c>
      <c r="BO188" s="64">
        <v>12</v>
      </c>
      <c r="BP188" s="64">
        <v>13</v>
      </c>
      <c r="BQ188" s="64">
        <v>14</v>
      </c>
      <c r="BR188" s="64">
        <v>15</v>
      </c>
      <c r="BS188" s="64">
        <v>16</v>
      </c>
      <c r="BT188" s="64">
        <v>17</v>
      </c>
      <c r="BU188" s="64">
        <v>18</v>
      </c>
      <c r="BV188" s="64">
        <v>19</v>
      </c>
      <c r="BW188" s="64">
        <v>20</v>
      </c>
      <c r="BX188" s="64">
        <v>21</v>
      </c>
      <c r="BY188" s="64">
        <v>22</v>
      </c>
      <c r="BZ188" s="64">
        <v>23</v>
      </c>
      <c r="CA188" s="64">
        <v>24</v>
      </c>
      <c r="CB188" s="64">
        <v>25</v>
      </c>
      <c r="CC188" s="64">
        <v>26</v>
      </c>
      <c r="CD188" s="64">
        <v>27</v>
      </c>
      <c r="CE188" s="64">
        <v>28</v>
      </c>
      <c r="CF188" s="64">
        <v>29</v>
      </c>
      <c r="CG188" s="64">
        <v>30</v>
      </c>
      <c r="CH188" s="64">
        <v>31</v>
      </c>
      <c r="CI188" s="64">
        <v>32</v>
      </c>
      <c r="CJ188" s="64">
        <v>33</v>
      </c>
      <c r="CK188" s="64">
        <v>34</v>
      </c>
      <c r="CL188" s="65">
        <v>35</v>
      </c>
      <c r="CM188" s="65">
        <v>36</v>
      </c>
      <c r="CN188" s="65">
        <v>37</v>
      </c>
      <c r="CO188" s="65">
        <v>38</v>
      </c>
      <c r="CP188" s="65">
        <v>39</v>
      </c>
      <c r="CQ188" s="65">
        <v>40</v>
      </c>
      <c r="CR188" s="56"/>
    </row>
    <row r="189" spans="44:96" customFormat="1" ht="22.5" customHeight="1" x14ac:dyDescent="0.3">
      <c r="AZ189" s="52"/>
      <c r="BA189" s="66"/>
      <c r="BB189" s="67"/>
      <c r="BC189" s="244"/>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c r="CA189" s="68"/>
      <c r="CB189" s="68"/>
      <c r="CC189" s="68"/>
      <c r="CD189" s="68"/>
      <c r="CE189" s="68"/>
      <c r="CF189" s="68"/>
      <c r="CG189" s="68"/>
      <c r="CH189" s="68"/>
      <c r="CI189" s="68"/>
      <c r="CJ189" s="68"/>
      <c r="CK189" s="68"/>
      <c r="CL189" s="69"/>
      <c r="CM189" s="69"/>
      <c r="CN189" s="69"/>
      <c r="CO189" s="69"/>
      <c r="CP189" s="69"/>
      <c r="CQ189" s="69"/>
      <c r="CR189" s="56"/>
    </row>
    <row r="190" spans="44:96" customFormat="1" ht="22.5" customHeight="1" x14ac:dyDescent="0.3">
      <c r="AZ190" s="52"/>
      <c r="BA190" s="70" t="s">
        <v>56</v>
      </c>
      <c r="BB190" s="71" t="str">
        <f t="shared" ref="BB190" si="125">CC186</f>
        <v>B2</v>
      </c>
      <c r="BC190" s="72" t="s">
        <v>47</v>
      </c>
      <c r="BD190" s="64">
        <v>1</v>
      </c>
      <c r="BE190" s="64">
        <v>2</v>
      </c>
      <c r="BF190" s="64">
        <v>3</v>
      </c>
      <c r="BG190" s="64">
        <v>4</v>
      </c>
      <c r="BH190" s="64">
        <v>5</v>
      </c>
      <c r="BI190" s="64">
        <v>6</v>
      </c>
      <c r="BJ190" s="64">
        <v>7</v>
      </c>
      <c r="BK190" s="64">
        <v>8</v>
      </c>
      <c r="BL190" s="64">
        <v>9</v>
      </c>
      <c r="BM190" s="64">
        <v>10</v>
      </c>
      <c r="BN190" s="64">
        <v>11</v>
      </c>
      <c r="BO190" s="64">
        <v>12</v>
      </c>
      <c r="BP190" s="64">
        <v>13</v>
      </c>
      <c r="BQ190" s="64">
        <v>14</v>
      </c>
      <c r="BR190" s="64">
        <v>15</v>
      </c>
      <c r="BS190" s="64">
        <v>16</v>
      </c>
      <c r="BT190" s="64">
        <v>17</v>
      </c>
      <c r="BU190" s="64">
        <v>18</v>
      </c>
      <c r="BV190" s="64">
        <v>19</v>
      </c>
      <c r="BW190" s="64">
        <v>20</v>
      </c>
      <c r="BX190" s="64">
        <v>21</v>
      </c>
      <c r="BY190" s="64">
        <v>22</v>
      </c>
      <c r="BZ190" s="64">
        <v>23</v>
      </c>
      <c r="CA190" s="64">
        <v>24</v>
      </c>
      <c r="CB190" s="64">
        <v>25</v>
      </c>
      <c r="CC190" s="64">
        <v>26</v>
      </c>
      <c r="CD190" s="64">
        <v>27</v>
      </c>
      <c r="CE190" s="64">
        <v>28</v>
      </c>
      <c r="CF190" s="64">
        <v>29</v>
      </c>
      <c r="CG190" s="64">
        <v>30</v>
      </c>
      <c r="CH190" s="64">
        <v>31</v>
      </c>
      <c r="CI190" s="64">
        <v>32</v>
      </c>
      <c r="CJ190" s="64">
        <v>33</v>
      </c>
      <c r="CK190" s="64">
        <v>34</v>
      </c>
      <c r="CL190" s="65">
        <v>35</v>
      </c>
      <c r="CM190" s="65">
        <v>36</v>
      </c>
      <c r="CN190" s="65">
        <v>37</v>
      </c>
      <c r="CO190" s="65">
        <v>38</v>
      </c>
      <c r="CP190" s="65">
        <v>39</v>
      </c>
      <c r="CQ190" s="65">
        <v>40</v>
      </c>
      <c r="CR190" s="56"/>
    </row>
    <row r="191" spans="44:96" customFormat="1" ht="22.5" customHeight="1" thickBot="1" x14ac:dyDescent="0.35">
      <c r="AZ191" s="73"/>
      <c r="BA191" s="74"/>
      <c r="BB191" s="74"/>
      <c r="BC191" s="74"/>
      <c r="BD191" s="74"/>
      <c r="BE191" s="74"/>
      <c r="BF191" s="74"/>
      <c r="BG191" s="74"/>
      <c r="BH191" s="74"/>
      <c r="BI191" s="74"/>
      <c r="BJ191" s="74"/>
      <c r="BK191" s="74"/>
      <c r="BL191" s="74"/>
      <c r="BM191" s="74"/>
      <c r="BN191" s="74"/>
      <c r="BO191" s="74"/>
      <c r="BP191" s="74"/>
      <c r="BQ191" s="74"/>
      <c r="BR191" s="74"/>
      <c r="BS191" s="74"/>
      <c r="BT191" s="74"/>
      <c r="BU191" s="74"/>
      <c r="BV191" s="74"/>
      <c r="BW191" s="74"/>
      <c r="BX191" s="74"/>
      <c r="BY191" s="74"/>
      <c r="BZ191" s="74"/>
      <c r="CA191" s="74"/>
      <c r="CB191" s="74"/>
      <c r="CC191" s="74"/>
      <c r="CD191" s="74"/>
      <c r="CE191" s="74"/>
      <c r="CF191" s="74"/>
      <c r="CG191" s="74"/>
      <c r="CH191" s="74"/>
      <c r="CI191" s="74"/>
      <c r="CJ191" s="74"/>
      <c r="CK191" s="74"/>
      <c r="CL191" s="74"/>
      <c r="CM191" s="74"/>
      <c r="CN191" s="74"/>
      <c r="CO191" s="74"/>
      <c r="CP191" s="74"/>
      <c r="CQ191" s="74"/>
      <c r="CR191" s="75"/>
    </row>
    <row r="192" spans="44:96" customFormat="1" ht="22.5" customHeight="1" thickTop="1" x14ac:dyDescent="0.3">
      <c r="AZ192" s="48"/>
      <c r="BA192" s="49"/>
      <c r="BB192" s="49"/>
      <c r="BC192" s="49"/>
      <c r="BD192" s="49"/>
      <c r="BE192" s="49"/>
      <c r="BF192" s="1123" t="str">
        <f t="shared" ref="BF192" si="126">AU193</f>
        <v>N4</v>
      </c>
      <c r="BG192" s="1123"/>
      <c r="BH192" s="1123"/>
      <c r="BI192" s="1123"/>
      <c r="BJ192" s="1123"/>
      <c r="BK192" s="1123"/>
      <c r="BL192" s="50"/>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51"/>
    </row>
    <row r="193" spans="44:96" customFormat="1" ht="22.5" customHeight="1" x14ac:dyDescent="0.3">
      <c r="AR193" t="str">
        <f t="shared" ref="AR193:AX194" si="127">F47</f>
        <v>kolo</v>
      </c>
      <c r="AS193">
        <f t="shared" si="127"/>
        <v>22</v>
      </c>
      <c r="AT193" t="str">
        <f t="shared" si="127"/>
        <v>HŘIŠTĚ</v>
      </c>
      <c r="AU193" t="str">
        <f t="shared" si="127"/>
        <v>N4</v>
      </c>
      <c r="AV193" t="str">
        <f t="shared" si="127"/>
        <v>B1</v>
      </c>
      <c r="AW193" t="str">
        <f t="shared" si="127"/>
        <v>:</v>
      </c>
      <c r="AX193" t="str">
        <f t="shared" si="127"/>
        <v>C2</v>
      </c>
      <c r="AZ193" s="52"/>
      <c r="BA193" s="1141" t="str">
        <f t="shared" ref="BA193" si="128">AR193</f>
        <v>kolo</v>
      </c>
      <c r="BB193" s="1141"/>
      <c r="BC193" s="1141"/>
      <c r="BD193" s="53">
        <f t="shared" ref="BD193" si="129">AR194</f>
        <v>8</v>
      </c>
      <c r="BE193" s="54"/>
      <c r="BF193" s="54"/>
      <c r="BG193" s="54"/>
      <c r="BH193" s="54"/>
      <c r="BI193" s="54"/>
      <c r="BJ193" s="54"/>
      <c r="BK193" s="54"/>
      <c r="BL193" s="54"/>
      <c r="BM193" s="54"/>
      <c r="BN193" s="54"/>
      <c r="BO193" s="54"/>
      <c r="BP193" s="54"/>
      <c r="BQ193" s="54"/>
      <c r="BR193" s="54"/>
      <c r="BS193" s="54"/>
      <c r="BT193" s="1120">
        <f t="shared" ref="BT193" si="130">AS193</f>
        <v>22</v>
      </c>
      <c r="BU193" s="1120"/>
      <c r="BV193" s="1121" t="s">
        <v>48</v>
      </c>
      <c r="BW193" s="1121"/>
      <c r="BX193" s="1121"/>
      <c r="BY193" s="54"/>
      <c r="BZ193" s="54"/>
      <c r="CA193" s="54"/>
      <c r="CB193" s="54"/>
      <c r="CC193" s="54"/>
      <c r="CD193" s="54"/>
      <c r="CE193" s="54"/>
      <c r="CF193" s="54"/>
      <c r="CG193" s="54"/>
      <c r="CH193" s="54"/>
      <c r="CI193" s="54"/>
      <c r="CJ193" s="54"/>
      <c r="CK193" s="54"/>
      <c r="CL193" s="55"/>
      <c r="CM193" s="1122" t="s">
        <v>49</v>
      </c>
      <c r="CN193" s="1122"/>
      <c r="CO193" s="1122"/>
      <c r="CP193" s="1110">
        <f t="shared" ref="CP193" si="131">IF(AT194=0,"",AT194)</f>
        <v>2</v>
      </c>
      <c r="CQ193" s="1110"/>
      <c r="CR193" s="56"/>
    </row>
    <row r="194" spans="44:96" customFormat="1" ht="22.5" customHeight="1" x14ac:dyDescent="0.3">
      <c r="AR194">
        <f t="shared" si="127"/>
        <v>8</v>
      </c>
      <c r="AS194" t="str">
        <f t="shared" si="127"/>
        <v>zápas</v>
      </c>
      <c r="AT194">
        <f t="shared" si="127"/>
        <v>2</v>
      </c>
      <c r="AU194">
        <f t="shared" si="127"/>
        <v>0</v>
      </c>
      <c r="AV194" t="str">
        <f t="shared" ca="1" si="127"/>
        <v>Pečky</v>
      </c>
      <c r="AW194">
        <f t="shared" si="127"/>
        <v>0</v>
      </c>
      <c r="AX194" t="str">
        <f t="shared" ca="1" si="127"/>
        <v>Gymnázium</v>
      </c>
      <c r="AZ194" s="52"/>
      <c r="BA194" s="53"/>
      <c r="BB194" s="53"/>
      <c r="BC194" s="53"/>
      <c r="BD194" s="53"/>
      <c r="BE194" s="54"/>
      <c r="BF194" s="54"/>
      <c r="BG194" s="54"/>
      <c r="BH194" s="54"/>
      <c r="BI194" s="54"/>
      <c r="BJ194" s="54"/>
      <c r="BK194" s="54"/>
      <c r="BL194" s="54"/>
      <c r="BM194" s="54"/>
      <c r="BN194" s="54"/>
      <c r="BO194" s="54"/>
      <c r="BP194" s="54"/>
      <c r="BQ194" s="54"/>
      <c r="BR194" s="54"/>
      <c r="BS194" s="54"/>
      <c r="BT194" s="1120"/>
      <c r="BU194" s="1120"/>
      <c r="BV194" s="1121"/>
      <c r="BW194" s="1121"/>
      <c r="BX194" s="1121"/>
      <c r="BY194" s="54"/>
      <c r="BZ194" s="54"/>
      <c r="CA194" s="54"/>
      <c r="CB194" s="54"/>
      <c r="CC194" s="54"/>
      <c r="CD194" s="54"/>
      <c r="CE194" s="54"/>
      <c r="CF194" s="54"/>
      <c r="CG194" s="54"/>
      <c r="CH194" s="54"/>
      <c r="CI194" s="54"/>
      <c r="CJ194" s="54"/>
      <c r="CK194" s="54"/>
      <c r="CL194" s="55"/>
      <c r="CM194" s="1122"/>
      <c r="CN194" s="1122"/>
      <c r="CO194" s="1122"/>
      <c r="CP194" s="1110"/>
      <c r="CQ194" s="1110"/>
      <c r="CR194" s="56"/>
    </row>
    <row r="195" spans="44:96" customFormat="1" ht="22.5" customHeight="1" x14ac:dyDescent="0.3">
      <c r="AZ195" s="52"/>
      <c r="BA195" s="57"/>
      <c r="BB195" s="57"/>
      <c r="BC195" s="57"/>
      <c r="BD195" s="57"/>
      <c r="BE195" s="1165" t="s">
        <v>52</v>
      </c>
      <c r="BF195" s="1165"/>
      <c r="BG195" s="58" t="str">
        <f t="shared" ref="BG195" si="132">AV193</f>
        <v>B1</v>
      </c>
      <c r="BH195" s="59" t="s">
        <v>53</v>
      </c>
      <c r="BI195" s="1157">
        <f t="shared" ref="BI195" ca="1" si="133">IF(AV194="","",LOOKUP(BG195,$B$2:$B$51,$C$2:$C$50))</f>
        <v>0</v>
      </c>
      <c r="BJ195" s="1157"/>
      <c r="BK195" s="1157"/>
      <c r="BL195" s="1157"/>
      <c r="BM195" s="1157"/>
      <c r="BN195" s="1157"/>
      <c r="BO195" s="1157"/>
      <c r="BP195" s="1157"/>
      <c r="BQ195" s="1157"/>
      <c r="BR195" s="1157"/>
      <c r="BS195" s="1157"/>
      <c r="BT195" s="1157"/>
      <c r="BU195" s="1157"/>
      <c r="BV195" s="57"/>
      <c r="BW195" s="57"/>
      <c r="BX195" s="57"/>
      <c r="BY195" s="57"/>
      <c r="BZ195" s="57"/>
      <c r="CA195" s="1165" t="s">
        <v>52</v>
      </c>
      <c r="CB195" s="1165"/>
      <c r="CC195" s="58" t="str">
        <f t="shared" ref="CC195" si="134">AX193</f>
        <v>C2</v>
      </c>
      <c r="CD195" s="59" t="s">
        <v>53</v>
      </c>
      <c r="CE195" s="1157">
        <f t="shared" ref="CE195" ca="1" si="135">IF(AX194="","",LOOKUP(CC195,$B$2:$B$51,$C$2:$C$50))</f>
        <v>0</v>
      </c>
      <c r="CF195" s="1157"/>
      <c r="CG195" s="1157"/>
      <c r="CH195" s="1157"/>
      <c r="CI195" s="1157"/>
      <c r="CJ195" s="1157"/>
      <c r="CK195" s="1157"/>
      <c r="CL195" s="1157"/>
      <c r="CM195" s="1157"/>
      <c r="CN195" s="1157"/>
      <c r="CO195" s="1157"/>
      <c r="CP195" s="1157"/>
      <c r="CQ195" s="1157"/>
      <c r="CR195" s="56"/>
    </row>
    <row r="196" spans="44:96" customFormat="1" ht="22.5" customHeight="1" x14ac:dyDescent="0.3">
      <c r="AZ196" s="52"/>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60"/>
      <c r="CM196" s="60"/>
      <c r="CN196" s="60"/>
      <c r="CO196" s="60"/>
      <c r="CP196" s="60"/>
      <c r="CQ196" s="60"/>
      <c r="CR196" s="56"/>
    </row>
    <row r="197" spans="44:96" customFormat="1" ht="22.5" customHeight="1" x14ac:dyDescent="0.3">
      <c r="AZ197" s="52"/>
      <c r="BA197" s="61" t="s">
        <v>56</v>
      </c>
      <c r="BB197" s="62" t="str">
        <f t="shared" ref="BB197" si="136">BG195</f>
        <v>B1</v>
      </c>
      <c r="BC197" s="63" t="s">
        <v>47</v>
      </c>
      <c r="BD197" s="64">
        <v>1</v>
      </c>
      <c r="BE197" s="64">
        <v>2</v>
      </c>
      <c r="BF197" s="64">
        <v>3</v>
      </c>
      <c r="BG197" s="64">
        <v>4</v>
      </c>
      <c r="BH197" s="64">
        <v>5</v>
      </c>
      <c r="BI197" s="64">
        <v>6</v>
      </c>
      <c r="BJ197" s="64">
        <v>7</v>
      </c>
      <c r="BK197" s="64">
        <v>8</v>
      </c>
      <c r="BL197" s="64">
        <v>9</v>
      </c>
      <c r="BM197" s="64">
        <v>10</v>
      </c>
      <c r="BN197" s="64">
        <v>11</v>
      </c>
      <c r="BO197" s="64">
        <v>12</v>
      </c>
      <c r="BP197" s="64">
        <v>13</v>
      </c>
      <c r="BQ197" s="64">
        <v>14</v>
      </c>
      <c r="BR197" s="64">
        <v>15</v>
      </c>
      <c r="BS197" s="64">
        <v>16</v>
      </c>
      <c r="BT197" s="64">
        <v>17</v>
      </c>
      <c r="BU197" s="64">
        <v>18</v>
      </c>
      <c r="BV197" s="64">
        <v>19</v>
      </c>
      <c r="BW197" s="64">
        <v>20</v>
      </c>
      <c r="BX197" s="64">
        <v>21</v>
      </c>
      <c r="BY197" s="64">
        <v>22</v>
      </c>
      <c r="BZ197" s="64">
        <v>23</v>
      </c>
      <c r="CA197" s="64">
        <v>24</v>
      </c>
      <c r="CB197" s="64">
        <v>25</v>
      </c>
      <c r="CC197" s="64">
        <v>26</v>
      </c>
      <c r="CD197" s="64">
        <v>27</v>
      </c>
      <c r="CE197" s="64">
        <v>28</v>
      </c>
      <c r="CF197" s="64">
        <v>29</v>
      </c>
      <c r="CG197" s="64">
        <v>30</v>
      </c>
      <c r="CH197" s="64">
        <v>31</v>
      </c>
      <c r="CI197" s="64">
        <v>32</v>
      </c>
      <c r="CJ197" s="64">
        <v>33</v>
      </c>
      <c r="CK197" s="64">
        <v>34</v>
      </c>
      <c r="CL197" s="65">
        <v>35</v>
      </c>
      <c r="CM197" s="65">
        <v>36</v>
      </c>
      <c r="CN197" s="65">
        <v>37</v>
      </c>
      <c r="CO197" s="65">
        <v>38</v>
      </c>
      <c r="CP197" s="65">
        <v>39</v>
      </c>
      <c r="CQ197" s="65">
        <v>40</v>
      </c>
      <c r="CR197" s="56"/>
    </row>
    <row r="198" spans="44:96" customFormat="1" ht="22.5" customHeight="1" x14ac:dyDescent="0.3">
      <c r="AZ198" s="52"/>
      <c r="BA198" s="66"/>
      <c r="BB198" s="67"/>
      <c r="BC198" s="244"/>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c r="CA198" s="68"/>
      <c r="CB198" s="68"/>
      <c r="CC198" s="68"/>
      <c r="CD198" s="68"/>
      <c r="CE198" s="68"/>
      <c r="CF198" s="68"/>
      <c r="CG198" s="68"/>
      <c r="CH198" s="68"/>
      <c r="CI198" s="68"/>
      <c r="CJ198" s="68"/>
      <c r="CK198" s="68"/>
      <c r="CL198" s="69"/>
      <c r="CM198" s="69"/>
      <c r="CN198" s="69"/>
      <c r="CO198" s="69"/>
      <c r="CP198" s="69"/>
      <c r="CQ198" s="69"/>
      <c r="CR198" s="56"/>
    </row>
    <row r="199" spans="44:96" customFormat="1" ht="22.5" customHeight="1" x14ac:dyDescent="0.3">
      <c r="AZ199" s="52"/>
      <c r="BA199" s="70" t="s">
        <v>56</v>
      </c>
      <c r="BB199" s="71" t="str">
        <f t="shared" ref="BB199" si="137">CC195</f>
        <v>C2</v>
      </c>
      <c r="BC199" s="72" t="s">
        <v>47</v>
      </c>
      <c r="BD199" s="64">
        <v>1</v>
      </c>
      <c r="BE199" s="64">
        <v>2</v>
      </c>
      <c r="BF199" s="64">
        <v>3</v>
      </c>
      <c r="BG199" s="64">
        <v>4</v>
      </c>
      <c r="BH199" s="64">
        <v>5</v>
      </c>
      <c r="BI199" s="64">
        <v>6</v>
      </c>
      <c r="BJ199" s="64">
        <v>7</v>
      </c>
      <c r="BK199" s="64">
        <v>8</v>
      </c>
      <c r="BL199" s="64">
        <v>9</v>
      </c>
      <c r="BM199" s="64">
        <v>10</v>
      </c>
      <c r="BN199" s="64">
        <v>11</v>
      </c>
      <c r="BO199" s="64">
        <v>12</v>
      </c>
      <c r="BP199" s="64">
        <v>13</v>
      </c>
      <c r="BQ199" s="64">
        <v>14</v>
      </c>
      <c r="BR199" s="64">
        <v>15</v>
      </c>
      <c r="BS199" s="64">
        <v>16</v>
      </c>
      <c r="BT199" s="64">
        <v>17</v>
      </c>
      <c r="BU199" s="64">
        <v>18</v>
      </c>
      <c r="BV199" s="64">
        <v>19</v>
      </c>
      <c r="BW199" s="64">
        <v>20</v>
      </c>
      <c r="BX199" s="64">
        <v>21</v>
      </c>
      <c r="BY199" s="64">
        <v>22</v>
      </c>
      <c r="BZ199" s="64">
        <v>23</v>
      </c>
      <c r="CA199" s="64">
        <v>24</v>
      </c>
      <c r="CB199" s="64">
        <v>25</v>
      </c>
      <c r="CC199" s="64">
        <v>26</v>
      </c>
      <c r="CD199" s="64">
        <v>27</v>
      </c>
      <c r="CE199" s="64">
        <v>28</v>
      </c>
      <c r="CF199" s="64">
        <v>29</v>
      </c>
      <c r="CG199" s="64">
        <v>30</v>
      </c>
      <c r="CH199" s="64">
        <v>31</v>
      </c>
      <c r="CI199" s="64">
        <v>32</v>
      </c>
      <c r="CJ199" s="64">
        <v>33</v>
      </c>
      <c r="CK199" s="64">
        <v>34</v>
      </c>
      <c r="CL199" s="65">
        <v>35</v>
      </c>
      <c r="CM199" s="65">
        <v>36</v>
      </c>
      <c r="CN199" s="65">
        <v>37</v>
      </c>
      <c r="CO199" s="65">
        <v>38</v>
      </c>
      <c r="CP199" s="65">
        <v>39</v>
      </c>
      <c r="CQ199" s="65">
        <v>40</v>
      </c>
      <c r="CR199" s="56"/>
    </row>
    <row r="200" spans="44:96" customFormat="1" ht="22.5" customHeight="1" thickBot="1" x14ac:dyDescent="0.35">
      <c r="AZ200" s="73"/>
      <c r="BA200" s="74"/>
      <c r="BB200" s="74"/>
      <c r="BC200" s="74"/>
      <c r="BD200" s="74"/>
      <c r="BE200" s="74"/>
      <c r="BF200" s="74"/>
      <c r="BG200" s="74"/>
      <c r="BH200" s="74"/>
      <c r="BI200" s="74"/>
      <c r="BJ200" s="74"/>
      <c r="BK200" s="74"/>
      <c r="BL200" s="74"/>
      <c r="BM200" s="74"/>
      <c r="BN200" s="74"/>
      <c r="BO200" s="74"/>
      <c r="BP200" s="74"/>
      <c r="BQ200" s="74"/>
      <c r="BR200" s="74"/>
      <c r="BS200" s="74"/>
      <c r="BT200" s="74"/>
      <c r="BU200" s="74"/>
      <c r="BV200" s="74"/>
      <c r="BW200" s="74"/>
      <c r="BX200" s="74"/>
      <c r="BY200" s="74"/>
      <c r="BZ200" s="74"/>
      <c r="CA200" s="74"/>
      <c r="CB200" s="74"/>
      <c r="CC200" s="74"/>
      <c r="CD200" s="74"/>
      <c r="CE200" s="74"/>
      <c r="CF200" s="74"/>
      <c r="CG200" s="74"/>
      <c r="CH200" s="74"/>
      <c r="CI200" s="74"/>
      <c r="CJ200" s="74"/>
      <c r="CK200" s="74"/>
      <c r="CL200" s="74"/>
      <c r="CM200" s="74"/>
      <c r="CN200" s="74"/>
      <c r="CO200" s="74"/>
      <c r="CP200" s="74"/>
      <c r="CQ200" s="74"/>
      <c r="CR200" s="75"/>
    </row>
    <row r="201" spans="44:96" customFormat="1" ht="22.5" customHeight="1" thickTop="1" x14ac:dyDescent="0.3">
      <c r="AZ201" s="48"/>
      <c r="BA201" s="49"/>
      <c r="BB201" s="49"/>
      <c r="BC201" s="49"/>
      <c r="BD201" s="49"/>
      <c r="BE201" s="49"/>
      <c r="BF201" s="1123" t="str">
        <f t="shared" ref="BF201" si="138">AU202</f>
        <v>U1</v>
      </c>
      <c r="BG201" s="1123"/>
      <c r="BH201" s="1123"/>
      <c r="BI201" s="1123"/>
      <c r="BJ201" s="1123"/>
      <c r="BK201" s="1123"/>
      <c r="BL201" s="50"/>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51"/>
    </row>
    <row r="202" spans="44:96" customFormat="1" ht="22.5" customHeight="1" x14ac:dyDescent="0.3">
      <c r="AR202" t="str">
        <f t="shared" ref="AR202:AX203" si="139">F49</f>
        <v>kolo</v>
      </c>
      <c r="AS202">
        <f t="shared" si="139"/>
        <v>23</v>
      </c>
      <c r="AT202" t="str">
        <f t="shared" si="139"/>
        <v>HŘIŠTĚ</v>
      </c>
      <c r="AU202" t="str">
        <f t="shared" si="139"/>
        <v>U1</v>
      </c>
      <c r="AV202" t="str">
        <f t="shared" si="139"/>
        <v>poražený N1</v>
      </c>
      <c r="AW202" t="str">
        <f t="shared" si="139"/>
        <v>:</v>
      </c>
      <c r="AX202" t="str">
        <f t="shared" si="139"/>
        <v>poražený N3</v>
      </c>
      <c r="AZ202" s="52"/>
      <c r="BA202" s="1141" t="str">
        <f t="shared" ref="BA202" si="140">AR202</f>
        <v>kolo</v>
      </c>
      <c r="BB202" s="1141"/>
      <c r="BC202" s="1141"/>
      <c r="BD202" s="53">
        <f t="shared" ref="BD202" si="141">AR203</f>
        <v>8</v>
      </c>
      <c r="BE202" s="54"/>
      <c r="BF202" s="54"/>
      <c r="BG202" s="54"/>
      <c r="BH202" s="54"/>
      <c r="BI202" s="54"/>
      <c r="BJ202" s="54"/>
      <c r="BK202" s="54"/>
      <c r="BL202" s="54"/>
      <c r="BM202" s="54"/>
      <c r="BN202" s="54"/>
      <c r="BO202" s="54"/>
      <c r="BP202" s="54"/>
      <c r="BQ202" s="54"/>
      <c r="BR202" s="54"/>
      <c r="BS202" s="54"/>
      <c r="BT202" s="1120">
        <f t="shared" ref="BT202" si="142">AS202</f>
        <v>23</v>
      </c>
      <c r="BU202" s="1120"/>
      <c r="BV202" s="1121" t="s">
        <v>48</v>
      </c>
      <c r="BW202" s="1121"/>
      <c r="BX202" s="1121"/>
      <c r="BY202" s="54"/>
      <c r="BZ202" s="54"/>
      <c r="CA202" s="54"/>
      <c r="CB202" s="54"/>
      <c r="CC202" s="54"/>
      <c r="CD202" s="54"/>
      <c r="CE202" s="54"/>
      <c r="CF202" s="54"/>
      <c r="CG202" s="54"/>
      <c r="CH202" s="54"/>
      <c r="CI202" s="54"/>
      <c r="CJ202" s="54"/>
      <c r="CK202" s="54"/>
      <c r="CL202" s="55"/>
      <c r="CM202" s="1122" t="s">
        <v>49</v>
      </c>
      <c r="CN202" s="1122"/>
      <c r="CO202" s="1122"/>
      <c r="CP202" s="1110">
        <f t="shared" ref="CP202" si="143">IF(AT203=0,"",AT203)</f>
        <v>1</v>
      </c>
      <c r="CQ202" s="1110"/>
      <c r="CR202" s="56"/>
    </row>
    <row r="203" spans="44:96" customFormat="1" ht="22.5" customHeight="1" x14ac:dyDescent="0.3">
      <c r="AR203">
        <f t="shared" si="139"/>
        <v>8</v>
      </c>
      <c r="AS203" t="str">
        <f t="shared" si="139"/>
        <v>zápas</v>
      </c>
      <c r="AT203">
        <f t="shared" si="139"/>
        <v>1</v>
      </c>
      <c r="AU203">
        <f t="shared" si="139"/>
        <v>0</v>
      </c>
      <c r="AV203" t="str">
        <f t="shared" ca="1" si="139"/>
        <v>Mnichovická</v>
      </c>
      <c r="AW203">
        <f t="shared" si="139"/>
        <v>0</v>
      </c>
      <c r="AX203" t="str">
        <f t="shared" ca="1" si="139"/>
        <v>Týnec n.Lab.</v>
      </c>
      <c r="AZ203" s="52"/>
      <c r="BA203" s="53"/>
      <c r="BB203" s="53"/>
      <c r="BC203" s="53"/>
      <c r="BD203" s="53"/>
      <c r="BE203" s="54"/>
      <c r="BF203" s="54"/>
      <c r="BG203" s="54"/>
      <c r="BH203" s="54"/>
      <c r="BI203" s="54"/>
      <c r="BJ203" s="54"/>
      <c r="BK203" s="54"/>
      <c r="BL203" s="54"/>
      <c r="BM203" s="54"/>
      <c r="BN203" s="54"/>
      <c r="BO203" s="54"/>
      <c r="BP203" s="54"/>
      <c r="BQ203" s="54"/>
      <c r="BR203" s="54"/>
      <c r="BS203" s="54"/>
      <c r="BT203" s="1120"/>
      <c r="BU203" s="1120"/>
      <c r="BV203" s="1121"/>
      <c r="BW203" s="1121"/>
      <c r="BX203" s="1121"/>
      <c r="BY203" s="54"/>
      <c r="BZ203" s="54"/>
      <c r="CA203" s="54"/>
      <c r="CB203" s="54"/>
      <c r="CC203" s="54"/>
      <c r="CD203" s="54"/>
      <c r="CE203" s="54"/>
      <c r="CF203" s="54"/>
      <c r="CG203" s="54"/>
      <c r="CH203" s="54"/>
      <c r="CI203" s="54"/>
      <c r="CJ203" s="54"/>
      <c r="CK203" s="54"/>
      <c r="CL203" s="55"/>
      <c r="CM203" s="1122"/>
      <c r="CN203" s="1122"/>
      <c r="CO203" s="1122"/>
      <c r="CP203" s="1110"/>
      <c r="CQ203" s="1110"/>
      <c r="CR203" s="56"/>
    </row>
    <row r="204" spans="44:96" customFormat="1" ht="22.5" customHeight="1" x14ac:dyDescent="0.3">
      <c r="AZ204" s="52"/>
      <c r="BA204" s="57"/>
      <c r="BB204" s="57"/>
      <c r="BC204" s="57"/>
      <c r="BD204" s="57"/>
      <c r="BE204" s="1165" t="s">
        <v>52</v>
      </c>
      <c r="BF204" s="1165"/>
      <c r="BG204" s="1223" t="str">
        <f t="shared" ref="BG204" si="144">AV202</f>
        <v>poražený N1</v>
      </c>
      <c r="BH204" s="1223"/>
      <c r="BI204" s="1223"/>
      <c r="BJ204" s="1223"/>
      <c r="BK204" s="58" t="s">
        <v>53</v>
      </c>
      <c r="BL204" s="1224"/>
      <c r="BM204" s="1224"/>
      <c r="BN204" s="1224"/>
      <c r="BO204" s="1224"/>
      <c r="BP204" s="1224"/>
      <c r="BQ204" s="1224"/>
      <c r="BR204" s="1224"/>
      <c r="BS204" s="1224"/>
      <c r="BT204" s="1224"/>
      <c r="BU204" s="348"/>
      <c r="BV204" s="57"/>
      <c r="BW204" s="57"/>
      <c r="BX204" s="57"/>
      <c r="BY204" s="57"/>
      <c r="BZ204" s="57"/>
      <c r="CA204" s="1165" t="s">
        <v>52</v>
      </c>
      <c r="CB204" s="1165"/>
      <c r="CC204" s="1223" t="str">
        <f t="shared" ref="CC204" si="145">AX202</f>
        <v>poražený N3</v>
      </c>
      <c r="CD204" s="1223"/>
      <c r="CE204" s="1223"/>
      <c r="CF204" s="1223"/>
      <c r="CG204" s="348" t="s">
        <v>53</v>
      </c>
      <c r="CH204" s="77"/>
      <c r="CI204" s="77"/>
      <c r="CJ204" s="77"/>
      <c r="CK204" s="77"/>
      <c r="CL204" s="77"/>
      <c r="CM204" s="77"/>
      <c r="CN204" s="77"/>
      <c r="CO204" s="77"/>
      <c r="CP204" s="77"/>
      <c r="CQ204" s="77"/>
      <c r="CR204" s="56"/>
    </row>
    <row r="205" spans="44:96" customFormat="1" ht="22.5" customHeight="1" x14ac:dyDescent="0.3">
      <c r="AZ205" s="52"/>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c r="CA205" s="57"/>
      <c r="CB205" s="57"/>
      <c r="CC205" s="57"/>
      <c r="CD205" s="57"/>
      <c r="CE205" s="57"/>
      <c r="CF205" s="57"/>
      <c r="CG205" s="57"/>
      <c r="CH205" s="57"/>
      <c r="CI205" s="57"/>
      <c r="CJ205" s="57"/>
      <c r="CK205" s="57"/>
      <c r="CL205" s="60"/>
      <c r="CM205" s="60"/>
      <c r="CN205" s="60"/>
      <c r="CO205" s="60"/>
      <c r="CP205" s="60"/>
      <c r="CQ205" s="60"/>
      <c r="CR205" s="56"/>
    </row>
    <row r="206" spans="44:96" customFormat="1" ht="22.5" customHeight="1" x14ac:dyDescent="0.3">
      <c r="AZ206" s="52"/>
      <c r="BA206" s="61" t="s">
        <v>56</v>
      </c>
      <c r="BB206" s="62" t="str">
        <f t="shared" ref="BB206" si="146">BG204</f>
        <v>poražený N1</v>
      </c>
      <c r="BC206" s="63" t="s">
        <v>47</v>
      </c>
      <c r="BD206" s="64">
        <v>1</v>
      </c>
      <c r="BE206" s="64">
        <v>2</v>
      </c>
      <c r="BF206" s="64">
        <v>3</v>
      </c>
      <c r="BG206" s="64">
        <v>4</v>
      </c>
      <c r="BH206" s="64">
        <v>5</v>
      </c>
      <c r="BI206" s="64">
        <v>6</v>
      </c>
      <c r="BJ206" s="64">
        <v>7</v>
      </c>
      <c r="BK206" s="64">
        <v>8</v>
      </c>
      <c r="BL206" s="64">
        <v>9</v>
      </c>
      <c r="BM206" s="64">
        <v>10</v>
      </c>
      <c r="BN206" s="64">
        <v>11</v>
      </c>
      <c r="BO206" s="64">
        <v>12</v>
      </c>
      <c r="BP206" s="64">
        <v>13</v>
      </c>
      <c r="BQ206" s="64">
        <v>14</v>
      </c>
      <c r="BR206" s="64">
        <v>15</v>
      </c>
      <c r="BS206" s="64">
        <v>16</v>
      </c>
      <c r="BT206" s="64">
        <v>17</v>
      </c>
      <c r="BU206" s="64">
        <v>18</v>
      </c>
      <c r="BV206" s="64">
        <v>19</v>
      </c>
      <c r="BW206" s="64">
        <v>20</v>
      </c>
      <c r="BX206" s="64">
        <v>21</v>
      </c>
      <c r="BY206" s="64">
        <v>22</v>
      </c>
      <c r="BZ206" s="64">
        <v>23</v>
      </c>
      <c r="CA206" s="64">
        <v>24</v>
      </c>
      <c r="CB206" s="64">
        <v>25</v>
      </c>
      <c r="CC206" s="64">
        <v>26</v>
      </c>
      <c r="CD206" s="64">
        <v>27</v>
      </c>
      <c r="CE206" s="64">
        <v>28</v>
      </c>
      <c r="CF206" s="64">
        <v>29</v>
      </c>
      <c r="CG206" s="64">
        <v>30</v>
      </c>
      <c r="CH206" s="64">
        <v>31</v>
      </c>
      <c r="CI206" s="64">
        <v>32</v>
      </c>
      <c r="CJ206" s="64">
        <v>33</v>
      </c>
      <c r="CK206" s="64">
        <v>34</v>
      </c>
      <c r="CL206" s="65">
        <v>35</v>
      </c>
      <c r="CM206" s="65">
        <v>36</v>
      </c>
      <c r="CN206" s="65">
        <v>37</v>
      </c>
      <c r="CO206" s="65">
        <v>38</v>
      </c>
      <c r="CP206" s="65">
        <v>39</v>
      </c>
      <c r="CQ206" s="65">
        <v>40</v>
      </c>
      <c r="CR206" s="56"/>
    </row>
    <row r="207" spans="44:96" customFormat="1" ht="22.5" customHeight="1" x14ac:dyDescent="0.3">
      <c r="AZ207" s="52"/>
      <c r="BA207" s="66"/>
      <c r="BB207" s="67"/>
      <c r="BC207" s="244"/>
      <c r="BD207" s="68"/>
      <c r="BE207" s="68"/>
      <c r="BF207" s="68"/>
      <c r="BG207" s="68"/>
      <c r="BH207" s="68"/>
      <c r="BI207" s="68"/>
      <c r="BJ207" s="68"/>
      <c r="BK207" s="68"/>
      <c r="BL207" s="68"/>
      <c r="BM207" s="68"/>
      <c r="BN207" s="68"/>
      <c r="BO207" s="68"/>
      <c r="BP207" s="68"/>
      <c r="BQ207" s="68"/>
      <c r="BR207" s="68"/>
      <c r="BS207" s="68"/>
      <c r="BT207" s="68"/>
      <c r="BU207" s="68"/>
      <c r="BV207" s="68"/>
      <c r="BW207" s="68"/>
      <c r="BX207" s="68"/>
      <c r="BY207" s="68"/>
      <c r="BZ207" s="68"/>
      <c r="CA207" s="68"/>
      <c r="CB207" s="68"/>
      <c r="CC207" s="68"/>
      <c r="CD207" s="68"/>
      <c r="CE207" s="68"/>
      <c r="CF207" s="68"/>
      <c r="CG207" s="68"/>
      <c r="CH207" s="68"/>
      <c r="CI207" s="68"/>
      <c r="CJ207" s="68"/>
      <c r="CK207" s="68"/>
      <c r="CL207" s="69"/>
      <c r="CM207" s="69"/>
      <c r="CN207" s="69"/>
      <c r="CO207" s="69"/>
      <c r="CP207" s="69"/>
      <c r="CQ207" s="69"/>
      <c r="CR207" s="56"/>
    </row>
    <row r="208" spans="44:96" customFormat="1" ht="22.5" customHeight="1" x14ac:dyDescent="0.3">
      <c r="AZ208" s="52"/>
      <c r="BA208" s="70" t="s">
        <v>56</v>
      </c>
      <c r="BB208" s="71" t="str">
        <f t="shared" ref="BB208" si="147">CC204</f>
        <v>poražený N3</v>
      </c>
      <c r="BC208" s="72" t="s">
        <v>47</v>
      </c>
      <c r="BD208" s="64">
        <v>1</v>
      </c>
      <c r="BE208" s="64">
        <v>2</v>
      </c>
      <c r="BF208" s="64">
        <v>3</v>
      </c>
      <c r="BG208" s="64">
        <v>4</v>
      </c>
      <c r="BH208" s="64">
        <v>5</v>
      </c>
      <c r="BI208" s="64">
        <v>6</v>
      </c>
      <c r="BJ208" s="64">
        <v>7</v>
      </c>
      <c r="BK208" s="64">
        <v>8</v>
      </c>
      <c r="BL208" s="64">
        <v>9</v>
      </c>
      <c r="BM208" s="64">
        <v>10</v>
      </c>
      <c r="BN208" s="64">
        <v>11</v>
      </c>
      <c r="BO208" s="64">
        <v>12</v>
      </c>
      <c r="BP208" s="64">
        <v>13</v>
      </c>
      <c r="BQ208" s="64">
        <v>14</v>
      </c>
      <c r="BR208" s="64">
        <v>15</v>
      </c>
      <c r="BS208" s="64">
        <v>16</v>
      </c>
      <c r="BT208" s="64">
        <v>17</v>
      </c>
      <c r="BU208" s="64">
        <v>18</v>
      </c>
      <c r="BV208" s="64">
        <v>19</v>
      </c>
      <c r="BW208" s="64">
        <v>20</v>
      </c>
      <c r="BX208" s="64">
        <v>21</v>
      </c>
      <c r="BY208" s="64">
        <v>22</v>
      </c>
      <c r="BZ208" s="64">
        <v>23</v>
      </c>
      <c r="CA208" s="64">
        <v>24</v>
      </c>
      <c r="CB208" s="64">
        <v>25</v>
      </c>
      <c r="CC208" s="64">
        <v>26</v>
      </c>
      <c r="CD208" s="64">
        <v>27</v>
      </c>
      <c r="CE208" s="64">
        <v>28</v>
      </c>
      <c r="CF208" s="64">
        <v>29</v>
      </c>
      <c r="CG208" s="64">
        <v>30</v>
      </c>
      <c r="CH208" s="64">
        <v>31</v>
      </c>
      <c r="CI208" s="64">
        <v>32</v>
      </c>
      <c r="CJ208" s="64">
        <v>33</v>
      </c>
      <c r="CK208" s="64">
        <v>34</v>
      </c>
      <c r="CL208" s="65">
        <v>35</v>
      </c>
      <c r="CM208" s="65">
        <v>36</v>
      </c>
      <c r="CN208" s="65">
        <v>37</v>
      </c>
      <c r="CO208" s="65">
        <v>38</v>
      </c>
      <c r="CP208" s="65">
        <v>39</v>
      </c>
      <c r="CQ208" s="65">
        <v>40</v>
      </c>
      <c r="CR208" s="56"/>
    </row>
    <row r="209" spans="44:96" customFormat="1" ht="22.5" customHeight="1" thickBot="1" x14ac:dyDescent="0.35">
      <c r="AZ209" s="73"/>
      <c r="BA209" s="74"/>
      <c r="BB209" s="74"/>
      <c r="BC209" s="74"/>
      <c r="BD209" s="74"/>
      <c r="BE209" s="74"/>
      <c r="BF209" s="74"/>
      <c r="BG209" s="74"/>
      <c r="BH209" s="74"/>
      <c r="BI209" s="74"/>
      <c r="BJ209" s="74"/>
      <c r="BK209" s="74"/>
      <c r="BL209" s="74"/>
      <c r="BM209" s="74"/>
      <c r="BN209" s="74"/>
      <c r="BO209" s="74"/>
      <c r="BP209" s="74"/>
      <c r="BQ209" s="74"/>
      <c r="BR209" s="74"/>
      <c r="BS209" s="74"/>
      <c r="BT209" s="74"/>
      <c r="BU209" s="74"/>
      <c r="BV209" s="74"/>
      <c r="BW209" s="74"/>
      <c r="BX209" s="74"/>
      <c r="BY209" s="74"/>
      <c r="BZ209" s="74"/>
      <c r="CA209" s="74"/>
      <c r="CB209" s="74"/>
      <c r="CC209" s="74"/>
      <c r="CD209" s="74"/>
      <c r="CE209" s="74"/>
      <c r="CF209" s="74"/>
      <c r="CG209" s="74"/>
      <c r="CH209" s="74"/>
      <c r="CI209" s="74"/>
      <c r="CJ209" s="74"/>
      <c r="CK209" s="74"/>
      <c r="CL209" s="74"/>
      <c r="CM209" s="74"/>
      <c r="CN209" s="74"/>
      <c r="CO209" s="74"/>
      <c r="CP209" s="74"/>
      <c r="CQ209" s="74"/>
      <c r="CR209" s="75"/>
    </row>
    <row r="210" spans="44:96" customFormat="1" ht="22.5" customHeight="1" thickTop="1" x14ac:dyDescent="0.3">
      <c r="AZ210" s="48"/>
      <c r="BA210" s="49"/>
      <c r="BB210" s="49"/>
      <c r="BC210" s="49"/>
      <c r="BD210" s="49"/>
      <c r="BE210" s="49"/>
      <c r="BF210" s="1123" t="str">
        <f t="shared" ref="BF210" si="148">AU211</f>
        <v>U2</v>
      </c>
      <c r="BG210" s="1123"/>
      <c r="BH210" s="1123"/>
      <c r="BI210" s="1123"/>
      <c r="BJ210" s="1123"/>
      <c r="BK210" s="1123"/>
      <c r="BL210" s="50"/>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51"/>
    </row>
    <row r="211" spans="44:96" customFormat="1" ht="22.5" customHeight="1" x14ac:dyDescent="0.3">
      <c r="AR211" t="str">
        <f t="shared" ref="AR211:AX212" si="149">F51</f>
        <v>kolo</v>
      </c>
      <c r="AS211">
        <f t="shared" si="149"/>
        <v>24</v>
      </c>
      <c r="AT211" t="str">
        <f t="shared" si="149"/>
        <v>HŘIŠTĚ</v>
      </c>
      <c r="AU211" t="str">
        <f t="shared" si="149"/>
        <v>U2</v>
      </c>
      <c r="AV211" t="str">
        <f t="shared" si="149"/>
        <v>poražený N2</v>
      </c>
      <c r="AW211" t="str">
        <f t="shared" si="149"/>
        <v>:</v>
      </c>
      <c r="AX211" t="str">
        <f t="shared" si="149"/>
        <v>poražený N4</v>
      </c>
      <c r="AZ211" s="52"/>
      <c r="BA211" s="1141" t="str">
        <f t="shared" ref="BA211" si="150">AR211</f>
        <v>kolo</v>
      </c>
      <c r="BB211" s="1141"/>
      <c r="BC211" s="1141"/>
      <c r="BD211" s="53">
        <f t="shared" ref="BD211" si="151">AR212</f>
        <v>8</v>
      </c>
      <c r="BE211" s="54"/>
      <c r="BF211" s="54"/>
      <c r="BG211" s="54"/>
      <c r="BH211" s="54"/>
      <c r="BI211" s="54"/>
      <c r="BJ211" s="54"/>
      <c r="BK211" s="54"/>
      <c r="BL211" s="54"/>
      <c r="BM211" s="54"/>
      <c r="BN211" s="54"/>
      <c r="BO211" s="54"/>
      <c r="BP211" s="54"/>
      <c r="BQ211" s="54"/>
      <c r="BR211" s="54"/>
      <c r="BS211" s="54"/>
      <c r="BT211" s="1120">
        <f t="shared" ref="BT211" si="152">AS211</f>
        <v>24</v>
      </c>
      <c r="BU211" s="1120"/>
      <c r="BV211" s="1121" t="s">
        <v>48</v>
      </c>
      <c r="BW211" s="1121"/>
      <c r="BX211" s="1121"/>
      <c r="BY211" s="54"/>
      <c r="BZ211" s="54"/>
      <c r="CA211" s="54"/>
      <c r="CB211" s="54"/>
      <c r="CC211" s="54"/>
      <c r="CD211" s="54"/>
      <c r="CE211" s="54"/>
      <c r="CF211" s="54"/>
      <c r="CG211" s="54"/>
      <c r="CH211" s="54"/>
      <c r="CI211" s="54"/>
      <c r="CJ211" s="54"/>
      <c r="CK211" s="54"/>
      <c r="CL211" s="55"/>
      <c r="CM211" s="1122" t="s">
        <v>49</v>
      </c>
      <c r="CN211" s="1122"/>
      <c r="CO211" s="1122"/>
      <c r="CP211" s="1110">
        <f t="shared" ref="CP211" si="153">IF(AT212=0,"",AT212)</f>
        <v>3</v>
      </c>
      <c r="CQ211" s="1110"/>
      <c r="CR211" s="56"/>
    </row>
    <row r="212" spans="44:96" customFormat="1" ht="22.5" customHeight="1" x14ac:dyDescent="0.3">
      <c r="AR212">
        <f t="shared" si="149"/>
        <v>8</v>
      </c>
      <c r="AS212" t="str">
        <f t="shared" si="149"/>
        <v>zápas</v>
      </c>
      <c r="AT212">
        <f t="shared" si="149"/>
        <v>3</v>
      </c>
      <c r="AU212">
        <f t="shared" si="149"/>
        <v>0</v>
      </c>
      <c r="AV212" t="str">
        <f t="shared" ca="1" si="149"/>
        <v>Lipanská</v>
      </c>
      <c r="AW212">
        <f t="shared" si="149"/>
        <v>0</v>
      </c>
      <c r="AX212" t="str">
        <f t="shared" ca="1" si="149"/>
        <v>Gymnázium</v>
      </c>
      <c r="AZ212" s="52"/>
      <c r="BA212" s="53"/>
      <c r="BB212" s="53"/>
      <c r="BC212" s="53"/>
      <c r="BD212" s="53"/>
      <c r="BE212" s="54"/>
      <c r="BF212" s="54"/>
      <c r="BG212" s="54"/>
      <c r="BH212" s="54"/>
      <c r="BI212" s="54"/>
      <c r="BJ212" s="54"/>
      <c r="BK212" s="54"/>
      <c r="BL212" s="54"/>
      <c r="BM212" s="54"/>
      <c r="BN212" s="54"/>
      <c r="BO212" s="54"/>
      <c r="BP212" s="54"/>
      <c r="BQ212" s="54"/>
      <c r="BR212" s="54"/>
      <c r="BS212" s="54"/>
      <c r="BT212" s="1120"/>
      <c r="BU212" s="1120"/>
      <c r="BV212" s="1121"/>
      <c r="BW212" s="1121"/>
      <c r="BX212" s="1121"/>
      <c r="BY212" s="54"/>
      <c r="BZ212" s="54"/>
      <c r="CA212" s="54"/>
      <c r="CB212" s="54"/>
      <c r="CC212" s="54"/>
      <c r="CD212" s="54"/>
      <c r="CE212" s="54"/>
      <c r="CF212" s="54"/>
      <c r="CG212" s="54"/>
      <c r="CH212" s="54"/>
      <c r="CI212" s="54"/>
      <c r="CJ212" s="54"/>
      <c r="CK212" s="54"/>
      <c r="CL212" s="55"/>
      <c r="CM212" s="1122"/>
      <c r="CN212" s="1122"/>
      <c r="CO212" s="1122"/>
      <c r="CP212" s="1110"/>
      <c r="CQ212" s="1110"/>
      <c r="CR212" s="56"/>
    </row>
    <row r="213" spans="44:96" customFormat="1" ht="22.5" customHeight="1" x14ac:dyDescent="0.3">
      <c r="AZ213" s="52"/>
      <c r="BA213" s="57"/>
      <c r="BB213" s="57"/>
      <c r="BC213" s="57"/>
      <c r="BD213" s="57"/>
      <c r="BE213" s="1165" t="s">
        <v>52</v>
      </c>
      <c r="BF213" s="1165"/>
      <c r="BG213" s="1223" t="str">
        <f t="shared" ref="BG213" si="154">AV211</f>
        <v>poražený N2</v>
      </c>
      <c r="BH213" s="1223"/>
      <c r="BI213" s="1223"/>
      <c r="BJ213" s="1223"/>
      <c r="BK213" s="58" t="s">
        <v>53</v>
      </c>
      <c r="BL213" s="1224"/>
      <c r="BM213" s="1224"/>
      <c r="BN213" s="1224"/>
      <c r="BO213" s="1224"/>
      <c r="BP213" s="1224"/>
      <c r="BQ213" s="1224"/>
      <c r="BR213" s="1224"/>
      <c r="BS213" s="1224"/>
      <c r="BT213" s="1224"/>
      <c r="BU213" s="348"/>
      <c r="BV213" s="57"/>
      <c r="BW213" s="57"/>
      <c r="BX213" s="57"/>
      <c r="BY213" s="57"/>
      <c r="BZ213" s="57"/>
      <c r="CA213" s="1165" t="s">
        <v>52</v>
      </c>
      <c r="CB213" s="1165"/>
      <c r="CC213" s="1223" t="str">
        <f t="shared" ref="CC213" si="155">AX211</f>
        <v>poražený N4</v>
      </c>
      <c r="CD213" s="1223"/>
      <c r="CE213" s="1223"/>
      <c r="CF213" s="1223"/>
      <c r="CG213" s="348" t="s">
        <v>53</v>
      </c>
      <c r="CH213" s="77"/>
      <c r="CI213" s="77"/>
      <c r="CJ213" s="77"/>
      <c r="CK213" s="77"/>
      <c r="CL213" s="77"/>
      <c r="CM213" s="77"/>
      <c r="CN213" s="77"/>
      <c r="CO213" s="77"/>
      <c r="CP213" s="77"/>
      <c r="CQ213" s="77"/>
      <c r="CR213" s="56"/>
    </row>
    <row r="214" spans="44:96" customFormat="1" ht="22.5" customHeight="1" x14ac:dyDescent="0.3">
      <c r="AZ214" s="52"/>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c r="CB214" s="57"/>
      <c r="CC214" s="57"/>
      <c r="CD214" s="57"/>
      <c r="CE214" s="57"/>
      <c r="CF214" s="57"/>
      <c r="CG214" s="57"/>
      <c r="CH214" s="57"/>
      <c r="CI214" s="57"/>
      <c r="CJ214" s="57"/>
      <c r="CK214" s="57"/>
      <c r="CL214" s="60"/>
      <c r="CM214" s="60"/>
      <c r="CN214" s="60"/>
      <c r="CO214" s="60"/>
      <c r="CP214" s="60"/>
      <c r="CQ214" s="60"/>
      <c r="CR214" s="56"/>
    </row>
    <row r="215" spans="44:96" customFormat="1" ht="22.5" customHeight="1" x14ac:dyDescent="0.3">
      <c r="AZ215" s="52"/>
      <c r="BA215" s="61" t="s">
        <v>56</v>
      </c>
      <c r="BB215" s="62" t="str">
        <f t="shared" ref="BB215" si="156">BG213</f>
        <v>poražený N2</v>
      </c>
      <c r="BC215" s="63" t="s">
        <v>47</v>
      </c>
      <c r="BD215" s="64">
        <v>1</v>
      </c>
      <c r="BE215" s="64">
        <v>2</v>
      </c>
      <c r="BF215" s="64">
        <v>3</v>
      </c>
      <c r="BG215" s="64">
        <v>4</v>
      </c>
      <c r="BH215" s="64">
        <v>5</v>
      </c>
      <c r="BI215" s="64">
        <v>6</v>
      </c>
      <c r="BJ215" s="64">
        <v>7</v>
      </c>
      <c r="BK215" s="64">
        <v>8</v>
      </c>
      <c r="BL215" s="64">
        <v>9</v>
      </c>
      <c r="BM215" s="64">
        <v>10</v>
      </c>
      <c r="BN215" s="64">
        <v>11</v>
      </c>
      <c r="BO215" s="64">
        <v>12</v>
      </c>
      <c r="BP215" s="64">
        <v>13</v>
      </c>
      <c r="BQ215" s="64">
        <v>14</v>
      </c>
      <c r="BR215" s="64">
        <v>15</v>
      </c>
      <c r="BS215" s="64">
        <v>16</v>
      </c>
      <c r="BT215" s="64">
        <v>17</v>
      </c>
      <c r="BU215" s="64">
        <v>18</v>
      </c>
      <c r="BV215" s="64">
        <v>19</v>
      </c>
      <c r="BW215" s="64">
        <v>20</v>
      </c>
      <c r="BX215" s="64">
        <v>21</v>
      </c>
      <c r="BY215" s="64">
        <v>22</v>
      </c>
      <c r="BZ215" s="64">
        <v>23</v>
      </c>
      <c r="CA215" s="64">
        <v>24</v>
      </c>
      <c r="CB215" s="64">
        <v>25</v>
      </c>
      <c r="CC215" s="64">
        <v>26</v>
      </c>
      <c r="CD215" s="64">
        <v>27</v>
      </c>
      <c r="CE215" s="64">
        <v>28</v>
      </c>
      <c r="CF215" s="64">
        <v>29</v>
      </c>
      <c r="CG215" s="64">
        <v>30</v>
      </c>
      <c r="CH215" s="64">
        <v>31</v>
      </c>
      <c r="CI215" s="64">
        <v>32</v>
      </c>
      <c r="CJ215" s="64">
        <v>33</v>
      </c>
      <c r="CK215" s="64">
        <v>34</v>
      </c>
      <c r="CL215" s="65">
        <v>35</v>
      </c>
      <c r="CM215" s="65">
        <v>36</v>
      </c>
      <c r="CN215" s="65">
        <v>37</v>
      </c>
      <c r="CO215" s="65">
        <v>38</v>
      </c>
      <c r="CP215" s="65">
        <v>39</v>
      </c>
      <c r="CQ215" s="65">
        <v>40</v>
      </c>
      <c r="CR215" s="56"/>
    </row>
    <row r="216" spans="44:96" customFormat="1" ht="22.5" customHeight="1" x14ac:dyDescent="0.3">
      <c r="AZ216" s="52"/>
      <c r="BA216" s="66"/>
      <c r="BB216" s="67"/>
      <c r="BC216" s="244"/>
      <c r="BD216" s="68"/>
      <c r="BE216" s="68"/>
      <c r="BF216" s="68"/>
      <c r="BG216" s="68"/>
      <c r="BH216" s="68"/>
      <c r="BI216" s="68"/>
      <c r="BJ216" s="68"/>
      <c r="BK216" s="68"/>
      <c r="BL216" s="68"/>
      <c r="BM216" s="68"/>
      <c r="BN216" s="68"/>
      <c r="BO216" s="68"/>
      <c r="BP216" s="68"/>
      <c r="BQ216" s="68"/>
      <c r="BR216" s="68"/>
      <c r="BS216" s="68"/>
      <c r="BT216" s="68"/>
      <c r="BU216" s="68"/>
      <c r="BV216" s="68"/>
      <c r="BW216" s="68"/>
      <c r="BX216" s="68"/>
      <c r="BY216" s="68"/>
      <c r="BZ216" s="68"/>
      <c r="CA216" s="68"/>
      <c r="CB216" s="68"/>
      <c r="CC216" s="68"/>
      <c r="CD216" s="68"/>
      <c r="CE216" s="68"/>
      <c r="CF216" s="68"/>
      <c r="CG216" s="68"/>
      <c r="CH216" s="68"/>
      <c r="CI216" s="68"/>
      <c r="CJ216" s="68"/>
      <c r="CK216" s="68"/>
      <c r="CL216" s="69"/>
      <c r="CM216" s="69"/>
      <c r="CN216" s="69"/>
      <c r="CO216" s="69"/>
      <c r="CP216" s="69"/>
      <c r="CQ216" s="69"/>
      <c r="CR216" s="56"/>
    </row>
    <row r="217" spans="44:96" customFormat="1" ht="22.5" customHeight="1" x14ac:dyDescent="0.3">
      <c r="AZ217" s="52"/>
      <c r="BA217" s="70" t="s">
        <v>56</v>
      </c>
      <c r="BB217" s="71" t="str">
        <f t="shared" ref="BB217" si="157">CC213</f>
        <v>poražený N4</v>
      </c>
      <c r="BC217" s="72" t="s">
        <v>47</v>
      </c>
      <c r="BD217" s="64">
        <v>1</v>
      </c>
      <c r="BE217" s="64">
        <v>2</v>
      </c>
      <c r="BF217" s="64">
        <v>3</v>
      </c>
      <c r="BG217" s="64">
        <v>4</v>
      </c>
      <c r="BH217" s="64">
        <v>5</v>
      </c>
      <c r="BI217" s="64">
        <v>6</v>
      </c>
      <c r="BJ217" s="64">
        <v>7</v>
      </c>
      <c r="BK217" s="64">
        <v>8</v>
      </c>
      <c r="BL217" s="64">
        <v>9</v>
      </c>
      <c r="BM217" s="64">
        <v>10</v>
      </c>
      <c r="BN217" s="64">
        <v>11</v>
      </c>
      <c r="BO217" s="64">
        <v>12</v>
      </c>
      <c r="BP217" s="64">
        <v>13</v>
      </c>
      <c r="BQ217" s="64">
        <v>14</v>
      </c>
      <c r="BR217" s="64">
        <v>15</v>
      </c>
      <c r="BS217" s="64">
        <v>16</v>
      </c>
      <c r="BT217" s="64">
        <v>17</v>
      </c>
      <c r="BU217" s="64">
        <v>18</v>
      </c>
      <c r="BV217" s="64">
        <v>19</v>
      </c>
      <c r="BW217" s="64">
        <v>20</v>
      </c>
      <c r="BX217" s="64">
        <v>21</v>
      </c>
      <c r="BY217" s="64">
        <v>22</v>
      </c>
      <c r="BZ217" s="64">
        <v>23</v>
      </c>
      <c r="CA217" s="64">
        <v>24</v>
      </c>
      <c r="CB217" s="64">
        <v>25</v>
      </c>
      <c r="CC217" s="64">
        <v>26</v>
      </c>
      <c r="CD217" s="64">
        <v>27</v>
      </c>
      <c r="CE217" s="64">
        <v>28</v>
      </c>
      <c r="CF217" s="64">
        <v>29</v>
      </c>
      <c r="CG217" s="64">
        <v>30</v>
      </c>
      <c r="CH217" s="64">
        <v>31</v>
      </c>
      <c r="CI217" s="64">
        <v>32</v>
      </c>
      <c r="CJ217" s="64">
        <v>33</v>
      </c>
      <c r="CK217" s="64">
        <v>34</v>
      </c>
      <c r="CL217" s="65">
        <v>35</v>
      </c>
      <c r="CM217" s="65">
        <v>36</v>
      </c>
      <c r="CN217" s="65">
        <v>37</v>
      </c>
      <c r="CO217" s="65">
        <v>38</v>
      </c>
      <c r="CP217" s="65">
        <v>39</v>
      </c>
      <c r="CQ217" s="65">
        <v>40</v>
      </c>
      <c r="CR217" s="56"/>
    </row>
    <row r="218" spans="44:96" customFormat="1" ht="22.5" customHeight="1" thickBot="1" x14ac:dyDescent="0.35">
      <c r="AZ218" s="73"/>
      <c r="BA218" s="74"/>
      <c r="BB218" s="74"/>
      <c r="BC218" s="74"/>
      <c r="BD218" s="74"/>
      <c r="BE218" s="74"/>
      <c r="BF218" s="74"/>
      <c r="BG218" s="74"/>
      <c r="BH218" s="74"/>
      <c r="BI218" s="74"/>
      <c r="BJ218" s="74"/>
      <c r="BK218" s="74"/>
      <c r="BL218" s="74"/>
      <c r="BM218" s="74"/>
      <c r="BN218" s="74"/>
      <c r="BO218" s="74"/>
      <c r="BP218" s="74"/>
      <c r="BQ218" s="74"/>
      <c r="BR218" s="74"/>
      <c r="BS218" s="74"/>
      <c r="BT218" s="74"/>
      <c r="BU218" s="74"/>
      <c r="BV218" s="74"/>
      <c r="BW218" s="74"/>
      <c r="BX218" s="74"/>
      <c r="BY218" s="74"/>
      <c r="BZ218" s="74"/>
      <c r="CA218" s="74"/>
      <c r="CB218" s="74"/>
      <c r="CC218" s="74"/>
      <c r="CD218" s="74"/>
      <c r="CE218" s="74"/>
      <c r="CF218" s="74"/>
      <c r="CG218" s="74"/>
      <c r="CH218" s="74"/>
      <c r="CI218" s="74"/>
      <c r="CJ218" s="74"/>
      <c r="CK218" s="74"/>
      <c r="CL218" s="74"/>
      <c r="CM218" s="74"/>
      <c r="CN218" s="74"/>
      <c r="CO218" s="74"/>
      <c r="CP218" s="74"/>
      <c r="CQ218" s="74"/>
      <c r="CR218" s="75"/>
    </row>
    <row r="219" spans="44:96" customFormat="1" ht="22.5" customHeight="1" thickTop="1" x14ac:dyDescent="0.3">
      <c r="AZ219" s="48"/>
      <c r="BA219" s="49"/>
      <c r="BB219" s="49"/>
      <c r="BC219" s="49"/>
      <c r="BD219" s="49"/>
      <c r="BE219" s="49"/>
      <c r="BF219" s="1123" t="str">
        <f t="shared" ref="BF219" si="158">AU220</f>
        <v>S1</v>
      </c>
      <c r="BG219" s="1123"/>
      <c r="BH219" s="1123"/>
      <c r="BI219" s="1123"/>
      <c r="BJ219" s="1123"/>
      <c r="BK219" s="1123"/>
      <c r="BL219" s="50"/>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51"/>
    </row>
    <row r="220" spans="44:96" customFormat="1" ht="22.5" customHeight="1" x14ac:dyDescent="0.3">
      <c r="AR220" t="str">
        <f t="shared" ref="AR220:AX221" si="159">F53</f>
        <v>kolo</v>
      </c>
      <c r="AS220">
        <f t="shared" si="159"/>
        <v>25</v>
      </c>
      <c r="AT220" t="str">
        <f t="shared" si="159"/>
        <v>HŘIŠTĚ</v>
      </c>
      <c r="AU220" t="str">
        <f t="shared" si="159"/>
        <v>S1</v>
      </c>
      <c r="AV220" t="str">
        <f t="shared" si="159"/>
        <v>vítěz N1</v>
      </c>
      <c r="AW220" t="str">
        <f t="shared" si="159"/>
        <v>:</v>
      </c>
      <c r="AX220" t="str">
        <f t="shared" si="159"/>
        <v>vítěz N3</v>
      </c>
      <c r="AZ220" s="52"/>
      <c r="BA220" s="1141" t="str">
        <f t="shared" ref="BA220" si="160">AR220</f>
        <v>kolo</v>
      </c>
      <c r="BB220" s="1141"/>
      <c r="BC220" s="1141"/>
      <c r="BD220" s="53">
        <f t="shared" ref="BD220" si="161">AR221</f>
        <v>9</v>
      </c>
      <c r="BE220" s="54"/>
      <c r="BF220" s="54"/>
      <c r="BG220" s="54"/>
      <c r="BH220" s="54"/>
      <c r="BI220" s="54"/>
      <c r="BJ220" s="54"/>
      <c r="BK220" s="54"/>
      <c r="BL220" s="54"/>
      <c r="BM220" s="54"/>
      <c r="BN220" s="54"/>
      <c r="BO220" s="54"/>
      <c r="BP220" s="54"/>
      <c r="BQ220" s="54"/>
      <c r="BR220" s="54"/>
      <c r="BS220" s="54"/>
      <c r="BT220" s="1120">
        <f t="shared" ref="BT220" si="162">AS220</f>
        <v>25</v>
      </c>
      <c r="BU220" s="1120"/>
      <c r="BV220" s="1121" t="s">
        <v>48</v>
      </c>
      <c r="BW220" s="1121"/>
      <c r="BX220" s="1121"/>
      <c r="BY220" s="54"/>
      <c r="BZ220" s="54"/>
      <c r="CA220" s="54"/>
      <c r="CB220" s="54"/>
      <c r="CC220" s="54"/>
      <c r="CD220" s="54"/>
      <c r="CE220" s="54"/>
      <c r="CF220" s="54"/>
      <c r="CG220" s="54"/>
      <c r="CH220" s="54"/>
      <c r="CI220" s="54"/>
      <c r="CJ220" s="54"/>
      <c r="CK220" s="54"/>
      <c r="CL220" s="55"/>
      <c r="CM220" s="1122" t="s">
        <v>49</v>
      </c>
      <c r="CN220" s="1122"/>
      <c r="CO220" s="1122"/>
      <c r="CP220" s="1110">
        <f t="shared" ref="CP220" si="163">IF(AT221=0,"",AT221)</f>
        <v>3</v>
      </c>
      <c r="CQ220" s="1110"/>
      <c r="CR220" s="56"/>
    </row>
    <row r="221" spans="44:96" customFormat="1" ht="22.5" customHeight="1" x14ac:dyDescent="0.3">
      <c r="AR221">
        <f t="shared" si="159"/>
        <v>9</v>
      </c>
      <c r="AS221" t="str">
        <f t="shared" si="159"/>
        <v>zápas</v>
      </c>
      <c r="AT221">
        <f t="shared" si="159"/>
        <v>3</v>
      </c>
      <c r="AU221">
        <f t="shared" si="159"/>
        <v>0</v>
      </c>
      <c r="AV221" t="str">
        <f t="shared" ca="1" si="159"/>
        <v>Ovčárecká</v>
      </c>
      <c r="AW221">
        <f t="shared" si="159"/>
        <v>0</v>
      </c>
      <c r="AX221" t="str">
        <f t="shared" ca="1" si="159"/>
        <v>Kmochova</v>
      </c>
      <c r="AZ221" s="52"/>
      <c r="BA221" s="53"/>
      <c r="BB221" s="53"/>
      <c r="BC221" s="53"/>
      <c r="BD221" s="53"/>
      <c r="BE221" s="54"/>
      <c r="BF221" s="54"/>
      <c r="BG221" s="54"/>
      <c r="BH221" s="54"/>
      <c r="BI221" s="54"/>
      <c r="BJ221" s="54"/>
      <c r="BK221" s="54"/>
      <c r="BL221" s="54"/>
      <c r="BM221" s="54"/>
      <c r="BN221" s="54"/>
      <c r="BO221" s="54"/>
      <c r="BP221" s="54"/>
      <c r="BQ221" s="54"/>
      <c r="BR221" s="54"/>
      <c r="BS221" s="54"/>
      <c r="BT221" s="1120"/>
      <c r="BU221" s="1120"/>
      <c r="BV221" s="1121"/>
      <c r="BW221" s="1121"/>
      <c r="BX221" s="1121"/>
      <c r="BY221" s="54"/>
      <c r="BZ221" s="54"/>
      <c r="CA221" s="54"/>
      <c r="CB221" s="54"/>
      <c r="CC221" s="54"/>
      <c r="CD221" s="54"/>
      <c r="CE221" s="54"/>
      <c r="CF221" s="54"/>
      <c r="CG221" s="54"/>
      <c r="CH221" s="54"/>
      <c r="CI221" s="54"/>
      <c r="CJ221" s="54"/>
      <c r="CK221" s="54"/>
      <c r="CL221" s="55"/>
      <c r="CM221" s="1122"/>
      <c r="CN221" s="1122"/>
      <c r="CO221" s="1122"/>
      <c r="CP221" s="1110"/>
      <c r="CQ221" s="1110"/>
      <c r="CR221" s="56"/>
    </row>
    <row r="222" spans="44:96" customFormat="1" ht="22.5" customHeight="1" x14ac:dyDescent="0.3">
      <c r="AZ222" s="52"/>
      <c r="BA222" s="57"/>
      <c r="BB222" s="57"/>
      <c r="BC222" s="57"/>
      <c r="BD222" s="57"/>
      <c r="BE222" s="1165" t="s">
        <v>52</v>
      </c>
      <c r="BF222" s="1165"/>
      <c r="BG222" s="1223" t="str">
        <f t="shared" ref="BG222" si="164">AV220</f>
        <v>vítěz N1</v>
      </c>
      <c r="BH222" s="1223"/>
      <c r="BI222" s="1223"/>
      <c r="BJ222" s="1223"/>
      <c r="BK222" s="58" t="s">
        <v>53</v>
      </c>
      <c r="BL222" s="1224"/>
      <c r="BM222" s="1224"/>
      <c r="BN222" s="1224"/>
      <c r="BO222" s="1224"/>
      <c r="BP222" s="1224"/>
      <c r="BQ222" s="1224"/>
      <c r="BR222" s="1224"/>
      <c r="BS222" s="1224"/>
      <c r="BT222" s="1224"/>
      <c r="BU222" s="348"/>
      <c r="BV222" s="57"/>
      <c r="BW222" s="57"/>
      <c r="BX222" s="57"/>
      <c r="BY222" s="57"/>
      <c r="BZ222" s="57"/>
      <c r="CA222" s="1165" t="s">
        <v>52</v>
      </c>
      <c r="CB222" s="1165"/>
      <c r="CC222" s="1223" t="str">
        <f t="shared" ref="CC222" si="165">AX220</f>
        <v>vítěz N3</v>
      </c>
      <c r="CD222" s="1223"/>
      <c r="CE222" s="1223"/>
      <c r="CF222" s="1223"/>
      <c r="CG222" s="348" t="s">
        <v>53</v>
      </c>
      <c r="CH222" s="77"/>
      <c r="CI222" s="77"/>
      <c r="CJ222" s="77"/>
      <c r="CK222" s="77"/>
      <c r="CL222" s="77"/>
      <c r="CM222" s="77"/>
      <c r="CN222" s="77"/>
      <c r="CO222" s="77"/>
      <c r="CP222" s="77"/>
      <c r="CQ222" s="77"/>
      <c r="CR222" s="56"/>
    </row>
    <row r="223" spans="44:96" customFormat="1" ht="22.5" customHeight="1" x14ac:dyDescent="0.3">
      <c r="AZ223" s="52"/>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c r="CA223" s="57"/>
      <c r="CB223" s="57"/>
      <c r="CC223" s="57"/>
      <c r="CD223" s="57"/>
      <c r="CE223" s="57"/>
      <c r="CF223" s="57"/>
      <c r="CG223" s="57"/>
      <c r="CH223" s="57"/>
      <c r="CI223" s="57"/>
      <c r="CJ223" s="57"/>
      <c r="CK223" s="57"/>
      <c r="CL223" s="60"/>
      <c r="CM223" s="60"/>
      <c r="CN223" s="60"/>
      <c r="CO223" s="60"/>
      <c r="CP223" s="60"/>
      <c r="CQ223" s="60"/>
      <c r="CR223" s="56"/>
    </row>
    <row r="224" spans="44:96" customFormat="1" ht="22.5" customHeight="1" x14ac:dyDescent="0.3">
      <c r="AZ224" s="52"/>
      <c r="BA224" s="61" t="s">
        <v>56</v>
      </c>
      <c r="BB224" s="62" t="str">
        <f t="shared" ref="BB224" si="166">BG222</f>
        <v>vítěz N1</v>
      </c>
      <c r="BC224" s="63" t="s">
        <v>47</v>
      </c>
      <c r="BD224" s="64">
        <v>1</v>
      </c>
      <c r="BE224" s="64">
        <v>2</v>
      </c>
      <c r="BF224" s="64">
        <v>3</v>
      </c>
      <c r="BG224" s="64">
        <v>4</v>
      </c>
      <c r="BH224" s="64">
        <v>5</v>
      </c>
      <c r="BI224" s="64">
        <v>6</v>
      </c>
      <c r="BJ224" s="64">
        <v>7</v>
      </c>
      <c r="BK224" s="64">
        <v>8</v>
      </c>
      <c r="BL224" s="64">
        <v>9</v>
      </c>
      <c r="BM224" s="64">
        <v>10</v>
      </c>
      <c r="BN224" s="64">
        <v>11</v>
      </c>
      <c r="BO224" s="64">
        <v>12</v>
      </c>
      <c r="BP224" s="64">
        <v>13</v>
      </c>
      <c r="BQ224" s="64">
        <v>14</v>
      </c>
      <c r="BR224" s="64">
        <v>15</v>
      </c>
      <c r="BS224" s="64">
        <v>16</v>
      </c>
      <c r="BT224" s="64">
        <v>17</v>
      </c>
      <c r="BU224" s="64">
        <v>18</v>
      </c>
      <c r="BV224" s="64">
        <v>19</v>
      </c>
      <c r="BW224" s="64">
        <v>20</v>
      </c>
      <c r="BX224" s="64">
        <v>21</v>
      </c>
      <c r="BY224" s="64">
        <v>22</v>
      </c>
      <c r="BZ224" s="64">
        <v>23</v>
      </c>
      <c r="CA224" s="64">
        <v>24</v>
      </c>
      <c r="CB224" s="64">
        <v>25</v>
      </c>
      <c r="CC224" s="64">
        <v>26</v>
      </c>
      <c r="CD224" s="64">
        <v>27</v>
      </c>
      <c r="CE224" s="64">
        <v>28</v>
      </c>
      <c r="CF224" s="64">
        <v>29</v>
      </c>
      <c r="CG224" s="64">
        <v>30</v>
      </c>
      <c r="CH224" s="64">
        <v>31</v>
      </c>
      <c r="CI224" s="64">
        <v>32</v>
      </c>
      <c r="CJ224" s="64">
        <v>33</v>
      </c>
      <c r="CK224" s="64">
        <v>34</v>
      </c>
      <c r="CL224" s="65">
        <v>35</v>
      </c>
      <c r="CM224" s="65">
        <v>36</v>
      </c>
      <c r="CN224" s="65">
        <v>37</v>
      </c>
      <c r="CO224" s="65">
        <v>38</v>
      </c>
      <c r="CP224" s="65">
        <v>39</v>
      </c>
      <c r="CQ224" s="65">
        <v>40</v>
      </c>
      <c r="CR224" s="56"/>
    </row>
    <row r="225" spans="44:96" customFormat="1" ht="22.5" customHeight="1" x14ac:dyDescent="0.3">
      <c r="AZ225" s="52"/>
      <c r="BA225" s="66"/>
      <c r="BB225" s="67"/>
      <c r="BC225" s="244"/>
      <c r="BD225" s="68"/>
      <c r="BE225" s="68"/>
      <c r="BF225" s="68"/>
      <c r="BG225" s="68"/>
      <c r="BH225" s="68"/>
      <c r="BI225" s="68"/>
      <c r="BJ225" s="68"/>
      <c r="BK225" s="68"/>
      <c r="BL225" s="68"/>
      <c r="BM225" s="68"/>
      <c r="BN225" s="68"/>
      <c r="BO225" s="68"/>
      <c r="BP225" s="68"/>
      <c r="BQ225" s="68"/>
      <c r="BR225" s="68"/>
      <c r="BS225" s="68"/>
      <c r="BT225" s="68"/>
      <c r="BU225" s="68"/>
      <c r="BV225" s="68"/>
      <c r="BW225" s="68"/>
      <c r="BX225" s="68"/>
      <c r="BY225" s="68"/>
      <c r="BZ225" s="68"/>
      <c r="CA225" s="68"/>
      <c r="CB225" s="68"/>
      <c r="CC225" s="68"/>
      <c r="CD225" s="68"/>
      <c r="CE225" s="68"/>
      <c r="CF225" s="68"/>
      <c r="CG225" s="68"/>
      <c r="CH225" s="68"/>
      <c r="CI225" s="68"/>
      <c r="CJ225" s="68"/>
      <c r="CK225" s="68"/>
      <c r="CL225" s="69"/>
      <c r="CM225" s="69"/>
      <c r="CN225" s="69"/>
      <c r="CO225" s="69"/>
      <c r="CP225" s="69"/>
      <c r="CQ225" s="69"/>
      <c r="CR225" s="56"/>
    </row>
    <row r="226" spans="44:96" customFormat="1" ht="22.5" customHeight="1" x14ac:dyDescent="0.3">
      <c r="AZ226" s="52"/>
      <c r="BA226" s="70" t="s">
        <v>56</v>
      </c>
      <c r="BB226" s="71" t="str">
        <f t="shared" ref="BB226" si="167">CC222</f>
        <v>vítěz N3</v>
      </c>
      <c r="BC226" s="72" t="s">
        <v>47</v>
      </c>
      <c r="BD226" s="64">
        <v>1</v>
      </c>
      <c r="BE226" s="64">
        <v>2</v>
      </c>
      <c r="BF226" s="64">
        <v>3</v>
      </c>
      <c r="BG226" s="64">
        <v>4</v>
      </c>
      <c r="BH226" s="64">
        <v>5</v>
      </c>
      <c r="BI226" s="64">
        <v>6</v>
      </c>
      <c r="BJ226" s="64">
        <v>7</v>
      </c>
      <c r="BK226" s="64">
        <v>8</v>
      </c>
      <c r="BL226" s="64">
        <v>9</v>
      </c>
      <c r="BM226" s="64">
        <v>10</v>
      </c>
      <c r="BN226" s="64">
        <v>11</v>
      </c>
      <c r="BO226" s="64">
        <v>12</v>
      </c>
      <c r="BP226" s="64">
        <v>13</v>
      </c>
      <c r="BQ226" s="64">
        <v>14</v>
      </c>
      <c r="BR226" s="64">
        <v>15</v>
      </c>
      <c r="BS226" s="64">
        <v>16</v>
      </c>
      <c r="BT226" s="64">
        <v>17</v>
      </c>
      <c r="BU226" s="64">
        <v>18</v>
      </c>
      <c r="BV226" s="64">
        <v>19</v>
      </c>
      <c r="BW226" s="64">
        <v>20</v>
      </c>
      <c r="BX226" s="64">
        <v>21</v>
      </c>
      <c r="BY226" s="64">
        <v>22</v>
      </c>
      <c r="BZ226" s="64">
        <v>23</v>
      </c>
      <c r="CA226" s="64">
        <v>24</v>
      </c>
      <c r="CB226" s="64">
        <v>25</v>
      </c>
      <c r="CC226" s="64">
        <v>26</v>
      </c>
      <c r="CD226" s="64">
        <v>27</v>
      </c>
      <c r="CE226" s="64">
        <v>28</v>
      </c>
      <c r="CF226" s="64">
        <v>29</v>
      </c>
      <c r="CG226" s="64">
        <v>30</v>
      </c>
      <c r="CH226" s="64">
        <v>31</v>
      </c>
      <c r="CI226" s="64">
        <v>32</v>
      </c>
      <c r="CJ226" s="64">
        <v>33</v>
      </c>
      <c r="CK226" s="64">
        <v>34</v>
      </c>
      <c r="CL226" s="65">
        <v>35</v>
      </c>
      <c r="CM226" s="65">
        <v>36</v>
      </c>
      <c r="CN226" s="65">
        <v>37</v>
      </c>
      <c r="CO226" s="65">
        <v>38</v>
      </c>
      <c r="CP226" s="65">
        <v>39</v>
      </c>
      <c r="CQ226" s="65">
        <v>40</v>
      </c>
      <c r="CR226" s="56"/>
    </row>
    <row r="227" spans="44:96" customFormat="1" ht="22.5" customHeight="1" thickBot="1" x14ac:dyDescent="0.35">
      <c r="AZ227" s="73"/>
      <c r="BA227" s="74"/>
      <c r="BB227" s="74"/>
      <c r="BC227" s="74"/>
      <c r="BD227" s="74"/>
      <c r="BE227" s="74"/>
      <c r="BF227" s="74"/>
      <c r="BG227" s="74"/>
      <c r="BH227" s="74"/>
      <c r="BI227" s="74"/>
      <c r="BJ227" s="74"/>
      <c r="BK227" s="74"/>
      <c r="BL227" s="74"/>
      <c r="BM227" s="74"/>
      <c r="BN227" s="74"/>
      <c r="BO227" s="74"/>
      <c r="BP227" s="74"/>
      <c r="BQ227" s="74"/>
      <c r="BR227" s="74"/>
      <c r="BS227" s="74"/>
      <c r="BT227" s="74"/>
      <c r="BU227" s="74"/>
      <c r="BV227" s="74"/>
      <c r="BW227" s="74"/>
      <c r="BX227" s="74"/>
      <c r="BY227" s="74"/>
      <c r="BZ227" s="74"/>
      <c r="CA227" s="74"/>
      <c r="CB227" s="74"/>
      <c r="CC227" s="74"/>
      <c r="CD227" s="74"/>
      <c r="CE227" s="74"/>
      <c r="CF227" s="74"/>
      <c r="CG227" s="74"/>
      <c r="CH227" s="74"/>
      <c r="CI227" s="74"/>
      <c r="CJ227" s="74"/>
      <c r="CK227" s="74"/>
      <c r="CL227" s="74"/>
      <c r="CM227" s="74"/>
      <c r="CN227" s="74"/>
      <c r="CO227" s="74"/>
      <c r="CP227" s="74"/>
      <c r="CQ227" s="74"/>
      <c r="CR227" s="75"/>
    </row>
    <row r="228" spans="44:96" customFormat="1" ht="22.5" customHeight="1" thickTop="1" x14ac:dyDescent="0.3">
      <c r="AZ228" s="48"/>
      <c r="BA228" s="49"/>
      <c r="BB228" s="49"/>
      <c r="BC228" s="49"/>
      <c r="BD228" s="49"/>
      <c r="BE228" s="49"/>
      <c r="BF228" s="1123" t="str">
        <f t="shared" ref="BF228" si="168">AU229</f>
        <v>S2</v>
      </c>
      <c r="BG228" s="1123"/>
      <c r="BH228" s="1123"/>
      <c r="BI228" s="1123"/>
      <c r="BJ228" s="1123"/>
      <c r="BK228" s="1123"/>
      <c r="BL228" s="50"/>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51"/>
    </row>
    <row r="229" spans="44:96" customFormat="1" ht="22.5" customHeight="1" x14ac:dyDescent="0.3">
      <c r="AR229" t="str">
        <f t="shared" ref="AR229:AX230" si="169">F55</f>
        <v>kolo</v>
      </c>
      <c r="AS229">
        <f t="shared" si="169"/>
        <v>26</v>
      </c>
      <c r="AT229" t="str">
        <f t="shared" si="169"/>
        <v>HŘIŠTĚ</v>
      </c>
      <c r="AU229" t="str">
        <f t="shared" si="169"/>
        <v>S2</v>
      </c>
      <c r="AV229" t="str">
        <f t="shared" si="169"/>
        <v>vítěz N2</v>
      </c>
      <c r="AW229" t="str">
        <f t="shared" si="169"/>
        <v>:</v>
      </c>
      <c r="AX229" t="str">
        <f t="shared" si="169"/>
        <v>vítěz N4</v>
      </c>
      <c r="AZ229" s="52"/>
      <c r="BA229" s="1141" t="str">
        <f t="shared" ref="BA229" si="170">AR229</f>
        <v>kolo</v>
      </c>
      <c r="BB229" s="1141"/>
      <c r="BC229" s="1141"/>
      <c r="BD229" s="53">
        <f t="shared" ref="BD229" si="171">AR230</f>
        <v>9</v>
      </c>
      <c r="BE229" s="54"/>
      <c r="BF229" s="54"/>
      <c r="BG229" s="54"/>
      <c r="BH229" s="54"/>
      <c r="BI229" s="54"/>
      <c r="BJ229" s="54"/>
      <c r="BK229" s="54"/>
      <c r="BL229" s="54"/>
      <c r="BM229" s="54"/>
      <c r="BN229" s="54"/>
      <c r="BO229" s="54"/>
      <c r="BP229" s="54"/>
      <c r="BQ229" s="54"/>
      <c r="BR229" s="54"/>
      <c r="BS229" s="54"/>
      <c r="BT229" s="1120">
        <f t="shared" ref="BT229" si="172">AS229</f>
        <v>26</v>
      </c>
      <c r="BU229" s="1120"/>
      <c r="BV229" s="1121" t="s">
        <v>48</v>
      </c>
      <c r="BW229" s="1121"/>
      <c r="BX229" s="1121"/>
      <c r="BY229" s="54"/>
      <c r="BZ229" s="54"/>
      <c r="CA229" s="54"/>
      <c r="CB229" s="54"/>
      <c r="CC229" s="54"/>
      <c r="CD229" s="54"/>
      <c r="CE229" s="54"/>
      <c r="CF229" s="54"/>
      <c r="CG229" s="54"/>
      <c r="CH229" s="54"/>
      <c r="CI229" s="54"/>
      <c r="CJ229" s="54"/>
      <c r="CK229" s="54"/>
      <c r="CL229" s="55"/>
      <c r="CM229" s="1122" t="s">
        <v>49</v>
      </c>
      <c r="CN229" s="1122"/>
      <c r="CO229" s="1122"/>
      <c r="CP229" s="1110">
        <f t="shared" ref="CP229" si="173">IF(AT230=0,"",AT230)</f>
        <v>2</v>
      </c>
      <c r="CQ229" s="1110"/>
      <c r="CR229" s="56"/>
    </row>
    <row r="230" spans="44:96" customFormat="1" ht="22.5" customHeight="1" x14ac:dyDescent="0.3">
      <c r="AR230">
        <f t="shared" si="169"/>
        <v>9</v>
      </c>
      <c r="AS230" t="str">
        <f t="shared" si="169"/>
        <v>zápas</v>
      </c>
      <c r="AT230">
        <f t="shared" si="169"/>
        <v>2</v>
      </c>
      <c r="AU230">
        <f t="shared" si="169"/>
        <v>0</v>
      </c>
      <c r="AV230" t="str">
        <f t="shared" ca="1" si="169"/>
        <v>Masarykova</v>
      </c>
      <c r="AW230">
        <f t="shared" si="169"/>
        <v>0</v>
      </c>
      <c r="AX230" t="str">
        <f t="shared" ca="1" si="169"/>
        <v>Pečky</v>
      </c>
      <c r="AZ230" s="52"/>
      <c r="BA230" s="53"/>
      <c r="BB230" s="53"/>
      <c r="BC230" s="53"/>
      <c r="BD230" s="53"/>
      <c r="BE230" s="54"/>
      <c r="BF230" s="54"/>
      <c r="BG230" s="54"/>
      <c r="BH230" s="54"/>
      <c r="BI230" s="54"/>
      <c r="BJ230" s="54"/>
      <c r="BK230" s="54"/>
      <c r="BL230" s="54"/>
      <c r="BM230" s="54"/>
      <c r="BN230" s="54"/>
      <c r="BO230" s="54"/>
      <c r="BP230" s="54"/>
      <c r="BQ230" s="54"/>
      <c r="BR230" s="54"/>
      <c r="BS230" s="54"/>
      <c r="BT230" s="1120"/>
      <c r="BU230" s="1120"/>
      <c r="BV230" s="1121"/>
      <c r="BW230" s="1121"/>
      <c r="BX230" s="1121"/>
      <c r="BY230" s="54"/>
      <c r="BZ230" s="54"/>
      <c r="CA230" s="54"/>
      <c r="CB230" s="54"/>
      <c r="CC230" s="54"/>
      <c r="CD230" s="54"/>
      <c r="CE230" s="54"/>
      <c r="CF230" s="54"/>
      <c r="CG230" s="54"/>
      <c r="CH230" s="54"/>
      <c r="CI230" s="54"/>
      <c r="CJ230" s="54"/>
      <c r="CK230" s="54"/>
      <c r="CL230" s="55"/>
      <c r="CM230" s="1122"/>
      <c r="CN230" s="1122"/>
      <c r="CO230" s="1122"/>
      <c r="CP230" s="1110"/>
      <c r="CQ230" s="1110"/>
      <c r="CR230" s="56"/>
    </row>
    <row r="231" spans="44:96" customFormat="1" ht="22.5" customHeight="1" x14ac:dyDescent="0.3">
      <c r="AZ231" s="52"/>
      <c r="BA231" s="57"/>
      <c r="BB231" s="57"/>
      <c r="BC231" s="57"/>
      <c r="BD231" s="57"/>
      <c r="BE231" s="1165" t="s">
        <v>52</v>
      </c>
      <c r="BF231" s="1165"/>
      <c r="BG231" s="1223" t="str">
        <f t="shared" ref="BG231" si="174">AV229</f>
        <v>vítěz N2</v>
      </c>
      <c r="BH231" s="1223"/>
      <c r="BI231" s="1223"/>
      <c r="BJ231" s="1223"/>
      <c r="BK231" s="58" t="s">
        <v>53</v>
      </c>
      <c r="BL231" s="1224"/>
      <c r="BM231" s="1224"/>
      <c r="BN231" s="1224"/>
      <c r="BO231" s="1224"/>
      <c r="BP231" s="1224"/>
      <c r="BQ231" s="1224"/>
      <c r="BR231" s="1224"/>
      <c r="BS231" s="1224"/>
      <c r="BT231" s="1224"/>
      <c r="BU231" s="348"/>
      <c r="BV231" s="57"/>
      <c r="BW231" s="57"/>
      <c r="BX231" s="57"/>
      <c r="BY231" s="57"/>
      <c r="BZ231" s="57"/>
      <c r="CA231" s="1165" t="s">
        <v>52</v>
      </c>
      <c r="CB231" s="1165"/>
      <c r="CC231" s="1223" t="str">
        <f t="shared" ref="CC231" si="175">AX229</f>
        <v>vítěz N4</v>
      </c>
      <c r="CD231" s="1223"/>
      <c r="CE231" s="1223"/>
      <c r="CF231" s="1223"/>
      <c r="CG231" s="348" t="s">
        <v>53</v>
      </c>
      <c r="CH231" s="77"/>
      <c r="CI231" s="77"/>
      <c r="CJ231" s="77"/>
      <c r="CK231" s="77"/>
      <c r="CL231" s="77"/>
      <c r="CM231" s="77"/>
      <c r="CN231" s="77"/>
      <c r="CO231" s="77"/>
      <c r="CP231" s="77"/>
      <c r="CQ231" s="77"/>
      <c r="CR231" s="56"/>
    </row>
    <row r="232" spans="44:96" customFormat="1" ht="22.5" customHeight="1" x14ac:dyDescent="0.3">
      <c r="AZ232" s="52"/>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c r="CA232" s="57"/>
      <c r="CB232" s="57"/>
      <c r="CC232" s="57"/>
      <c r="CD232" s="57"/>
      <c r="CE232" s="57"/>
      <c r="CF232" s="57"/>
      <c r="CG232" s="57"/>
      <c r="CH232" s="57"/>
      <c r="CI232" s="57"/>
      <c r="CJ232" s="57"/>
      <c r="CK232" s="57"/>
      <c r="CL232" s="60"/>
      <c r="CM232" s="60"/>
      <c r="CN232" s="60"/>
      <c r="CO232" s="60"/>
      <c r="CP232" s="60"/>
      <c r="CQ232" s="60"/>
      <c r="CR232" s="56"/>
    </row>
    <row r="233" spans="44:96" customFormat="1" ht="22.5" customHeight="1" x14ac:dyDescent="0.3">
      <c r="AZ233" s="52"/>
      <c r="BA233" s="61" t="s">
        <v>56</v>
      </c>
      <c r="BB233" s="62" t="str">
        <f t="shared" ref="BB233" si="176">BG231</f>
        <v>vítěz N2</v>
      </c>
      <c r="BC233" s="63" t="s">
        <v>47</v>
      </c>
      <c r="BD233" s="64">
        <v>1</v>
      </c>
      <c r="BE233" s="64">
        <v>2</v>
      </c>
      <c r="BF233" s="64">
        <v>3</v>
      </c>
      <c r="BG233" s="64">
        <v>4</v>
      </c>
      <c r="BH233" s="64">
        <v>5</v>
      </c>
      <c r="BI233" s="64">
        <v>6</v>
      </c>
      <c r="BJ233" s="64">
        <v>7</v>
      </c>
      <c r="BK233" s="64">
        <v>8</v>
      </c>
      <c r="BL233" s="64">
        <v>9</v>
      </c>
      <c r="BM233" s="64">
        <v>10</v>
      </c>
      <c r="BN233" s="64">
        <v>11</v>
      </c>
      <c r="BO233" s="64">
        <v>12</v>
      </c>
      <c r="BP233" s="64">
        <v>13</v>
      </c>
      <c r="BQ233" s="64">
        <v>14</v>
      </c>
      <c r="BR233" s="64">
        <v>15</v>
      </c>
      <c r="BS233" s="64">
        <v>16</v>
      </c>
      <c r="BT233" s="64">
        <v>17</v>
      </c>
      <c r="BU233" s="64">
        <v>18</v>
      </c>
      <c r="BV233" s="64">
        <v>19</v>
      </c>
      <c r="BW233" s="64">
        <v>20</v>
      </c>
      <c r="BX233" s="64">
        <v>21</v>
      </c>
      <c r="BY233" s="64">
        <v>22</v>
      </c>
      <c r="BZ233" s="64">
        <v>23</v>
      </c>
      <c r="CA233" s="64">
        <v>24</v>
      </c>
      <c r="CB233" s="64">
        <v>25</v>
      </c>
      <c r="CC233" s="64">
        <v>26</v>
      </c>
      <c r="CD233" s="64">
        <v>27</v>
      </c>
      <c r="CE233" s="64">
        <v>28</v>
      </c>
      <c r="CF233" s="64">
        <v>29</v>
      </c>
      <c r="CG233" s="64">
        <v>30</v>
      </c>
      <c r="CH233" s="64">
        <v>31</v>
      </c>
      <c r="CI233" s="64">
        <v>32</v>
      </c>
      <c r="CJ233" s="64">
        <v>33</v>
      </c>
      <c r="CK233" s="64">
        <v>34</v>
      </c>
      <c r="CL233" s="65">
        <v>35</v>
      </c>
      <c r="CM233" s="65">
        <v>36</v>
      </c>
      <c r="CN233" s="65">
        <v>37</v>
      </c>
      <c r="CO233" s="65">
        <v>38</v>
      </c>
      <c r="CP233" s="65">
        <v>39</v>
      </c>
      <c r="CQ233" s="65">
        <v>40</v>
      </c>
      <c r="CR233" s="56"/>
    </row>
    <row r="234" spans="44:96" customFormat="1" ht="22.5" customHeight="1" x14ac:dyDescent="0.3">
      <c r="AZ234" s="52"/>
      <c r="BA234" s="66"/>
      <c r="BB234" s="67"/>
      <c r="BC234" s="244"/>
      <c r="BD234" s="68"/>
      <c r="BE234" s="68"/>
      <c r="BF234" s="68"/>
      <c r="BG234" s="68"/>
      <c r="BH234" s="68"/>
      <c r="BI234" s="68"/>
      <c r="BJ234" s="68"/>
      <c r="BK234" s="68"/>
      <c r="BL234" s="68"/>
      <c r="BM234" s="68"/>
      <c r="BN234" s="68"/>
      <c r="BO234" s="68"/>
      <c r="BP234" s="68"/>
      <c r="BQ234" s="68"/>
      <c r="BR234" s="68"/>
      <c r="BS234" s="68"/>
      <c r="BT234" s="68"/>
      <c r="BU234" s="68"/>
      <c r="BV234" s="68"/>
      <c r="BW234" s="68"/>
      <c r="BX234" s="68"/>
      <c r="BY234" s="68"/>
      <c r="BZ234" s="68"/>
      <c r="CA234" s="68"/>
      <c r="CB234" s="68"/>
      <c r="CC234" s="68"/>
      <c r="CD234" s="68"/>
      <c r="CE234" s="68"/>
      <c r="CF234" s="68"/>
      <c r="CG234" s="68"/>
      <c r="CH234" s="68"/>
      <c r="CI234" s="68"/>
      <c r="CJ234" s="68"/>
      <c r="CK234" s="68"/>
      <c r="CL234" s="69"/>
      <c r="CM234" s="69"/>
      <c r="CN234" s="69"/>
      <c r="CO234" s="69"/>
      <c r="CP234" s="69"/>
      <c r="CQ234" s="69"/>
      <c r="CR234" s="56"/>
    </row>
    <row r="235" spans="44:96" customFormat="1" ht="22.5" customHeight="1" x14ac:dyDescent="0.3">
      <c r="AZ235" s="52"/>
      <c r="BA235" s="70" t="s">
        <v>56</v>
      </c>
      <c r="BB235" s="71" t="str">
        <f t="shared" ref="BB235" si="177">CC231</f>
        <v>vítěz N4</v>
      </c>
      <c r="BC235" s="72" t="s">
        <v>47</v>
      </c>
      <c r="BD235" s="64">
        <v>1</v>
      </c>
      <c r="BE235" s="64">
        <v>2</v>
      </c>
      <c r="BF235" s="64">
        <v>3</v>
      </c>
      <c r="BG235" s="64">
        <v>4</v>
      </c>
      <c r="BH235" s="64">
        <v>5</v>
      </c>
      <c r="BI235" s="64">
        <v>6</v>
      </c>
      <c r="BJ235" s="64">
        <v>7</v>
      </c>
      <c r="BK235" s="64">
        <v>8</v>
      </c>
      <c r="BL235" s="64">
        <v>9</v>
      </c>
      <c r="BM235" s="64">
        <v>10</v>
      </c>
      <c r="BN235" s="64">
        <v>11</v>
      </c>
      <c r="BO235" s="64">
        <v>12</v>
      </c>
      <c r="BP235" s="64">
        <v>13</v>
      </c>
      <c r="BQ235" s="64">
        <v>14</v>
      </c>
      <c r="BR235" s="64">
        <v>15</v>
      </c>
      <c r="BS235" s="64">
        <v>16</v>
      </c>
      <c r="BT235" s="64">
        <v>17</v>
      </c>
      <c r="BU235" s="64">
        <v>18</v>
      </c>
      <c r="BV235" s="64">
        <v>19</v>
      </c>
      <c r="BW235" s="64">
        <v>20</v>
      </c>
      <c r="BX235" s="64">
        <v>21</v>
      </c>
      <c r="BY235" s="64">
        <v>22</v>
      </c>
      <c r="BZ235" s="64">
        <v>23</v>
      </c>
      <c r="CA235" s="64">
        <v>24</v>
      </c>
      <c r="CB235" s="64">
        <v>25</v>
      </c>
      <c r="CC235" s="64">
        <v>26</v>
      </c>
      <c r="CD235" s="64">
        <v>27</v>
      </c>
      <c r="CE235" s="64">
        <v>28</v>
      </c>
      <c r="CF235" s="64">
        <v>29</v>
      </c>
      <c r="CG235" s="64">
        <v>30</v>
      </c>
      <c r="CH235" s="64">
        <v>31</v>
      </c>
      <c r="CI235" s="64">
        <v>32</v>
      </c>
      <c r="CJ235" s="64">
        <v>33</v>
      </c>
      <c r="CK235" s="64">
        <v>34</v>
      </c>
      <c r="CL235" s="65">
        <v>35</v>
      </c>
      <c r="CM235" s="65">
        <v>36</v>
      </c>
      <c r="CN235" s="65">
        <v>37</v>
      </c>
      <c r="CO235" s="65">
        <v>38</v>
      </c>
      <c r="CP235" s="65">
        <v>39</v>
      </c>
      <c r="CQ235" s="65">
        <v>40</v>
      </c>
      <c r="CR235" s="56"/>
    </row>
    <row r="236" spans="44:96" customFormat="1" ht="22.5" customHeight="1" thickBot="1" x14ac:dyDescent="0.35">
      <c r="AZ236" s="73"/>
      <c r="BA236" s="74"/>
      <c r="BB236" s="74"/>
      <c r="BC236" s="74"/>
      <c r="BD236" s="74"/>
      <c r="BE236" s="74"/>
      <c r="BF236" s="74"/>
      <c r="BG236" s="74"/>
      <c r="BH236" s="74"/>
      <c r="BI236" s="74"/>
      <c r="BJ236" s="74"/>
      <c r="BK236" s="74"/>
      <c r="BL236" s="74"/>
      <c r="BM236" s="74"/>
      <c r="BN236" s="74"/>
      <c r="BO236" s="74"/>
      <c r="BP236" s="74"/>
      <c r="BQ236" s="74"/>
      <c r="BR236" s="74"/>
      <c r="BS236" s="74"/>
      <c r="BT236" s="74"/>
      <c r="BU236" s="74"/>
      <c r="BV236" s="74"/>
      <c r="BW236" s="74"/>
      <c r="BX236" s="74"/>
      <c r="BY236" s="74"/>
      <c r="BZ236" s="74"/>
      <c r="CA236" s="74"/>
      <c r="CB236" s="74"/>
      <c r="CC236" s="74"/>
      <c r="CD236" s="74"/>
      <c r="CE236" s="74"/>
      <c r="CF236" s="74"/>
      <c r="CG236" s="74"/>
      <c r="CH236" s="74"/>
      <c r="CI236" s="74"/>
      <c r="CJ236" s="74"/>
      <c r="CK236" s="74"/>
      <c r="CL236" s="74"/>
      <c r="CM236" s="74"/>
      <c r="CN236" s="74"/>
      <c r="CO236" s="74"/>
      <c r="CP236" s="74"/>
      <c r="CQ236" s="74"/>
      <c r="CR236" s="75"/>
    </row>
    <row r="237" spans="44:96" customFormat="1" ht="22.5" customHeight="1" thickTop="1" x14ac:dyDescent="0.3">
      <c r="AZ237" s="48"/>
      <c r="BA237" s="49"/>
      <c r="BB237" s="49"/>
      <c r="BC237" s="49"/>
      <c r="BD237" s="49"/>
      <c r="BE237" s="49"/>
      <c r="BF237" s="1123" t="str">
        <f t="shared" ref="BF237" si="178">AU238</f>
        <v>F7</v>
      </c>
      <c r="BG237" s="1123"/>
      <c r="BH237" s="1123"/>
      <c r="BI237" s="1123"/>
      <c r="BJ237" s="1123"/>
      <c r="BK237" s="1123"/>
      <c r="BL237" s="50"/>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51"/>
    </row>
    <row r="238" spans="44:96" customFormat="1" ht="22.5" customHeight="1" x14ac:dyDescent="0.3">
      <c r="AR238" t="str">
        <f t="shared" ref="AR238:AX239" si="179">F57</f>
        <v>kolo</v>
      </c>
      <c r="AS238">
        <f t="shared" si="179"/>
        <v>27</v>
      </c>
      <c r="AT238" t="str">
        <f t="shared" si="179"/>
        <v>HŘIŠTĚ</v>
      </c>
      <c r="AU238" t="str">
        <f t="shared" si="179"/>
        <v>F7</v>
      </c>
      <c r="AV238" t="str">
        <f t="shared" si="179"/>
        <v>poražený U1</v>
      </c>
      <c r="AW238" t="str">
        <f t="shared" si="179"/>
        <v>:</v>
      </c>
      <c r="AX238" t="str">
        <f t="shared" si="179"/>
        <v>poražený U2</v>
      </c>
      <c r="AZ238" s="52"/>
      <c r="BA238" s="1141" t="str">
        <f t="shared" ref="BA238" si="180">AR238</f>
        <v>kolo</v>
      </c>
      <c r="BB238" s="1141"/>
      <c r="BC238" s="1141"/>
      <c r="BD238" s="53">
        <f t="shared" ref="BD238" si="181">AR239</f>
        <v>9</v>
      </c>
      <c r="BE238" s="54"/>
      <c r="BF238" s="54"/>
      <c r="BG238" s="54"/>
      <c r="BH238" s="54"/>
      <c r="BI238" s="54"/>
      <c r="BJ238" s="54"/>
      <c r="BK238" s="54"/>
      <c r="BL238" s="54"/>
      <c r="BM238" s="54"/>
      <c r="BN238" s="54"/>
      <c r="BO238" s="54"/>
      <c r="BP238" s="54"/>
      <c r="BQ238" s="54"/>
      <c r="BR238" s="54"/>
      <c r="BS238" s="54"/>
      <c r="BT238" s="1120">
        <f t="shared" ref="BT238" si="182">AS238</f>
        <v>27</v>
      </c>
      <c r="BU238" s="1120"/>
      <c r="BV238" s="1121" t="s">
        <v>48</v>
      </c>
      <c r="BW238" s="1121"/>
      <c r="BX238" s="1121"/>
      <c r="BY238" s="54"/>
      <c r="BZ238" s="54"/>
      <c r="CA238" s="54"/>
      <c r="CB238" s="54"/>
      <c r="CC238" s="54"/>
      <c r="CD238" s="54"/>
      <c r="CE238" s="54"/>
      <c r="CF238" s="54"/>
      <c r="CG238" s="54"/>
      <c r="CH238" s="54"/>
      <c r="CI238" s="54"/>
      <c r="CJ238" s="54"/>
      <c r="CK238" s="54"/>
      <c r="CL238" s="55"/>
      <c r="CM238" s="1122" t="s">
        <v>49</v>
      </c>
      <c r="CN238" s="1122"/>
      <c r="CO238" s="1122"/>
      <c r="CP238" s="1110">
        <f t="shared" ref="CP238" si="183">IF(AT239=0,"",AT239)</f>
        <v>1</v>
      </c>
      <c r="CQ238" s="1110"/>
      <c r="CR238" s="56"/>
    </row>
    <row r="239" spans="44:96" customFormat="1" ht="22.5" customHeight="1" x14ac:dyDescent="0.3">
      <c r="AR239">
        <f t="shared" si="179"/>
        <v>9</v>
      </c>
      <c r="AS239" t="str">
        <f t="shared" si="179"/>
        <v>zápas</v>
      </c>
      <c r="AT239">
        <f t="shared" si="179"/>
        <v>1</v>
      </c>
      <c r="AU239">
        <f t="shared" si="179"/>
        <v>0</v>
      </c>
      <c r="AV239" t="str">
        <f t="shared" ca="1" si="179"/>
        <v>Týnec n.Lab.</v>
      </c>
      <c r="AW239">
        <f t="shared" si="179"/>
        <v>0</v>
      </c>
      <c r="AX239" t="str">
        <f t="shared" ca="1" si="179"/>
        <v>Lipanská</v>
      </c>
      <c r="AZ239" s="52"/>
      <c r="BA239" s="53"/>
      <c r="BB239" s="53"/>
      <c r="BC239" s="53"/>
      <c r="BD239" s="53"/>
      <c r="BE239" s="54"/>
      <c r="BF239" s="54"/>
      <c r="BG239" s="54"/>
      <c r="BH239" s="54"/>
      <c r="BI239" s="54"/>
      <c r="BJ239" s="54"/>
      <c r="BK239" s="54"/>
      <c r="BL239" s="54"/>
      <c r="BM239" s="54"/>
      <c r="BN239" s="54"/>
      <c r="BO239" s="54"/>
      <c r="BP239" s="54"/>
      <c r="BQ239" s="54"/>
      <c r="BR239" s="54"/>
      <c r="BS239" s="54"/>
      <c r="BT239" s="1120"/>
      <c r="BU239" s="1120"/>
      <c r="BV239" s="1121"/>
      <c r="BW239" s="1121"/>
      <c r="BX239" s="1121"/>
      <c r="BY239" s="54"/>
      <c r="BZ239" s="54"/>
      <c r="CA239" s="54"/>
      <c r="CB239" s="54"/>
      <c r="CC239" s="54"/>
      <c r="CD239" s="54"/>
      <c r="CE239" s="54"/>
      <c r="CF239" s="54"/>
      <c r="CG239" s="54"/>
      <c r="CH239" s="54"/>
      <c r="CI239" s="54"/>
      <c r="CJ239" s="54"/>
      <c r="CK239" s="54"/>
      <c r="CL239" s="55"/>
      <c r="CM239" s="1122"/>
      <c r="CN239" s="1122"/>
      <c r="CO239" s="1122"/>
      <c r="CP239" s="1110"/>
      <c r="CQ239" s="1110"/>
      <c r="CR239" s="56"/>
    </row>
    <row r="240" spans="44:96" customFormat="1" ht="22.5" customHeight="1" x14ac:dyDescent="0.3">
      <c r="AZ240" s="52"/>
      <c r="BA240" s="57"/>
      <c r="BB240" s="57"/>
      <c r="BC240" s="57"/>
      <c r="BD240" s="57"/>
      <c r="BE240" s="1165" t="s">
        <v>52</v>
      </c>
      <c r="BF240" s="1165"/>
      <c r="BG240" s="1223" t="str">
        <f t="shared" ref="BG240" si="184">AV238</f>
        <v>poražený U1</v>
      </c>
      <c r="BH240" s="1223"/>
      <c r="BI240" s="1223"/>
      <c r="BJ240" s="1223"/>
      <c r="BK240" s="58" t="s">
        <v>53</v>
      </c>
      <c r="BL240" s="1224"/>
      <c r="BM240" s="1224"/>
      <c r="BN240" s="1224"/>
      <c r="BO240" s="1224"/>
      <c r="BP240" s="1224"/>
      <c r="BQ240" s="1224"/>
      <c r="BR240" s="1224"/>
      <c r="BS240" s="1224"/>
      <c r="BT240" s="1224"/>
      <c r="BU240" s="348"/>
      <c r="BV240" s="57"/>
      <c r="BW240" s="57"/>
      <c r="BX240" s="57"/>
      <c r="BY240" s="57"/>
      <c r="BZ240" s="57"/>
      <c r="CA240" s="1165" t="s">
        <v>52</v>
      </c>
      <c r="CB240" s="1165"/>
      <c r="CC240" s="1223" t="str">
        <f t="shared" ref="CC240" si="185">AX238</f>
        <v>poražený U2</v>
      </c>
      <c r="CD240" s="1223"/>
      <c r="CE240" s="1223"/>
      <c r="CF240" s="1223"/>
      <c r="CG240" s="348" t="s">
        <v>53</v>
      </c>
      <c r="CH240" s="77"/>
      <c r="CI240" s="77"/>
      <c r="CJ240" s="77"/>
      <c r="CK240" s="77"/>
      <c r="CL240" s="77"/>
      <c r="CM240" s="77"/>
      <c r="CN240" s="77"/>
      <c r="CO240" s="77"/>
      <c r="CP240" s="77"/>
      <c r="CQ240" s="77"/>
      <c r="CR240" s="56"/>
    </row>
    <row r="241" spans="17:96" ht="22.5" customHeight="1" x14ac:dyDescent="0.3">
      <c r="Q241"/>
      <c r="S241"/>
      <c r="AM241"/>
      <c r="AN241"/>
      <c r="AO241"/>
      <c r="AP241"/>
      <c r="AZ241" s="52"/>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c r="CA241" s="57"/>
      <c r="CB241" s="57"/>
      <c r="CC241" s="57"/>
      <c r="CD241" s="57"/>
      <c r="CE241" s="57"/>
      <c r="CF241" s="57"/>
      <c r="CG241" s="57"/>
      <c r="CH241" s="57"/>
      <c r="CI241" s="57"/>
      <c r="CJ241" s="57"/>
      <c r="CK241" s="57"/>
      <c r="CL241" s="60"/>
      <c r="CM241" s="60"/>
      <c r="CN241" s="60"/>
      <c r="CO241" s="60"/>
      <c r="CP241" s="60"/>
      <c r="CQ241" s="60"/>
      <c r="CR241" s="56"/>
    </row>
    <row r="242" spans="17:96" ht="22.5" customHeight="1" x14ac:dyDescent="0.3">
      <c r="Q242"/>
      <c r="S242"/>
      <c r="AM242"/>
      <c r="AN242"/>
      <c r="AO242"/>
      <c r="AP242"/>
      <c r="AZ242" s="52"/>
      <c r="BA242" s="61" t="s">
        <v>56</v>
      </c>
      <c r="BB242" s="62" t="str">
        <f t="shared" ref="BB242" si="186">BG240</f>
        <v>poražený U1</v>
      </c>
      <c r="BC242" s="63" t="s">
        <v>47</v>
      </c>
      <c r="BD242" s="64">
        <v>1</v>
      </c>
      <c r="BE242" s="64">
        <v>2</v>
      </c>
      <c r="BF242" s="64">
        <v>3</v>
      </c>
      <c r="BG242" s="64">
        <v>4</v>
      </c>
      <c r="BH242" s="64">
        <v>5</v>
      </c>
      <c r="BI242" s="64">
        <v>6</v>
      </c>
      <c r="BJ242" s="64">
        <v>7</v>
      </c>
      <c r="BK242" s="64">
        <v>8</v>
      </c>
      <c r="BL242" s="64">
        <v>9</v>
      </c>
      <c r="BM242" s="64">
        <v>10</v>
      </c>
      <c r="BN242" s="64">
        <v>11</v>
      </c>
      <c r="BO242" s="64">
        <v>12</v>
      </c>
      <c r="BP242" s="64">
        <v>13</v>
      </c>
      <c r="BQ242" s="64">
        <v>14</v>
      </c>
      <c r="BR242" s="64">
        <v>15</v>
      </c>
      <c r="BS242" s="64">
        <v>16</v>
      </c>
      <c r="BT242" s="64">
        <v>17</v>
      </c>
      <c r="BU242" s="64">
        <v>18</v>
      </c>
      <c r="BV242" s="64">
        <v>19</v>
      </c>
      <c r="BW242" s="64">
        <v>20</v>
      </c>
      <c r="BX242" s="64">
        <v>21</v>
      </c>
      <c r="BY242" s="64">
        <v>22</v>
      </c>
      <c r="BZ242" s="64">
        <v>23</v>
      </c>
      <c r="CA242" s="64">
        <v>24</v>
      </c>
      <c r="CB242" s="64">
        <v>25</v>
      </c>
      <c r="CC242" s="64">
        <v>26</v>
      </c>
      <c r="CD242" s="64">
        <v>27</v>
      </c>
      <c r="CE242" s="64">
        <v>28</v>
      </c>
      <c r="CF242" s="64">
        <v>29</v>
      </c>
      <c r="CG242" s="64">
        <v>30</v>
      </c>
      <c r="CH242" s="64">
        <v>31</v>
      </c>
      <c r="CI242" s="64">
        <v>32</v>
      </c>
      <c r="CJ242" s="64">
        <v>33</v>
      </c>
      <c r="CK242" s="64">
        <v>34</v>
      </c>
      <c r="CL242" s="65">
        <v>35</v>
      </c>
      <c r="CM242" s="65">
        <v>36</v>
      </c>
      <c r="CN242" s="65">
        <v>37</v>
      </c>
      <c r="CO242" s="65">
        <v>38</v>
      </c>
      <c r="CP242" s="65">
        <v>39</v>
      </c>
      <c r="CQ242" s="65">
        <v>40</v>
      </c>
      <c r="CR242" s="56"/>
    </row>
    <row r="243" spans="17:96" ht="22.5" customHeight="1" x14ac:dyDescent="0.3">
      <c r="Q243"/>
      <c r="S243"/>
      <c r="AM243"/>
      <c r="AN243"/>
      <c r="AO243"/>
      <c r="AP243"/>
      <c r="AZ243" s="52"/>
      <c r="BA243" s="66"/>
      <c r="BB243" s="67"/>
      <c r="BC243" s="244"/>
      <c r="BD243" s="68"/>
      <c r="BE243" s="68"/>
      <c r="BF243" s="68"/>
      <c r="BG243" s="68"/>
      <c r="BH243" s="68"/>
      <c r="BI243" s="68"/>
      <c r="BJ243" s="68"/>
      <c r="BK243" s="68"/>
      <c r="BL243" s="68"/>
      <c r="BM243" s="68"/>
      <c r="BN243" s="68"/>
      <c r="BO243" s="68"/>
      <c r="BP243" s="68"/>
      <c r="BQ243" s="68"/>
      <c r="BR243" s="68"/>
      <c r="BS243" s="68"/>
      <c r="BT243" s="68"/>
      <c r="BU243" s="68"/>
      <c r="BV243" s="68"/>
      <c r="BW243" s="68"/>
      <c r="BX243" s="68"/>
      <c r="BY243" s="68"/>
      <c r="BZ243" s="68"/>
      <c r="CA243" s="68"/>
      <c r="CB243" s="68"/>
      <c r="CC243" s="68"/>
      <c r="CD243" s="68"/>
      <c r="CE243" s="68"/>
      <c r="CF243" s="68"/>
      <c r="CG243" s="68"/>
      <c r="CH243" s="68"/>
      <c r="CI243" s="68"/>
      <c r="CJ243" s="68"/>
      <c r="CK243" s="68"/>
      <c r="CL243" s="69"/>
      <c r="CM243" s="69"/>
      <c r="CN243" s="69"/>
      <c r="CO243" s="69"/>
      <c r="CP243" s="69"/>
      <c r="CQ243" s="69"/>
      <c r="CR243" s="56"/>
    </row>
    <row r="244" spans="17:96" ht="22.5" customHeight="1" x14ac:dyDescent="0.3">
      <c r="Q244"/>
      <c r="S244"/>
      <c r="AM244"/>
      <c r="AN244"/>
      <c r="AO244"/>
      <c r="AP244"/>
      <c r="AZ244" s="52"/>
      <c r="BA244" s="70" t="s">
        <v>56</v>
      </c>
      <c r="BB244" s="71" t="str">
        <f t="shared" ref="BB244" si="187">CC240</f>
        <v>poražený U2</v>
      </c>
      <c r="BC244" s="72" t="s">
        <v>47</v>
      </c>
      <c r="BD244" s="64">
        <v>1</v>
      </c>
      <c r="BE244" s="64">
        <v>2</v>
      </c>
      <c r="BF244" s="64">
        <v>3</v>
      </c>
      <c r="BG244" s="64">
        <v>4</v>
      </c>
      <c r="BH244" s="64">
        <v>5</v>
      </c>
      <c r="BI244" s="64">
        <v>6</v>
      </c>
      <c r="BJ244" s="64">
        <v>7</v>
      </c>
      <c r="BK244" s="64">
        <v>8</v>
      </c>
      <c r="BL244" s="64">
        <v>9</v>
      </c>
      <c r="BM244" s="64">
        <v>10</v>
      </c>
      <c r="BN244" s="64">
        <v>11</v>
      </c>
      <c r="BO244" s="64">
        <v>12</v>
      </c>
      <c r="BP244" s="64">
        <v>13</v>
      </c>
      <c r="BQ244" s="64">
        <v>14</v>
      </c>
      <c r="BR244" s="64">
        <v>15</v>
      </c>
      <c r="BS244" s="64">
        <v>16</v>
      </c>
      <c r="BT244" s="64">
        <v>17</v>
      </c>
      <c r="BU244" s="64">
        <v>18</v>
      </c>
      <c r="BV244" s="64">
        <v>19</v>
      </c>
      <c r="BW244" s="64">
        <v>20</v>
      </c>
      <c r="BX244" s="64">
        <v>21</v>
      </c>
      <c r="BY244" s="64">
        <v>22</v>
      </c>
      <c r="BZ244" s="64">
        <v>23</v>
      </c>
      <c r="CA244" s="64">
        <v>24</v>
      </c>
      <c r="CB244" s="64">
        <v>25</v>
      </c>
      <c r="CC244" s="64">
        <v>26</v>
      </c>
      <c r="CD244" s="64">
        <v>27</v>
      </c>
      <c r="CE244" s="64">
        <v>28</v>
      </c>
      <c r="CF244" s="64">
        <v>29</v>
      </c>
      <c r="CG244" s="64">
        <v>30</v>
      </c>
      <c r="CH244" s="64">
        <v>31</v>
      </c>
      <c r="CI244" s="64">
        <v>32</v>
      </c>
      <c r="CJ244" s="64">
        <v>33</v>
      </c>
      <c r="CK244" s="64">
        <v>34</v>
      </c>
      <c r="CL244" s="65">
        <v>35</v>
      </c>
      <c r="CM244" s="65">
        <v>36</v>
      </c>
      <c r="CN244" s="65">
        <v>37</v>
      </c>
      <c r="CO244" s="65">
        <v>38</v>
      </c>
      <c r="CP244" s="65">
        <v>39</v>
      </c>
      <c r="CQ244" s="65">
        <v>40</v>
      </c>
      <c r="CR244" s="56"/>
    </row>
    <row r="245" spans="17:96" ht="22.5" customHeight="1" thickBot="1" x14ac:dyDescent="0.35">
      <c r="Q245"/>
      <c r="S245"/>
      <c r="AM245"/>
      <c r="AN245"/>
      <c r="AO245"/>
      <c r="AP245"/>
      <c r="AZ245" s="73"/>
      <c r="BA245" s="74"/>
      <c r="BB245" s="74"/>
      <c r="BC245" s="74"/>
      <c r="BD245" s="74"/>
      <c r="BE245" s="74"/>
      <c r="BF245" s="74"/>
      <c r="BG245" s="74"/>
      <c r="BH245" s="74"/>
      <c r="BI245" s="74"/>
      <c r="BJ245" s="74"/>
      <c r="BK245" s="74"/>
      <c r="BL245" s="74"/>
      <c r="BM245" s="74"/>
      <c r="BN245" s="74"/>
      <c r="BO245" s="74"/>
      <c r="BP245" s="74"/>
      <c r="BQ245" s="74"/>
      <c r="BR245" s="74"/>
      <c r="BS245" s="74"/>
      <c r="BT245" s="74"/>
      <c r="BU245" s="74"/>
      <c r="BV245" s="74"/>
      <c r="BW245" s="74"/>
      <c r="BX245" s="74"/>
      <c r="BY245" s="74"/>
      <c r="BZ245" s="74"/>
      <c r="CA245" s="74"/>
      <c r="CB245" s="74"/>
      <c r="CC245" s="74"/>
      <c r="CD245" s="74"/>
      <c r="CE245" s="74"/>
      <c r="CF245" s="74"/>
      <c r="CG245" s="74"/>
      <c r="CH245" s="74"/>
      <c r="CI245" s="74"/>
      <c r="CJ245" s="74"/>
      <c r="CK245" s="74"/>
      <c r="CL245" s="74"/>
      <c r="CM245" s="74"/>
      <c r="CN245" s="74"/>
      <c r="CO245" s="74"/>
      <c r="CP245" s="74"/>
      <c r="CQ245" s="74"/>
      <c r="CR245" s="75"/>
    </row>
    <row r="246" spans="17:96" ht="22.5" customHeight="1" thickTop="1" x14ac:dyDescent="0.3">
      <c r="Q246"/>
      <c r="S246"/>
      <c r="AM246"/>
      <c r="AN246"/>
      <c r="AO246"/>
      <c r="AP246"/>
      <c r="AZ246" s="48"/>
      <c r="BA246" s="49"/>
      <c r="BB246" s="49"/>
      <c r="BC246" s="49"/>
      <c r="BD246" s="49"/>
      <c r="BE246" s="49"/>
      <c r="BF246" s="1123" t="str">
        <f t="shared" ref="BF246" si="188">AU247</f>
        <v>F5</v>
      </c>
      <c r="BG246" s="1123"/>
      <c r="BH246" s="1123"/>
      <c r="BI246" s="1123"/>
      <c r="BJ246" s="1123"/>
      <c r="BK246" s="1123"/>
      <c r="BL246" s="50"/>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51"/>
    </row>
    <row r="247" spans="17:96" ht="22.5" customHeight="1" x14ac:dyDescent="0.3">
      <c r="Q247"/>
      <c r="S247"/>
      <c r="AM247"/>
      <c r="AN247"/>
      <c r="AO247"/>
      <c r="AP247"/>
      <c r="AR247" t="str">
        <f t="shared" ref="AR247:AX248" si="189">F59</f>
        <v>kolo</v>
      </c>
      <c r="AS247">
        <f t="shared" si="189"/>
        <v>28</v>
      </c>
      <c r="AT247" t="str">
        <f t="shared" si="189"/>
        <v>HŘIŠTĚ</v>
      </c>
      <c r="AU247" t="str">
        <f t="shared" si="189"/>
        <v>F5</v>
      </c>
      <c r="AV247" t="str">
        <f t="shared" si="189"/>
        <v>vítěz U1</v>
      </c>
      <c r="AW247" t="str">
        <f t="shared" si="189"/>
        <v>:</v>
      </c>
      <c r="AX247" t="str">
        <f t="shared" si="189"/>
        <v>vítěz U2</v>
      </c>
      <c r="AZ247" s="52"/>
      <c r="BA247" s="1141" t="str">
        <f t="shared" ref="BA247" si="190">AR247</f>
        <v>kolo</v>
      </c>
      <c r="BB247" s="1141"/>
      <c r="BC247" s="1141"/>
      <c r="BD247" s="1141">
        <f t="shared" ref="BD247" si="191">AR248</f>
        <v>10</v>
      </c>
      <c r="BE247" s="1141"/>
      <c r="BF247" s="54"/>
      <c r="BG247" s="54"/>
      <c r="BH247" s="54"/>
      <c r="BI247" s="54"/>
      <c r="BJ247" s="54"/>
      <c r="BK247" s="54"/>
      <c r="BL247" s="54"/>
      <c r="BM247" s="54"/>
      <c r="BN247" s="54"/>
      <c r="BO247" s="54"/>
      <c r="BP247" s="54"/>
      <c r="BQ247" s="54"/>
      <c r="BR247" s="54"/>
      <c r="BS247" s="54"/>
      <c r="BT247" s="1120">
        <f t="shared" ref="BT247" si="192">AS247</f>
        <v>28</v>
      </c>
      <c r="BU247" s="1120"/>
      <c r="BV247" s="1121" t="s">
        <v>48</v>
      </c>
      <c r="BW247" s="1121"/>
      <c r="BX247" s="1121"/>
      <c r="BY247" s="54"/>
      <c r="BZ247" s="54"/>
      <c r="CA247" s="54"/>
      <c r="CB247" s="54"/>
      <c r="CC247" s="54"/>
      <c r="CD247" s="54"/>
      <c r="CE247" s="54"/>
      <c r="CF247" s="54"/>
      <c r="CG247" s="54"/>
      <c r="CH247" s="54"/>
      <c r="CI247" s="54"/>
      <c r="CJ247" s="54"/>
      <c r="CK247" s="54"/>
      <c r="CL247" s="55"/>
      <c r="CM247" s="1122" t="s">
        <v>49</v>
      </c>
      <c r="CN247" s="1122"/>
      <c r="CO247" s="1122"/>
      <c r="CP247" s="1110">
        <f t="shared" ref="CP247" si="193">IF(AT248=0,"",AT248)</f>
        <v>3</v>
      </c>
      <c r="CQ247" s="1110"/>
      <c r="CR247" s="56"/>
    </row>
    <row r="248" spans="17:96" ht="22.5" customHeight="1" x14ac:dyDescent="0.3">
      <c r="Q248"/>
      <c r="S248"/>
      <c r="AM248"/>
      <c r="AN248"/>
      <c r="AO248"/>
      <c r="AP248"/>
      <c r="AR248">
        <f t="shared" si="189"/>
        <v>10</v>
      </c>
      <c r="AS248" t="str">
        <f t="shared" si="189"/>
        <v>zápas</v>
      </c>
      <c r="AT248">
        <f t="shared" si="189"/>
        <v>3</v>
      </c>
      <c r="AU248">
        <f t="shared" si="189"/>
        <v>0</v>
      </c>
      <c r="AV248" t="str">
        <f t="shared" ca="1" si="189"/>
        <v>Mnichovická</v>
      </c>
      <c r="AW248">
        <f t="shared" si="189"/>
        <v>0</v>
      </c>
      <c r="AX248" t="str">
        <f t="shared" ca="1" si="189"/>
        <v>Gymnázium</v>
      </c>
      <c r="AZ248" s="52"/>
      <c r="BA248" s="53"/>
      <c r="BB248" s="53"/>
      <c r="BC248" s="53"/>
      <c r="BD248" s="53"/>
      <c r="BE248" s="54"/>
      <c r="BF248" s="54"/>
      <c r="BG248" s="54"/>
      <c r="BH248" s="54"/>
      <c r="BI248" s="54"/>
      <c r="BJ248" s="54"/>
      <c r="BK248" s="54"/>
      <c r="BL248" s="54"/>
      <c r="BM248" s="54"/>
      <c r="BN248" s="54"/>
      <c r="BO248" s="54"/>
      <c r="BP248" s="54"/>
      <c r="BQ248" s="54"/>
      <c r="BR248" s="54"/>
      <c r="BS248" s="54"/>
      <c r="BT248" s="1120"/>
      <c r="BU248" s="1120"/>
      <c r="BV248" s="1121"/>
      <c r="BW248" s="1121"/>
      <c r="BX248" s="1121"/>
      <c r="BY248" s="54"/>
      <c r="BZ248" s="54"/>
      <c r="CA248" s="54"/>
      <c r="CB248" s="54"/>
      <c r="CC248" s="54"/>
      <c r="CD248" s="54"/>
      <c r="CE248" s="54"/>
      <c r="CF248" s="54"/>
      <c r="CG248" s="54"/>
      <c r="CH248" s="54"/>
      <c r="CI248" s="54"/>
      <c r="CJ248" s="54"/>
      <c r="CK248" s="54"/>
      <c r="CL248" s="55"/>
      <c r="CM248" s="1122"/>
      <c r="CN248" s="1122"/>
      <c r="CO248" s="1122"/>
      <c r="CP248" s="1110"/>
      <c r="CQ248" s="1110"/>
      <c r="CR248" s="56"/>
    </row>
    <row r="249" spans="17:96" ht="22.5" customHeight="1" x14ac:dyDescent="0.3">
      <c r="Q249"/>
      <c r="S249"/>
      <c r="AM249"/>
      <c r="AN249"/>
      <c r="AO249"/>
      <c r="AP249"/>
      <c r="AZ249" s="52"/>
      <c r="BA249" s="57"/>
      <c r="BB249" s="57"/>
      <c r="BC249" s="57"/>
      <c r="BD249" s="57"/>
      <c r="BE249" s="1165" t="s">
        <v>52</v>
      </c>
      <c r="BF249" s="1165"/>
      <c r="BG249" s="1223" t="str">
        <f t="shared" ref="BG249" si="194">AV247</f>
        <v>vítěz U1</v>
      </c>
      <c r="BH249" s="1223"/>
      <c r="BI249" s="1223"/>
      <c r="BJ249" s="1223"/>
      <c r="BK249" s="58" t="s">
        <v>53</v>
      </c>
      <c r="BL249" s="1224"/>
      <c r="BM249" s="1224"/>
      <c r="BN249" s="1224"/>
      <c r="BO249" s="1224"/>
      <c r="BP249" s="1224"/>
      <c r="BQ249" s="1224"/>
      <c r="BR249" s="1224"/>
      <c r="BS249" s="1224"/>
      <c r="BT249" s="1224"/>
      <c r="BU249" s="348"/>
      <c r="BV249" s="57"/>
      <c r="BW249" s="57"/>
      <c r="BX249" s="57"/>
      <c r="BY249" s="57"/>
      <c r="BZ249" s="57"/>
      <c r="CA249" s="1165" t="s">
        <v>52</v>
      </c>
      <c r="CB249" s="1165"/>
      <c r="CC249" s="1223" t="str">
        <f t="shared" ref="CC249" si="195">AX247</f>
        <v>vítěz U2</v>
      </c>
      <c r="CD249" s="1223"/>
      <c r="CE249" s="1223"/>
      <c r="CF249" s="1223"/>
      <c r="CG249" s="348" t="s">
        <v>53</v>
      </c>
      <c r="CH249" s="77"/>
      <c r="CI249" s="77"/>
      <c r="CJ249" s="77"/>
      <c r="CK249" s="77"/>
      <c r="CL249" s="77"/>
      <c r="CM249" s="77"/>
      <c r="CN249" s="77"/>
      <c r="CO249" s="77"/>
      <c r="CP249" s="77"/>
      <c r="CQ249" s="77"/>
      <c r="CR249" s="56"/>
    </row>
    <row r="250" spans="17:96" ht="22.5" customHeight="1" x14ac:dyDescent="0.3">
      <c r="Q250"/>
      <c r="S250"/>
      <c r="AM250"/>
      <c r="AN250"/>
      <c r="AO250"/>
      <c r="AP250"/>
      <c r="AZ250" s="52"/>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60"/>
      <c r="CM250" s="60"/>
      <c r="CN250" s="60"/>
      <c r="CO250" s="60"/>
      <c r="CP250" s="60"/>
      <c r="CQ250" s="60"/>
      <c r="CR250" s="56"/>
    </row>
    <row r="251" spans="17:96" ht="22.5" customHeight="1" x14ac:dyDescent="0.3">
      <c r="Q251"/>
      <c r="S251"/>
      <c r="AM251"/>
      <c r="AN251"/>
      <c r="AO251"/>
      <c r="AP251"/>
      <c r="AZ251" s="52"/>
      <c r="BA251" s="61" t="s">
        <v>56</v>
      </c>
      <c r="BB251" s="62" t="str">
        <f t="shared" ref="BB251" si="196">BG249</f>
        <v>vítěz U1</v>
      </c>
      <c r="BC251" s="63" t="s">
        <v>47</v>
      </c>
      <c r="BD251" s="64">
        <v>1</v>
      </c>
      <c r="BE251" s="64">
        <v>2</v>
      </c>
      <c r="BF251" s="64">
        <v>3</v>
      </c>
      <c r="BG251" s="64">
        <v>4</v>
      </c>
      <c r="BH251" s="64">
        <v>5</v>
      </c>
      <c r="BI251" s="64">
        <v>6</v>
      </c>
      <c r="BJ251" s="64">
        <v>7</v>
      </c>
      <c r="BK251" s="64">
        <v>8</v>
      </c>
      <c r="BL251" s="64">
        <v>9</v>
      </c>
      <c r="BM251" s="64">
        <v>10</v>
      </c>
      <c r="BN251" s="64">
        <v>11</v>
      </c>
      <c r="BO251" s="64">
        <v>12</v>
      </c>
      <c r="BP251" s="64">
        <v>13</v>
      </c>
      <c r="BQ251" s="64">
        <v>14</v>
      </c>
      <c r="BR251" s="64">
        <v>15</v>
      </c>
      <c r="BS251" s="64">
        <v>16</v>
      </c>
      <c r="BT251" s="64">
        <v>17</v>
      </c>
      <c r="BU251" s="64">
        <v>18</v>
      </c>
      <c r="BV251" s="64">
        <v>19</v>
      </c>
      <c r="BW251" s="64">
        <v>20</v>
      </c>
      <c r="BX251" s="64">
        <v>21</v>
      </c>
      <c r="BY251" s="64">
        <v>22</v>
      </c>
      <c r="BZ251" s="64">
        <v>23</v>
      </c>
      <c r="CA251" s="64">
        <v>24</v>
      </c>
      <c r="CB251" s="64">
        <v>25</v>
      </c>
      <c r="CC251" s="64">
        <v>26</v>
      </c>
      <c r="CD251" s="64">
        <v>27</v>
      </c>
      <c r="CE251" s="64">
        <v>28</v>
      </c>
      <c r="CF251" s="64">
        <v>29</v>
      </c>
      <c r="CG251" s="64">
        <v>30</v>
      </c>
      <c r="CH251" s="64">
        <v>31</v>
      </c>
      <c r="CI251" s="64">
        <v>32</v>
      </c>
      <c r="CJ251" s="64">
        <v>33</v>
      </c>
      <c r="CK251" s="64">
        <v>34</v>
      </c>
      <c r="CL251" s="65">
        <v>35</v>
      </c>
      <c r="CM251" s="65">
        <v>36</v>
      </c>
      <c r="CN251" s="65">
        <v>37</v>
      </c>
      <c r="CO251" s="65">
        <v>38</v>
      </c>
      <c r="CP251" s="65">
        <v>39</v>
      </c>
      <c r="CQ251" s="65">
        <v>40</v>
      </c>
      <c r="CR251" s="56"/>
    </row>
    <row r="252" spans="17:96" ht="22.5" customHeight="1" x14ac:dyDescent="0.3">
      <c r="Q252"/>
      <c r="S252"/>
      <c r="AM252"/>
      <c r="AN252"/>
      <c r="AO252"/>
      <c r="AP252"/>
      <c r="AZ252" s="52"/>
      <c r="BA252" s="66"/>
      <c r="BB252" s="67"/>
      <c r="BC252" s="244"/>
      <c r="BD252" s="68"/>
      <c r="BE252" s="68"/>
      <c r="BF252" s="68"/>
      <c r="BG252" s="68"/>
      <c r="BH252" s="68"/>
      <c r="BI252" s="68"/>
      <c r="BJ252" s="68"/>
      <c r="BK252" s="68"/>
      <c r="BL252" s="68"/>
      <c r="BM252" s="68"/>
      <c r="BN252" s="68"/>
      <c r="BO252" s="68"/>
      <c r="BP252" s="68"/>
      <c r="BQ252" s="68"/>
      <c r="BR252" s="68"/>
      <c r="BS252" s="68"/>
      <c r="BT252" s="68"/>
      <c r="BU252" s="68"/>
      <c r="BV252" s="68"/>
      <c r="BW252" s="68"/>
      <c r="BX252" s="68"/>
      <c r="BY252" s="68"/>
      <c r="BZ252" s="68"/>
      <c r="CA252" s="68"/>
      <c r="CB252" s="68"/>
      <c r="CC252" s="68"/>
      <c r="CD252" s="68"/>
      <c r="CE252" s="68"/>
      <c r="CF252" s="68"/>
      <c r="CG252" s="68"/>
      <c r="CH252" s="68"/>
      <c r="CI252" s="68"/>
      <c r="CJ252" s="68"/>
      <c r="CK252" s="68"/>
      <c r="CL252" s="69"/>
      <c r="CM252" s="69"/>
      <c r="CN252" s="69"/>
      <c r="CO252" s="69"/>
      <c r="CP252" s="69"/>
      <c r="CQ252" s="69"/>
      <c r="CR252" s="56"/>
    </row>
    <row r="253" spans="17:96" ht="22.5" customHeight="1" x14ac:dyDescent="0.3">
      <c r="Q253"/>
      <c r="S253"/>
      <c r="AM253"/>
      <c r="AN253"/>
      <c r="AO253"/>
      <c r="AP253"/>
      <c r="AZ253" s="52"/>
      <c r="BA253" s="70" t="s">
        <v>56</v>
      </c>
      <c r="BB253" s="71" t="str">
        <f t="shared" ref="BB253" si="197">CC249</f>
        <v>vítěz U2</v>
      </c>
      <c r="BC253" s="72" t="s">
        <v>47</v>
      </c>
      <c r="BD253" s="64">
        <v>1</v>
      </c>
      <c r="BE253" s="64">
        <v>2</v>
      </c>
      <c r="BF253" s="64">
        <v>3</v>
      </c>
      <c r="BG253" s="64">
        <v>4</v>
      </c>
      <c r="BH253" s="64">
        <v>5</v>
      </c>
      <c r="BI253" s="64">
        <v>6</v>
      </c>
      <c r="BJ253" s="64">
        <v>7</v>
      </c>
      <c r="BK253" s="64">
        <v>8</v>
      </c>
      <c r="BL253" s="64">
        <v>9</v>
      </c>
      <c r="BM253" s="64">
        <v>10</v>
      </c>
      <c r="BN253" s="64">
        <v>11</v>
      </c>
      <c r="BO253" s="64">
        <v>12</v>
      </c>
      <c r="BP253" s="64">
        <v>13</v>
      </c>
      <c r="BQ253" s="64">
        <v>14</v>
      </c>
      <c r="BR253" s="64">
        <v>15</v>
      </c>
      <c r="BS253" s="64">
        <v>16</v>
      </c>
      <c r="BT253" s="64">
        <v>17</v>
      </c>
      <c r="BU253" s="64">
        <v>18</v>
      </c>
      <c r="BV253" s="64">
        <v>19</v>
      </c>
      <c r="BW253" s="64">
        <v>20</v>
      </c>
      <c r="BX253" s="64">
        <v>21</v>
      </c>
      <c r="BY253" s="64">
        <v>22</v>
      </c>
      <c r="BZ253" s="64">
        <v>23</v>
      </c>
      <c r="CA253" s="64">
        <v>24</v>
      </c>
      <c r="CB253" s="64">
        <v>25</v>
      </c>
      <c r="CC253" s="64">
        <v>26</v>
      </c>
      <c r="CD253" s="64">
        <v>27</v>
      </c>
      <c r="CE253" s="64">
        <v>28</v>
      </c>
      <c r="CF253" s="64">
        <v>29</v>
      </c>
      <c r="CG253" s="64">
        <v>30</v>
      </c>
      <c r="CH253" s="64">
        <v>31</v>
      </c>
      <c r="CI253" s="64">
        <v>32</v>
      </c>
      <c r="CJ253" s="64">
        <v>33</v>
      </c>
      <c r="CK253" s="64">
        <v>34</v>
      </c>
      <c r="CL253" s="65">
        <v>35</v>
      </c>
      <c r="CM253" s="65">
        <v>36</v>
      </c>
      <c r="CN253" s="65">
        <v>37</v>
      </c>
      <c r="CO253" s="65">
        <v>38</v>
      </c>
      <c r="CP253" s="65">
        <v>39</v>
      </c>
      <c r="CQ253" s="65">
        <v>40</v>
      </c>
      <c r="CR253" s="56"/>
    </row>
    <row r="254" spans="17:96" ht="22.5" customHeight="1" thickBot="1" x14ac:dyDescent="0.35">
      <c r="Q254"/>
      <c r="S254"/>
      <c r="AM254"/>
      <c r="AN254"/>
      <c r="AO254"/>
      <c r="AP254"/>
      <c r="AZ254" s="73"/>
      <c r="BA254" s="74"/>
      <c r="BB254" s="74"/>
      <c r="BC254" s="74"/>
      <c r="BD254" s="74"/>
      <c r="BE254" s="74"/>
      <c r="BF254" s="74"/>
      <c r="BG254" s="74"/>
      <c r="BH254" s="74"/>
      <c r="BI254" s="74"/>
      <c r="BJ254" s="74"/>
      <c r="BK254" s="74"/>
      <c r="BL254" s="74"/>
      <c r="BM254" s="74"/>
      <c r="BN254" s="74"/>
      <c r="BO254" s="74"/>
      <c r="BP254" s="74"/>
      <c r="BQ254" s="74"/>
      <c r="BR254" s="74"/>
      <c r="BS254" s="74"/>
      <c r="BT254" s="74"/>
      <c r="BU254" s="74"/>
      <c r="BV254" s="74"/>
      <c r="BW254" s="74"/>
      <c r="BX254" s="74"/>
      <c r="BY254" s="74"/>
      <c r="BZ254" s="74"/>
      <c r="CA254" s="74"/>
      <c r="CB254" s="74"/>
      <c r="CC254" s="74"/>
      <c r="CD254" s="74"/>
      <c r="CE254" s="74"/>
      <c r="CF254" s="74"/>
      <c r="CG254" s="74"/>
      <c r="CH254" s="74"/>
      <c r="CI254" s="74"/>
      <c r="CJ254" s="74"/>
      <c r="CK254" s="74"/>
      <c r="CL254" s="74"/>
      <c r="CM254" s="74"/>
      <c r="CN254" s="74"/>
      <c r="CO254" s="74"/>
      <c r="CP254" s="74"/>
      <c r="CQ254" s="74"/>
      <c r="CR254" s="75"/>
    </row>
    <row r="255" spans="17:96" ht="22.5" customHeight="1" thickTop="1" x14ac:dyDescent="0.3">
      <c r="Q255"/>
      <c r="S255"/>
      <c r="AM255"/>
      <c r="AN255"/>
      <c r="AO255"/>
      <c r="AP255"/>
      <c r="AZ255" s="48"/>
      <c r="BA255" s="49"/>
      <c r="BB255" s="49"/>
      <c r="BC255" s="49"/>
      <c r="BD255" s="49"/>
      <c r="BE255" s="49"/>
      <c r="BF255" s="1123" t="str">
        <f t="shared" ref="BF255" si="198">AU256</f>
        <v>F3</v>
      </c>
      <c r="BG255" s="1123"/>
      <c r="BH255" s="1123"/>
      <c r="BI255" s="1123"/>
      <c r="BJ255" s="1123"/>
      <c r="BK255" s="1123"/>
      <c r="BL255" s="50"/>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51"/>
    </row>
    <row r="256" spans="17:96" ht="22.5" customHeight="1" x14ac:dyDescent="0.3">
      <c r="S256"/>
      <c r="AM256"/>
      <c r="AN256"/>
      <c r="AO256"/>
      <c r="AP256"/>
      <c r="AR256" t="str">
        <f t="shared" ref="AR256:AX257" si="199">F61</f>
        <v>kolo</v>
      </c>
      <c r="AS256">
        <f t="shared" si="199"/>
        <v>29</v>
      </c>
      <c r="AT256" t="str">
        <f t="shared" si="199"/>
        <v>HŘIŠTĚ</v>
      </c>
      <c r="AU256" t="str">
        <f t="shared" si="199"/>
        <v>F3</v>
      </c>
      <c r="AV256" t="str">
        <f t="shared" si="199"/>
        <v>poražený S1</v>
      </c>
      <c r="AW256" t="str">
        <f t="shared" si="199"/>
        <v>:</v>
      </c>
      <c r="AX256" t="str">
        <f t="shared" si="199"/>
        <v>poražený S2</v>
      </c>
      <c r="AZ256" s="52"/>
      <c r="BA256" s="1141" t="str">
        <f t="shared" ref="BA256" si="200">AR256</f>
        <v>kolo</v>
      </c>
      <c r="BB256" s="1141"/>
      <c r="BC256" s="1141"/>
      <c r="BD256" s="1141">
        <f t="shared" ref="BD256" si="201">AR257</f>
        <v>10</v>
      </c>
      <c r="BE256" s="1141"/>
      <c r="BF256" s="54"/>
      <c r="BG256" s="54"/>
      <c r="BH256" s="54"/>
      <c r="BI256" s="54"/>
      <c r="BJ256" s="54"/>
      <c r="BK256" s="54"/>
      <c r="BL256" s="54"/>
      <c r="BM256" s="54"/>
      <c r="BN256" s="54"/>
      <c r="BO256" s="54"/>
      <c r="BP256" s="54"/>
      <c r="BQ256" s="54"/>
      <c r="BR256" s="54"/>
      <c r="BS256" s="54"/>
      <c r="BT256" s="1120">
        <f t="shared" ref="BT256" si="202">AS256</f>
        <v>29</v>
      </c>
      <c r="BU256" s="1120"/>
      <c r="BV256" s="1121" t="s">
        <v>48</v>
      </c>
      <c r="BW256" s="1121"/>
      <c r="BX256" s="1121"/>
      <c r="BY256" s="54"/>
      <c r="BZ256" s="54"/>
      <c r="CA256" s="54"/>
      <c r="CB256" s="54"/>
      <c r="CC256" s="54"/>
      <c r="CD256" s="54"/>
      <c r="CE256" s="54"/>
      <c r="CF256" s="54"/>
      <c r="CG256" s="54"/>
      <c r="CH256" s="54"/>
      <c r="CI256" s="54"/>
      <c r="CJ256" s="54"/>
      <c r="CK256" s="54"/>
      <c r="CL256" s="55"/>
      <c r="CM256" s="1122" t="s">
        <v>49</v>
      </c>
      <c r="CN256" s="1122"/>
      <c r="CO256" s="1122"/>
      <c r="CP256" s="1110">
        <f t="shared" ref="CP256" si="203">IF(AT257=0,"",AT257)</f>
        <v>2</v>
      </c>
      <c r="CQ256" s="1110"/>
      <c r="CR256" s="56"/>
    </row>
    <row r="257" spans="19:96" ht="22.5" customHeight="1" x14ac:dyDescent="0.3">
      <c r="S257"/>
      <c r="AM257"/>
      <c r="AN257"/>
      <c r="AO257"/>
      <c r="AP257"/>
      <c r="AR257">
        <f t="shared" si="199"/>
        <v>10</v>
      </c>
      <c r="AS257" t="str">
        <f t="shared" si="199"/>
        <v>zápas</v>
      </c>
      <c r="AT257">
        <f t="shared" si="199"/>
        <v>2</v>
      </c>
      <c r="AU257">
        <f t="shared" si="199"/>
        <v>0</v>
      </c>
      <c r="AV257" t="str">
        <f t="shared" ca="1" si="199"/>
        <v>Ovčárecká</v>
      </c>
      <c r="AW257">
        <f t="shared" si="199"/>
        <v>0</v>
      </c>
      <c r="AX257" t="str">
        <f t="shared" ca="1" si="199"/>
        <v>Masarykova</v>
      </c>
      <c r="AZ257" s="52"/>
      <c r="BA257" s="53"/>
      <c r="BB257" s="53"/>
      <c r="BC257" s="53"/>
      <c r="BD257" s="53"/>
      <c r="BE257" s="54"/>
      <c r="BF257" s="54"/>
      <c r="BG257" s="54"/>
      <c r="BH257" s="54"/>
      <c r="BI257" s="54"/>
      <c r="BJ257" s="54"/>
      <c r="BK257" s="54"/>
      <c r="BL257" s="54"/>
      <c r="BM257" s="54"/>
      <c r="BN257" s="54"/>
      <c r="BO257" s="54"/>
      <c r="BP257" s="54"/>
      <c r="BQ257" s="54"/>
      <c r="BR257" s="54"/>
      <c r="BS257" s="54"/>
      <c r="BT257" s="1120"/>
      <c r="BU257" s="1120"/>
      <c r="BV257" s="1121"/>
      <c r="BW257" s="1121"/>
      <c r="BX257" s="1121"/>
      <c r="BY257" s="54"/>
      <c r="BZ257" s="54"/>
      <c r="CA257" s="54"/>
      <c r="CB257" s="54"/>
      <c r="CC257" s="54"/>
      <c r="CD257" s="54"/>
      <c r="CE257" s="54"/>
      <c r="CF257" s="54"/>
      <c r="CG257" s="54"/>
      <c r="CH257" s="54"/>
      <c r="CI257" s="54"/>
      <c r="CJ257" s="54"/>
      <c r="CK257" s="54"/>
      <c r="CL257" s="55"/>
      <c r="CM257" s="1122"/>
      <c r="CN257" s="1122"/>
      <c r="CO257" s="1122"/>
      <c r="CP257" s="1110"/>
      <c r="CQ257" s="1110"/>
      <c r="CR257" s="56"/>
    </row>
    <row r="258" spans="19:96" ht="22.5" customHeight="1" x14ac:dyDescent="0.3">
      <c r="AZ258" s="52"/>
      <c r="BA258" s="57"/>
      <c r="BB258" s="57"/>
      <c r="BC258" s="57"/>
      <c r="BD258" s="57"/>
      <c r="BE258" s="1165" t="s">
        <v>52</v>
      </c>
      <c r="BF258" s="1165"/>
      <c r="BG258" s="1223" t="str">
        <f t="shared" ref="BG258" si="204">AV256</f>
        <v>poražený S1</v>
      </c>
      <c r="BH258" s="1223"/>
      <c r="BI258" s="1223"/>
      <c r="BJ258" s="1223"/>
      <c r="BK258" s="58" t="s">
        <v>53</v>
      </c>
      <c r="BL258" s="1224"/>
      <c r="BM258" s="1224"/>
      <c r="BN258" s="1224"/>
      <c r="BO258" s="1224"/>
      <c r="BP258" s="1224"/>
      <c r="BQ258" s="1224"/>
      <c r="BR258" s="1224"/>
      <c r="BS258" s="1224"/>
      <c r="BT258" s="1224"/>
      <c r="BU258" s="348"/>
      <c r="BV258" s="57"/>
      <c r="BW258" s="57"/>
      <c r="BX258" s="57"/>
      <c r="BY258" s="57"/>
      <c r="BZ258" s="57"/>
      <c r="CA258" s="1165" t="s">
        <v>52</v>
      </c>
      <c r="CB258" s="1165"/>
      <c r="CC258" s="1223" t="str">
        <f t="shared" ref="CC258" si="205">AX256</f>
        <v>poražený S2</v>
      </c>
      <c r="CD258" s="1223"/>
      <c r="CE258" s="1223"/>
      <c r="CF258" s="1223"/>
      <c r="CG258" s="348" t="s">
        <v>53</v>
      </c>
      <c r="CH258" s="77"/>
      <c r="CI258" s="77"/>
      <c r="CJ258" s="77"/>
      <c r="CK258" s="77"/>
      <c r="CL258" s="77"/>
      <c r="CM258" s="77"/>
      <c r="CN258" s="77"/>
      <c r="CO258" s="77"/>
      <c r="CP258" s="77"/>
      <c r="CQ258" s="77"/>
      <c r="CR258" s="56"/>
    </row>
    <row r="259" spans="19:96" ht="22.5" customHeight="1" x14ac:dyDescent="0.3">
      <c r="AZ259" s="52"/>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c r="CA259" s="57"/>
      <c r="CB259" s="57"/>
      <c r="CC259" s="57"/>
      <c r="CD259" s="57"/>
      <c r="CE259" s="57"/>
      <c r="CF259" s="57"/>
      <c r="CG259" s="57"/>
      <c r="CH259" s="57"/>
      <c r="CI259" s="57"/>
      <c r="CJ259" s="57"/>
      <c r="CK259" s="57"/>
      <c r="CL259" s="60"/>
      <c r="CM259" s="60"/>
      <c r="CN259" s="60"/>
      <c r="CO259" s="60"/>
      <c r="CP259" s="60"/>
      <c r="CQ259" s="60"/>
      <c r="CR259" s="56"/>
    </row>
    <row r="260" spans="19:96" ht="22.5" customHeight="1" x14ac:dyDescent="0.3">
      <c r="AZ260" s="52"/>
      <c r="BA260" s="61" t="s">
        <v>56</v>
      </c>
      <c r="BB260" s="62" t="str">
        <f t="shared" ref="BB260" si="206">BG258</f>
        <v>poražený S1</v>
      </c>
      <c r="BC260" s="63" t="s">
        <v>47</v>
      </c>
      <c r="BD260" s="64">
        <v>1</v>
      </c>
      <c r="BE260" s="64">
        <v>2</v>
      </c>
      <c r="BF260" s="64">
        <v>3</v>
      </c>
      <c r="BG260" s="64">
        <v>4</v>
      </c>
      <c r="BH260" s="64">
        <v>5</v>
      </c>
      <c r="BI260" s="64">
        <v>6</v>
      </c>
      <c r="BJ260" s="64">
        <v>7</v>
      </c>
      <c r="BK260" s="64">
        <v>8</v>
      </c>
      <c r="BL260" s="64">
        <v>9</v>
      </c>
      <c r="BM260" s="64">
        <v>10</v>
      </c>
      <c r="BN260" s="64">
        <v>11</v>
      </c>
      <c r="BO260" s="64">
        <v>12</v>
      </c>
      <c r="BP260" s="64">
        <v>13</v>
      </c>
      <c r="BQ260" s="64">
        <v>14</v>
      </c>
      <c r="BR260" s="64">
        <v>15</v>
      </c>
      <c r="BS260" s="64">
        <v>16</v>
      </c>
      <c r="BT260" s="64">
        <v>17</v>
      </c>
      <c r="BU260" s="64">
        <v>18</v>
      </c>
      <c r="BV260" s="64">
        <v>19</v>
      </c>
      <c r="BW260" s="64">
        <v>20</v>
      </c>
      <c r="BX260" s="64">
        <v>21</v>
      </c>
      <c r="BY260" s="64">
        <v>22</v>
      </c>
      <c r="BZ260" s="64">
        <v>23</v>
      </c>
      <c r="CA260" s="64">
        <v>24</v>
      </c>
      <c r="CB260" s="64">
        <v>25</v>
      </c>
      <c r="CC260" s="64">
        <v>26</v>
      </c>
      <c r="CD260" s="64">
        <v>27</v>
      </c>
      <c r="CE260" s="64">
        <v>28</v>
      </c>
      <c r="CF260" s="64">
        <v>29</v>
      </c>
      <c r="CG260" s="64">
        <v>30</v>
      </c>
      <c r="CH260" s="64">
        <v>31</v>
      </c>
      <c r="CI260" s="64">
        <v>32</v>
      </c>
      <c r="CJ260" s="64">
        <v>33</v>
      </c>
      <c r="CK260" s="64">
        <v>34</v>
      </c>
      <c r="CL260" s="65">
        <v>35</v>
      </c>
      <c r="CM260" s="65">
        <v>36</v>
      </c>
      <c r="CN260" s="65">
        <v>37</v>
      </c>
      <c r="CO260" s="65">
        <v>38</v>
      </c>
      <c r="CP260" s="65">
        <v>39</v>
      </c>
      <c r="CQ260" s="65">
        <v>40</v>
      </c>
      <c r="CR260" s="56"/>
    </row>
    <row r="261" spans="19:96" ht="22.5" customHeight="1" x14ac:dyDescent="0.3">
      <c r="AZ261" s="52"/>
      <c r="BA261" s="66"/>
      <c r="BB261" s="67"/>
      <c r="BC261" s="244"/>
      <c r="BD261" s="68"/>
      <c r="BE261" s="68"/>
      <c r="BF261" s="68"/>
      <c r="BG261" s="68"/>
      <c r="BH261" s="68"/>
      <c r="BI261" s="68"/>
      <c r="BJ261" s="68"/>
      <c r="BK261" s="68"/>
      <c r="BL261" s="68"/>
      <c r="BM261" s="68"/>
      <c r="BN261" s="68"/>
      <c r="BO261" s="68"/>
      <c r="BP261" s="68"/>
      <c r="BQ261" s="68"/>
      <c r="BR261" s="68"/>
      <c r="BS261" s="68"/>
      <c r="BT261" s="68"/>
      <c r="BU261" s="68"/>
      <c r="BV261" s="68"/>
      <c r="BW261" s="68"/>
      <c r="BX261" s="68"/>
      <c r="BY261" s="68"/>
      <c r="BZ261" s="68"/>
      <c r="CA261" s="68"/>
      <c r="CB261" s="68"/>
      <c r="CC261" s="68"/>
      <c r="CD261" s="68"/>
      <c r="CE261" s="68"/>
      <c r="CF261" s="68"/>
      <c r="CG261" s="68"/>
      <c r="CH261" s="68"/>
      <c r="CI261" s="68"/>
      <c r="CJ261" s="68"/>
      <c r="CK261" s="68"/>
      <c r="CL261" s="69"/>
      <c r="CM261" s="69"/>
      <c r="CN261" s="69"/>
      <c r="CO261" s="69"/>
      <c r="CP261" s="69"/>
      <c r="CQ261" s="69"/>
      <c r="CR261" s="56"/>
    </row>
    <row r="262" spans="19:96" ht="22.5" customHeight="1" x14ac:dyDescent="0.3">
      <c r="AZ262" s="52"/>
      <c r="BA262" s="70" t="s">
        <v>56</v>
      </c>
      <c r="BB262" s="71" t="str">
        <f t="shared" ref="BB262" si="207">CC258</f>
        <v>poražený S2</v>
      </c>
      <c r="BC262" s="72" t="s">
        <v>47</v>
      </c>
      <c r="BD262" s="64">
        <v>1</v>
      </c>
      <c r="BE262" s="64">
        <v>2</v>
      </c>
      <c r="BF262" s="64">
        <v>3</v>
      </c>
      <c r="BG262" s="64">
        <v>4</v>
      </c>
      <c r="BH262" s="64">
        <v>5</v>
      </c>
      <c r="BI262" s="64">
        <v>6</v>
      </c>
      <c r="BJ262" s="64">
        <v>7</v>
      </c>
      <c r="BK262" s="64">
        <v>8</v>
      </c>
      <c r="BL262" s="64">
        <v>9</v>
      </c>
      <c r="BM262" s="64">
        <v>10</v>
      </c>
      <c r="BN262" s="64">
        <v>11</v>
      </c>
      <c r="BO262" s="64">
        <v>12</v>
      </c>
      <c r="BP262" s="64">
        <v>13</v>
      </c>
      <c r="BQ262" s="64">
        <v>14</v>
      </c>
      <c r="BR262" s="64">
        <v>15</v>
      </c>
      <c r="BS262" s="64">
        <v>16</v>
      </c>
      <c r="BT262" s="64">
        <v>17</v>
      </c>
      <c r="BU262" s="64">
        <v>18</v>
      </c>
      <c r="BV262" s="64">
        <v>19</v>
      </c>
      <c r="BW262" s="64">
        <v>20</v>
      </c>
      <c r="BX262" s="64">
        <v>21</v>
      </c>
      <c r="BY262" s="64">
        <v>22</v>
      </c>
      <c r="BZ262" s="64">
        <v>23</v>
      </c>
      <c r="CA262" s="64">
        <v>24</v>
      </c>
      <c r="CB262" s="64">
        <v>25</v>
      </c>
      <c r="CC262" s="64">
        <v>26</v>
      </c>
      <c r="CD262" s="64">
        <v>27</v>
      </c>
      <c r="CE262" s="64">
        <v>28</v>
      </c>
      <c r="CF262" s="64">
        <v>29</v>
      </c>
      <c r="CG262" s="64">
        <v>30</v>
      </c>
      <c r="CH262" s="64">
        <v>31</v>
      </c>
      <c r="CI262" s="64">
        <v>32</v>
      </c>
      <c r="CJ262" s="64">
        <v>33</v>
      </c>
      <c r="CK262" s="64">
        <v>34</v>
      </c>
      <c r="CL262" s="65">
        <v>35</v>
      </c>
      <c r="CM262" s="65">
        <v>36</v>
      </c>
      <c r="CN262" s="65">
        <v>37</v>
      </c>
      <c r="CO262" s="65">
        <v>38</v>
      </c>
      <c r="CP262" s="65">
        <v>39</v>
      </c>
      <c r="CQ262" s="65">
        <v>40</v>
      </c>
      <c r="CR262" s="56"/>
    </row>
    <row r="263" spans="19:96" ht="22.5" customHeight="1" thickBot="1" x14ac:dyDescent="0.35">
      <c r="AZ263" s="73"/>
      <c r="BA263" s="74"/>
      <c r="BB263" s="74"/>
      <c r="BC263" s="74"/>
      <c r="BD263" s="74"/>
      <c r="BE263" s="74"/>
      <c r="BF263" s="74"/>
      <c r="BG263" s="74"/>
      <c r="BH263" s="74"/>
      <c r="BI263" s="74"/>
      <c r="BJ263" s="74"/>
      <c r="BK263" s="74"/>
      <c r="BL263" s="74"/>
      <c r="BM263" s="74"/>
      <c r="BN263" s="74"/>
      <c r="BO263" s="74"/>
      <c r="BP263" s="74"/>
      <c r="BQ263" s="74"/>
      <c r="BR263" s="74"/>
      <c r="BS263" s="74"/>
      <c r="BT263" s="74"/>
      <c r="BU263" s="74"/>
      <c r="BV263" s="74"/>
      <c r="BW263" s="74"/>
      <c r="BX263" s="74"/>
      <c r="BY263" s="74"/>
      <c r="BZ263" s="74"/>
      <c r="CA263" s="74"/>
      <c r="CB263" s="74"/>
      <c r="CC263" s="74"/>
      <c r="CD263" s="74"/>
      <c r="CE263" s="74"/>
      <c r="CF263" s="74"/>
      <c r="CG263" s="74"/>
      <c r="CH263" s="74"/>
      <c r="CI263" s="74"/>
      <c r="CJ263" s="74"/>
      <c r="CK263" s="74"/>
      <c r="CL263" s="74"/>
      <c r="CM263" s="74"/>
      <c r="CN263" s="74"/>
      <c r="CO263" s="74"/>
      <c r="CP263" s="74"/>
      <c r="CQ263" s="74"/>
      <c r="CR263" s="75"/>
    </row>
    <row r="264" spans="19:96" ht="22.5" customHeight="1" thickTop="1" x14ac:dyDescent="0.3">
      <c r="AZ264" s="48"/>
      <c r="BA264" s="49"/>
      <c r="BB264" s="49"/>
      <c r="BC264" s="49"/>
      <c r="BD264" s="49"/>
      <c r="BE264" s="49"/>
      <c r="BF264" s="1123" t="str">
        <f t="shared" ref="BF264" si="208">AU265</f>
        <v>F1</v>
      </c>
      <c r="BG264" s="1123"/>
      <c r="BH264" s="1123"/>
      <c r="BI264" s="1123"/>
      <c r="BJ264" s="1123"/>
      <c r="BK264" s="1123"/>
      <c r="BL264" s="50"/>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51"/>
    </row>
    <row r="265" spans="19:96" ht="22.5" customHeight="1" x14ac:dyDescent="0.3">
      <c r="AR265" t="str">
        <f t="shared" ref="AR265:AX266" si="209">F63</f>
        <v>kolo</v>
      </c>
      <c r="AS265">
        <f t="shared" si="209"/>
        <v>30</v>
      </c>
      <c r="AT265" t="str">
        <f t="shared" si="209"/>
        <v>HŘIŠTĚ</v>
      </c>
      <c r="AU265" t="str">
        <f t="shared" si="209"/>
        <v>F1</v>
      </c>
      <c r="AV265" t="str">
        <f t="shared" si="209"/>
        <v>vítěz S1</v>
      </c>
      <c r="AW265" t="str">
        <f t="shared" si="209"/>
        <v>:</v>
      </c>
      <c r="AX265" t="str">
        <f t="shared" si="209"/>
        <v>vítěz S2</v>
      </c>
      <c r="AZ265" s="52"/>
      <c r="BA265" s="1141" t="str">
        <f t="shared" ref="BA265" si="210">AR265</f>
        <v>kolo</v>
      </c>
      <c r="BB265" s="1141"/>
      <c r="BC265" s="1141"/>
      <c r="BD265" s="1141">
        <f t="shared" ref="BD265" si="211">AR266</f>
        <v>10</v>
      </c>
      <c r="BE265" s="1141"/>
      <c r="BF265" s="54"/>
      <c r="BG265" s="54"/>
      <c r="BH265" s="54"/>
      <c r="BI265" s="54"/>
      <c r="BJ265" s="54"/>
      <c r="BK265" s="54"/>
      <c r="BL265" s="54"/>
      <c r="BM265" s="54"/>
      <c r="BN265" s="54"/>
      <c r="BO265" s="54"/>
      <c r="BP265" s="54"/>
      <c r="BQ265" s="54"/>
      <c r="BR265" s="54"/>
      <c r="BS265" s="54"/>
      <c r="BT265" s="1120">
        <f t="shared" ref="BT265" si="212">AS265</f>
        <v>30</v>
      </c>
      <c r="BU265" s="1120"/>
      <c r="BV265" s="1121" t="s">
        <v>48</v>
      </c>
      <c r="BW265" s="1121"/>
      <c r="BX265" s="1121"/>
      <c r="BY265" s="54"/>
      <c r="BZ265" s="54"/>
      <c r="CA265" s="54"/>
      <c r="CB265" s="54"/>
      <c r="CC265" s="54"/>
      <c r="CD265" s="54"/>
      <c r="CE265" s="54"/>
      <c r="CF265" s="54"/>
      <c r="CG265" s="54"/>
      <c r="CH265" s="54"/>
      <c r="CI265" s="54"/>
      <c r="CJ265" s="54"/>
      <c r="CK265" s="54"/>
      <c r="CL265" s="55"/>
      <c r="CM265" s="1122" t="s">
        <v>49</v>
      </c>
      <c r="CN265" s="1122"/>
      <c r="CO265" s="1122"/>
      <c r="CP265" s="1110" t="str">
        <f t="shared" ref="CP265" si="213">IF(AT266=0,"",AT266)</f>
        <v/>
      </c>
      <c r="CQ265" s="1110"/>
      <c r="CR265" s="56"/>
    </row>
    <row r="266" spans="19:96" ht="22.5" customHeight="1" x14ac:dyDescent="0.3">
      <c r="AR266">
        <f t="shared" si="209"/>
        <v>10</v>
      </c>
      <c r="AS266" t="str">
        <f t="shared" si="209"/>
        <v>zápas</v>
      </c>
      <c r="AT266">
        <f t="shared" si="209"/>
        <v>0</v>
      </c>
      <c r="AU266">
        <f t="shared" si="209"/>
        <v>0</v>
      </c>
      <c r="AV266" t="str">
        <f t="shared" ca="1" si="209"/>
        <v>Kmochova</v>
      </c>
      <c r="AW266">
        <f t="shared" si="209"/>
        <v>0</v>
      </c>
      <c r="AX266" t="str">
        <f t="shared" ca="1" si="209"/>
        <v>Pečky</v>
      </c>
      <c r="AZ266" s="52"/>
      <c r="BA266" s="53"/>
      <c r="BB266" s="53"/>
      <c r="BC266" s="53"/>
      <c r="BD266" s="53"/>
      <c r="BE266" s="54"/>
      <c r="BF266" s="54"/>
      <c r="BG266" s="54"/>
      <c r="BH266" s="54"/>
      <c r="BI266" s="54"/>
      <c r="BJ266" s="54"/>
      <c r="BK266" s="54"/>
      <c r="BL266" s="54"/>
      <c r="BM266" s="54"/>
      <c r="BN266" s="54"/>
      <c r="BO266" s="54"/>
      <c r="BP266" s="54"/>
      <c r="BQ266" s="54"/>
      <c r="BR266" s="54"/>
      <c r="BS266" s="54"/>
      <c r="BT266" s="1120"/>
      <c r="BU266" s="1120"/>
      <c r="BV266" s="1121"/>
      <c r="BW266" s="1121"/>
      <c r="BX266" s="1121"/>
      <c r="BY266" s="54"/>
      <c r="BZ266" s="54"/>
      <c r="CA266" s="54"/>
      <c r="CB266" s="54"/>
      <c r="CC266" s="54"/>
      <c r="CD266" s="54"/>
      <c r="CE266" s="54"/>
      <c r="CF266" s="54"/>
      <c r="CG266" s="54"/>
      <c r="CH266" s="54"/>
      <c r="CI266" s="54"/>
      <c r="CJ266" s="54"/>
      <c r="CK266" s="54"/>
      <c r="CL266" s="55"/>
      <c r="CM266" s="1122"/>
      <c r="CN266" s="1122"/>
      <c r="CO266" s="1122"/>
      <c r="CP266" s="1110"/>
      <c r="CQ266" s="1110"/>
      <c r="CR266" s="56"/>
    </row>
    <row r="267" spans="19:96" ht="22.5" customHeight="1" x14ac:dyDescent="0.3">
      <c r="AZ267" s="52"/>
      <c r="BA267" s="57"/>
      <c r="BB267" s="57"/>
      <c r="BC267" s="57"/>
      <c r="BD267" s="57"/>
      <c r="BE267" s="1165" t="s">
        <v>52</v>
      </c>
      <c r="BF267" s="1165"/>
      <c r="BG267" s="1223" t="str">
        <f t="shared" ref="BG267" si="214">AV265</f>
        <v>vítěz S1</v>
      </c>
      <c r="BH267" s="1223"/>
      <c r="BI267" s="1223"/>
      <c r="BJ267" s="1223"/>
      <c r="BK267" s="58" t="s">
        <v>53</v>
      </c>
      <c r="BL267" s="1224"/>
      <c r="BM267" s="1224"/>
      <c r="BN267" s="1224"/>
      <c r="BO267" s="1224"/>
      <c r="BP267" s="1224"/>
      <c r="BQ267" s="1224"/>
      <c r="BR267" s="1224"/>
      <c r="BS267" s="1224"/>
      <c r="BT267" s="1224"/>
      <c r="BU267" s="348"/>
      <c r="BV267" s="57"/>
      <c r="BW267" s="57"/>
      <c r="BX267" s="57"/>
      <c r="BY267" s="57"/>
      <c r="BZ267" s="57"/>
      <c r="CA267" s="1165" t="s">
        <v>52</v>
      </c>
      <c r="CB267" s="1165"/>
      <c r="CC267" s="1223" t="str">
        <f t="shared" ref="CC267" si="215">AX265</f>
        <v>vítěz S2</v>
      </c>
      <c r="CD267" s="1223"/>
      <c r="CE267" s="1223"/>
      <c r="CF267" s="1223"/>
      <c r="CG267" s="348" t="s">
        <v>53</v>
      </c>
      <c r="CH267" s="77"/>
      <c r="CI267" s="77"/>
      <c r="CJ267" s="77"/>
      <c r="CK267" s="77"/>
      <c r="CL267" s="77"/>
      <c r="CM267" s="77"/>
      <c r="CN267" s="77"/>
      <c r="CO267" s="77"/>
      <c r="CP267" s="77"/>
      <c r="CQ267" s="77"/>
      <c r="CR267" s="56"/>
    </row>
    <row r="268" spans="19:96" ht="22.5" customHeight="1" x14ac:dyDescent="0.3">
      <c r="AZ268" s="52"/>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60"/>
      <c r="CM268" s="60"/>
      <c r="CN268" s="60"/>
      <c r="CO268" s="60"/>
      <c r="CP268" s="60"/>
      <c r="CQ268" s="60"/>
      <c r="CR268" s="56"/>
    </row>
    <row r="269" spans="19:96" ht="22.5" customHeight="1" x14ac:dyDescent="0.3">
      <c r="AZ269" s="52"/>
      <c r="BA269" s="61" t="s">
        <v>56</v>
      </c>
      <c r="BB269" s="62" t="str">
        <f t="shared" ref="BB269" si="216">BG267</f>
        <v>vítěz S1</v>
      </c>
      <c r="BC269" s="63" t="s">
        <v>47</v>
      </c>
      <c r="BD269" s="64">
        <v>1</v>
      </c>
      <c r="BE269" s="64">
        <v>2</v>
      </c>
      <c r="BF269" s="64">
        <v>3</v>
      </c>
      <c r="BG269" s="64">
        <v>4</v>
      </c>
      <c r="BH269" s="64">
        <v>5</v>
      </c>
      <c r="BI269" s="64">
        <v>6</v>
      </c>
      <c r="BJ269" s="64">
        <v>7</v>
      </c>
      <c r="BK269" s="64">
        <v>8</v>
      </c>
      <c r="BL269" s="64">
        <v>9</v>
      </c>
      <c r="BM269" s="64">
        <v>10</v>
      </c>
      <c r="BN269" s="64">
        <v>11</v>
      </c>
      <c r="BO269" s="64">
        <v>12</v>
      </c>
      <c r="BP269" s="64">
        <v>13</v>
      </c>
      <c r="BQ269" s="64">
        <v>14</v>
      </c>
      <c r="BR269" s="64">
        <v>15</v>
      </c>
      <c r="BS269" s="64">
        <v>16</v>
      </c>
      <c r="BT269" s="64">
        <v>17</v>
      </c>
      <c r="BU269" s="64">
        <v>18</v>
      </c>
      <c r="BV269" s="64">
        <v>19</v>
      </c>
      <c r="BW269" s="64">
        <v>20</v>
      </c>
      <c r="BX269" s="64">
        <v>21</v>
      </c>
      <c r="BY269" s="64">
        <v>22</v>
      </c>
      <c r="BZ269" s="64">
        <v>23</v>
      </c>
      <c r="CA269" s="64">
        <v>24</v>
      </c>
      <c r="CB269" s="64">
        <v>25</v>
      </c>
      <c r="CC269" s="64">
        <v>26</v>
      </c>
      <c r="CD269" s="64">
        <v>27</v>
      </c>
      <c r="CE269" s="64">
        <v>28</v>
      </c>
      <c r="CF269" s="64">
        <v>29</v>
      </c>
      <c r="CG269" s="64">
        <v>30</v>
      </c>
      <c r="CH269" s="64">
        <v>31</v>
      </c>
      <c r="CI269" s="64">
        <v>32</v>
      </c>
      <c r="CJ269" s="64">
        <v>33</v>
      </c>
      <c r="CK269" s="64">
        <v>34</v>
      </c>
      <c r="CL269" s="65">
        <v>35</v>
      </c>
      <c r="CM269" s="65">
        <v>36</v>
      </c>
      <c r="CN269" s="65">
        <v>37</v>
      </c>
      <c r="CO269" s="65">
        <v>38</v>
      </c>
      <c r="CP269" s="65">
        <v>39</v>
      </c>
      <c r="CQ269" s="65">
        <v>40</v>
      </c>
      <c r="CR269" s="56"/>
    </row>
    <row r="270" spans="19:96" ht="22.5" customHeight="1" x14ac:dyDescent="0.3">
      <c r="AZ270" s="52"/>
      <c r="BA270" s="66"/>
      <c r="BB270" s="67"/>
      <c r="BC270" s="244"/>
      <c r="BD270" s="68"/>
      <c r="BE270" s="68"/>
      <c r="BF270" s="68"/>
      <c r="BG270" s="68"/>
      <c r="BH270" s="68"/>
      <c r="BI270" s="68"/>
      <c r="BJ270" s="68"/>
      <c r="BK270" s="68"/>
      <c r="BL270" s="68"/>
      <c r="BM270" s="68"/>
      <c r="BN270" s="68"/>
      <c r="BO270" s="68"/>
      <c r="BP270" s="68"/>
      <c r="BQ270" s="68"/>
      <c r="BR270" s="68"/>
      <c r="BS270" s="68"/>
      <c r="BT270" s="68"/>
      <c r="BU270" s="68"/>
      <c r="BV270" s="68"/>
      <c r="BW270" s="68"/>
      <c r="BX270" s="68"/>
      <c r="BY270" s="68"/>
      <c r="BZ270" s="68"/>
      <c r="CA270" s="68"/>
      <c r="CB270" s="68"/>
      <c r="CC270" s="68"/>
      <c r="CD270" s="68"/>
      <c r="CE270" s="68"/>
      <c r="CF270" s="68"/>
      <c r="CG270" s="68"/>
      <c r="CH270" s="68"/>
      <c r="CI270" s="68"/>
      <c r="CJ270" s="68"/>
      <c r="CK270" s="68"/>
      <c r="CL270" s="69"/>
      <c r="CM270" s="69"/>
      <c r="CN270" s="69"/>
      <c r="CO270" s="69"/>
      <c r="CP270" s="69"/>
      <c r="CQ270" s="69"/>
      <c r="CR270" s="56"/>
    </row>
    <row r="271" spans="19:96" ht="22.5" customHeight="1" x14ac:dyDescent="0.3">
      <c r="AZ271" s="52"/>
      <c r="BA271" s="70" t="s">
        <v>56</v>
      </c>
      <c r="BB271" s="71" t="str">
        <f t="shared" ref="BB271" si="217">CC267</f>
        <v>vítěz S2</v>
      </c>
      <c r="BC271" s="72" t="s">
        <v>47</v>
      </c>
      <c r="BD271" s="64">
        <v>1</v>
      </c>
      <c r="BE271" s="64">
        <v>2</v>
      </c>
      <c r="BF271" s="64">
        <v>3</v>
      </c>
      <c r="BG271" s="64">
        <v>4</v>
      </c>
      <c r="BH271" s="64">
        <v>5</v>
      </c>
      <c r="BI271" s="64">
        <v>6</v>
      </c>
      <c r="BJ271" s="64">
        <v>7</v>
      </c>
      <c r="BK271" s="64">
        <v>8</v>
      </c>
      <c r="BL271" s="64">
        <v>9</v>
      </c>
      <c r="BM271" s="64">
        <v>10</v>
      </c>
      <c r="BN271" s="64">
        <v>11</v>
      </c>
      <c r="BO271" s="64">
        <v>12</v>
      </c>
      <c r="BP271" s="64">
        <v>13</v>
      </c>
      <c r="BQ271" s="64">
        <v>14</v>
      </c>
      <c r="BR271" s="64">
        <v>15</v>
      </c>
      <c r="BS271" s="64">
        <v>16</v>
      </c>
      <c r="BT271" s="64">
        <v>17</v>
      </c>
      <c r="BU271" s="64">
        <v>18</v>
      </c>
      <c r="BV271" s="64">
        <v>19</v>
      </c>
      <c r="BW271" s="64">
        <v>20</v>
      </c>
      <c r="BX271" s="64">
        <v>21</v>
      </c>
      <c r="BY271" s="64">
        <v>22</v>
      </c>
      <c r="BZ271" s="64">
        <v>23</v>
      </c>
      <c r="CA271" s="64">
        <v>24</v>
      </c>
      <c r="CB271" s="64">
        <v>25</v>
      </c>
      <c r="CC271" s="64">
        <v>26</v>
      </c>
      <c r="CD271" s="64">
        <v>27</v>
      </c>
      <c r="CE271" s="64">
        <v>28</v>
      </c>
      <c r="CF271" s="64">
        <v>29</v>
      </c>
      <c r="CG271" s="64">
        <v>30</v>
      </c>
      <c r="CH271" s="64">
        <v>31</v>
      </c>
      <c r="CI271" s="64">
        <v>32</v>
      </c>
      <c r="CJ271" s="64">
        <v>33</v>
      </c>
      <c r="CK271" s="64">
        <v>34</v>
      </c>
      <c r="CL271" s="65">
        <v>35</v>
      </c>
      <c r="CM271" s="65">
        <v>36</v>
      </c>
      <c r="CN271" s="65">
        <v>37</v>
      </c>
      <c r="CO271" s="65">
        <v>38</v>
      </c>
      <c r="CP271" s="65">
        <v>39</v>
      </c>
      <c r="CQ271" s="65">
        <v>40</v>
      </c>
      <c r="CR271" s="56"/>
    </row>
    <row r="272" spans="19:96" ht="22.5" customHeight="1" thickBot="1" x14ac:dyDescent="0.35">
      <c r="AZ272" s="73"/>
      <c r="BA272" s="74"/>
      <c r="BB272" s="74"/>
      <c r="BC272" s="74"/>
      <c r="BD272" s="74"/>
      <c r="BE272" s="74"/>
      <c r="BF272" s="74"/>
      <c r="BG272" s="74"/>
      <c r="BH272" s="74"/>
      <c r="BI272" s="74"/>
      <c r="BJ272" s="74"/>
      <c r="BK272" s="74"/>
      <c r="BL272" s="74"/>
      <c r="BM272" s="74"/>
      <c r="BN272" s="74"/>
      <c r="BO272" s="74"/>
      <c r="BP272" s="74"/>
      <c r="BQ272" s="74"/>
      <c r="BR272" s="74"/>
      <c r="BS272" s="74"/>
      <c r="BT272" s="74"/>
      <c r="BU272" s="74"/>
      <c r="BV272" s="74"/>
      <c r="BW272" s="74"/>
      <c r="BX272" s="74"/>
      <c r="BY272" s="74"/>
      <c r="BZ272" s="74"/>
      <c r="CA272" s="74"/>
      <c r="CB272" s="74"/>
      <c r="CC272" s="74"/>
      <c r="CD272" s="74"/>
      <c r="CE272" s="74"/>
      <c r="CF272" s="74"/>
      <c r="CG272" s="74"/>
      <c r="CH272" s="74"/>
      <c r="CI272" s="74"/>
      <c r="CJ272" s="74"/>
      <c r="CK272" s="74"/>
      <c r="CL272" s="74"/>
      <c r="CM272" s="74"/>
      <c r="CN272" s="74"/>
      <c r="CO272" s="74"/>
      <c r="CP272" s="74"/>
      <c r="CQ272" s="74"/>
      <c r="CR272" s="75"/>
    </row>
    <row r="273" ht="22.5" customHeight="1" thickTop="1" x14ac:dyDescent="0.3"/>
  </sheetData>
  <mergeCells count="854">
    <mergeCell ref="CM265:CO266"/>
    <mergeCell ref="CP265:CQ266"/>
    <mergeCell ref="BE267:BF267"/>
    <mergeCell ref="BG267:BJ267"/>
    <mergeCell ref="BL267:BT267"/>
    <mergeCell ref="CA267:CB267"/>
    <mergeCell ref="CC267:CF267"/>
    <mergeCell ref="BE258:BF258"/>
    <mergeCell ref="BG258:BJ258"/>
    <mergeCell ref="BL258:BT258"/>
    <mergeCell ref="CA258:CB258"/>
    <mergeCell ref="CC258:CF258"/>
    <mergeCell ref="BF264:BK264"/>
    <mergeCell ref="BA265:BC265"/>
    <mergeCell ref="BD265:BE265"/>
    <mergeCell ref="BT265:BU266"/>
    <mergeCell ref="BV265:BX266"/>
    <mergeCell ref="BF183:BK183"/>
    <mergeCell ref="BF219:BK219"/>
    <mergeCell ref="BF255:BK255"/>
    <mergeCell ref="BA256:BC256"/>
    <mergeCell ref="BD256:BE256"/>
    <mergeCell ref="BT256:BU257"/>
    <mergeCell ref="BV256:BX257"/>
    <mergeCell ref="BA247:BC247"/>
    <mergeCell ref="BA229:BC229"/>
    <mergeCell ref="BT184:BU185"/>
    <mergeCell ref="BV184:BX185"/>
    <mergeCell ref="CM256:CO257"/>
    <mergeCell ref="CP256:CQ257"/>
    <mergeCell ref="CE186:CQ186"/>
    <mergeCell ref="BD247:BE247"/>
    <mergeCell ref="BI195:BU195"/>
    <mergeCell ref="CE195:CQ195"/>
    <mergeCell ref="BL204:BT204"/>
    <mergeCell ref="BL213:BT213"/>
    <mergeCell ref="BL222:BT222"/>
    <mergeCell ref="BL231:BT231"/>
    <mergeCell ref="BL240:BT240"/>
    <mergeCell ref="CA240:CB240"/>
    <mergeCell ref="CM247:CO248"/>
    <mergeCell ref="BT220:BU221"/>
    <mergeCell ref="BV220:BX221"/>
    <mergeCell ref="CM220:CO221"/>
    <mergeCell ref="BG204:BJ204"/>
    <mergeCell ref="CC204:CF204"/>
    <mergeCell ref="BE204:BF204"/>
    <mergeCell ref="CA204:CB204"/>
    <mergeCell ref="CM202:CO203"/>
    <mergeCell ref="BE249:BF249"/>
    <mergeCell ref="CA249:CB249"/>
    <mergeCell ref="BG249:BJ249"/>
    <mergeCell ref="R28:R29"/>
    <mergeCell ref="S28:S29"/>
    <mergeCell ref="T28:T29"/>
    <mergeCell ref="U28:U29"/>
    <mergeCell ref="V28:V29"/>
    <mergeCell ref="W28:W29"/>
    <mergeCell ref="X28:X29"/>
    <mergeCell ref="BI176:BU176"/>
    <mergeCell ref="CE176:CQ176"/>
    <mergeCell ref="AA28:AA29"/>
    <mergeCell ref="AB28:AB29"/>
    <mergeCell ref="AC28:AE29"/>
    <mergeCell ref="AF28:AF29"/>
    <mergeCell ref="AG28:AG29"/>
    <mergeCell ref="AH28:AH29"/>
    <mergeCell ref="AI28:AI29"/>
    <mergeCell ref="AJ28:AJ29"/>
    <mergeCell ref="AK28:AK29"/>
    <mergeCell ref="Y28:Y29"/>
    <mergeCell ref="Z28:Z29"/>
    <mergeCell ref="BA156:BC156"/>
    <mergeCell ref="BA165:BC165"/>
    <mergeCell ref="BF173:BK173"/>
    <mergeCell ref="BA174:BC174"/>
    <mergeCell ref="CC249:CF249"/>
    <mergeCell ref="BG231:BJ231"/>
    <mergeCell ref="CC231:CF231"/>
    <mergeCell ref="BG240:BJ240"/>
    <mergeCell ref="CC240:CF240"/>
    <mergeCell ref="BL249:BT249"/>
    <mergeCell ref="BE186:BF186"/>
    <mergeCell ref="CA186:CB186"/>
    <mergeCell ref="BF246:BK246"/>
    <mergeCell ref="BT247:BU248"/>
    <mergeCell ref="BV247:BX248"/>
    <mergeCell ref="BE222:BF222"/>
    <mergeCell ref="CA222:CB222"/>
    <mergeCell ref="BF228:BK228"/>
    <mergeCell ref="BT229:BU230"/>
    <mergeCell ref="BV229:BX230"/>
    <mergeCell ref="BE240:BF240"/>
    <mergeCell ref="CC222:CF222"/>
    <mergeCell ref="CM184:CO185"/>
    <mergeCell ref="CP247:CQ248"/>
    <mergeCell ref="BE231:BF231"/>
    <mergeCell ref="CA231:CB231"/>
    <mergeCell ref="BF237:BK237"/>
    <mergeCell ref="BA238:BC238"/>
    <mergeCell ref="BT238:BU239"/>
    <mergeCell ref="BV238:BX239"/>
    <mergeCell ref="CM238:CO239"/>
    <mergeCell ref="CP238:CQ239"/>
    <mergeCell ref="CP220:CQ221"/>
    <mergeCell ref="BG213:BJ213"/>
    <mergeCell ref="CC213:CF213"/>
    <mergeCell ref="BF210:BK210"/>
    <mergeCell ref="BA211:BC211"/>
    <mergeCell ref="BT211:BU212"/>
    <mergeCell ref="BV211:BX212"/>
    <mergeCell ref="CM229:CO230"/>
    <mergeCell ref="CP229:CQ230"/>
    <mergeCell ref="BE213:BF213"/>
    <mergeCell ref="CA213:CB213"/>
    <mergeCell ref="BI186:BU186"/>
    <mergeCell ref="BA220:BC220"/>
    <mergeCell ref="BG222:BJ222"/>
    <mergeCell ref="CP202:CQ203"/>
    <mergeCell ref="CM211:CO212"/>
    <mergeCell ref="CP211:CQ212"/>
    <mergeCell ref="BE195:BF195"/>
    <mergeCell ref="CA195:CB195"/>
    <mergeCell ref="BF201:BK201"/>
    <mergeCell ref="BA202:BC202"/>
    <mergeCell ref="BT202:BU203"/>
    <mergeCell ref="BV202:BX203"/>
    <mergeCell ref="CP184:CQ185"/>
    <mergeCell ref="BF192:BK192"/>
    <mergeCell ref="BA193:BC193"/>
    <mergeCell ref="BT193:BU194"/>
    <mergeCell ref="BV193:BX194"/>
    <mergeCell ref="CM193:CO194"/>
    <mergeCell ref="CP193:CQ194"/>
    <mergeCell ref="CE167:CQ167"/>
    <mergeCell ref="BE158:BF158"/>
    <mergeCell ref="BI158:BU158"/>
    <mergeCell ref="CA158:CB158"/>
    <mergeCell ref="CE158:CQ158"/>
    <mergeCell ref="BF164:BK164"/>
    <mergeCell ref="BT165:BU166"/>
    <mergeCell ref="BV165:BX166"/>
    <mergeCell ref="CM165:CO166"/>
    <mergeCell ref="CP174:CQ175"/>
    <mergeCell ref="BE176:BF176"/>
    <mergeCell ref="CA176:CB176"/>
    <mergeCell ref="CM174:CO175"/>
    <mergeCell ref="BV174:BX175"/>
    <mergeCell ref="CA167:CB167"/>
    <mergeCell ref="CP165:CQ166"/>
    <mergeCell ref="BA184:BC184"/>
    <mergeCell ref="BT174:BU175"/>
    <mergeCell ref="BA56:BC56"/>
    <mergeCell ref="BA65:BC65"/>
    <mergeCell ref="BA74:BC74"/>
    <mergeCell ref="BA83:BC83"/>
    <mergeCell ref="BA93:BC93"/>
    <mergeCell ref="BE167:BF167"/>
    <mergeCell ref="BI167:BU167"/>
    <mergeCell ref="BA102:BC102"/>
    <mergeCell ref="BA111:BC111"/>
    <mergeCell ref="BA120:BC120"/>
    <mergeCell ref="BA129:BC129"/>
    <mergeCell ref="BA138:BC138"/>
    <mergeCell ref="BA147:BC147"/>
    <mergeCell ref="BF119:BK119"/>
    <mergeCell ref="BT120:BU121"/>
    <mergeCell ref="BF101:BK101"/>
    <mergeCell ref="BT102:BU103"/>
    <mergeCell ref="BF82:BK82"/>
    <mergeCell ref="BT83:BU84"/>
    <mergeCell ref="BF155:BK155"/>
    <mergeCell ref="BT156:BU157"/>
    <mergeCell ref="BF110:BK110"/>
    <mergeCell ref="BT111:BU112"/>
    <mergeCell ref="P55:P56"/>
    <mergeCell ref="I51:I52"/>
    <mergeCell ref="K51:K52"/>
    <mergeCell ref="M51:M52"/>
    <mergeCell ref="N51:N52"/>
    <mergeCell ref="N53:N54"/>
    <mergeCell ref="O53:O54"/>
    <mergeCell ref="P53:P54"/>
    <mergeCell ref="O51:O52"/>
    <mergeCell ref="P51:P52"/>
    <mergeCell ref="I55:I56"/>
    <mergeCell ref="K55:K56"/>
    <mergeCell ref="M55:M56"/>
    <mergeCell ref="N55:N56"/>
    <mergeCell ref="O55:O56"/>
    <mergeCell ref="M53:M54"/>
    <mergeCell ref="P40:P41"/>
    <mergeCell ref="P42:P43"/>
    <mergeCell ref="P44:P45"/>
    <mergeCell ref="P47:P48"/>
    <mergeCell ref="P49:P50"/>
    <mergeCell ref="I40:I41"/>
    <mergeCell ref="I42:I43"/>
    <mergeCell ref="I44:I45"/>
    <mergeCell ref="M40:M41"/>
    <mergeCell ref="N40:N41"/>
    <mergeCell ref="O40:O41"/>
    <mergeCell ref="K42:K43"/>
    <mergeCell ref="M42:M43"/>
    <mergeCell ref="N42:N43"/>
    <mergeCell ref="N44:N45"/>
    <mergeCell ref="O44:O45"/>
    <mergeCell ref="M47:M48"/>
    <mergeCell ref="N47:N48"/>
    <mergeCell ref="O47:O48"/>
    <mergeCell ref="E50:E51"/>
    <mergeCell ref="E52:E53"/>
    <mergeCell ref="O42:O43"/>
    <mergeCell ref="M49:M50"/>
    <mergeCell ref="N49:N50"/>
    <mergeCell ref="O49:O50"/>
    <mergeCell ref="I63:I64"/>
    <mergeCell ref="K63:K64"/>
    <mergeCell ref="M63:M64"/>
    <mergeCell ref="N63:N64"/>
    <mergeCell ref="O63:O64"/>
    <mergeCell ref="I59:I60"/>
    <mergeCell ref="K59:K60"/>
    <mergeCell ref="M59:M60"/>
    <mergeCell ref="N59:N60"/>
    <mergeCell ref="O59:O60"/>
    <mergeCell ref="I61:I62"/>
    <mergeCell ref="K61:K62"/>
    <mergeCell ref="M61:M62"/>
    <mergeCell ref="N61:N62"/>
    <mergeCell ref="O61:O62"/>
    <mergeCell ref="O57:O58"/>
    <mergeCell ref="K47:K48"/>
    <mergeCell ref="M44:M45"/>
    <mergeCell ref="O28:O29"/>
    <mergeCell ref="M30:M31"/>
    <mergeCell ref="N30:N31"/>
    <mergeCell ref="O30:O31"/>
    <mergeCell ref="E38:E39"/>
    <mergeCell ref="E40:E41"/>
    <mergeCell ref="I49:I50"/>
    <mergeCell ref="K49:K50"/>
    <mergeCell ref="I57:I58"/>
    <mergeCell ref="K57:K58"/>
    <mergeCell ref="M57:M58"/>
    <mergeCell ref="N57:N58"/>
    <mergeCell ref="E54:E55"/>
    <mergeCell ref="K30:K31"/>
    <mergeCell ref="K40:K41"/>
    <mergeCell ref="K44:K45"/>
    <mergeCell ref="F46:O46"/>
    <mergeCell ref="I47:I48"/>
    <mergeCell ref="E34:E35"/>
    <mergeCell ref="E36:E37"/>
    <mergeCell ref="E46:E47"/>
    <mergeCell ref="E48:E49"/>
    <mergeCell ref="I53:I54"/>
    <mergeCell ref="K53:K54"/>
    <mergeCell ref="O32:O33"/>
    <mergeCell ref="K34:K35"/>
    <mergeCell ref="M34:M35"/>
    <mergeCell ref="N34:N35"/>
    <mergeCell ref="O34:O35"/>
    <mergeCell ref="F39:O39"/>
    <mergeCell ref="K36:K37"/>
    <mergeCell ref="M36:M37"/>
    <mergeCell ref="N36:N37"/>
    <mergeCell ref="O36:O37"/>
    <mergeCell ref="O24:O25"/>
    <mergeCell ref="K24:K25"/>
    <mergeCell ref="K26:K27"/>
    <mergeCell ref="K22:K23"/>
    <mergeCell ref="K18:K19"/>
    <mergeCell ref="M18:M19"/>
    <mergeCell ref="N18:N19"/>
    <mergeCell ref="O18:O19"/>
    <mergeCell ref="M26:M27"/>
    <mergeCell ref="N26:N27"/>
    <mergeCell ref="O26:O27"/>
    <mergeCell ref="O20:O21"/>
    <mergeCell ref="O22:O23"/>
    <mergeCell ref="E18:E19"/>
    <mergeCell ref="E20:E21"/>
    <mergeCell ref="E22:E23"/>
    <mergeCell ref="E24:E25"/>
    <mergeCell ref="E26:E27"/>
    <mergeCell ref="E32:E33"/>
    <mergeCell ref="K10:K11"/>
    <mergeCell ref="M10:M11"/>
    <mergeCell ref="N10:N11"/>
    <mergeCell ref="M16:M17"/>
    <mergeCell ref="N16:N17"/>
    <mergeCell ref="K20:K21"/>
    <mergeCell ref="M20:M21"/>
    <mergeCell ref="N20:N21"/>
    <mergeCell ref="M22:M23"/>
    <mergeCell ref="N22:N23"/>
    <mergeCell ref="M24:M25"/>
    <mergeCell ref="N24:N25"/>
    <mergeCell ref="K28:K29"/>
    <mergeCell ref="M28:M29"/>
    <mergeCell ref="N28:N29"/>
    <mergeCell ref="K32:K33"/>
    <mergeCell ref="M32:M33"/>
    <mergeCell ref="N32:N33"/>
    <mergeCell ref="E4:E5"/>
    <mergeCell ref="K8:K9"/>
    <mergeCell ref="M8:M9"/>
    <mergeCell ref="N8:N9"/>
    <mergeCell ref="O8:O9"/>
    <mergeCell ref="K4:K5"/>
    <mergeCell ref="M4:M5"/>
    <mergeCell ref="N4:N5"/>
    <mergeCell ref="O12:O13"/>
    <mergeCell ref="E6:E7"/>
    <mergeCell ref="E8:E9"/>
    <mergeCell ref="O4:O5"/>
    <mergeCell ref="K6:K7"/>
    <mergeCell ref="M6:M7"/>
    <mergeCell ref="N6:N7"/>
    <mergeCell ref="O6:O7"/>
    <mergeCell ref="E10:E11"/>
    <mergeCell ref="E12:E13"/>
    <mergeCell ref="F1:O1"/>
    <mergeCell ref="K2:K3"/>
    <mergeCell ref="M2:M3"/>
    <mergeCell ref="N2:N3"/>
    <mergeCell ref="O2:O3"/>
    <mergeCell ref="K16:K17"/>
    <mergeCell ref="O10:O11"/>
    <mergeCell ref="K12:K13"/>
    <mergeCell ref="M12:M13"/>
    <mergeCell ref="N12:N13"/>
    <mergeCell ref="O16:O17"/>
    <mergeCell ref="K14:K15"/>
    <mergeCell ref="M14:M15"/>
    <mergeCell ref="N14:N15"/>
    <mergeCell ref="O14:O15"/>
    <mergeCell ref="AQ54:AQ55"/>
    <mergeCell ref="AF26:AF27"/>
    <mergeCell ref="AG26:AG27"/>
    <mergeCell ref="AH26:AH27"/>
    <mergeCell ref="AI26:AI27"/>
    <mergeCell ref="AQ50:AQ51"/>
    <mergeCell ref="AK33:AK34"/>
    <mergeCell ref="AO35:AO36"/>
    <mergeCell ref="AP35:AP36"/>
    <mergeCell ref="AM28:AM29"/>
    <mergeCell ref="AN28:AN29"/>
    <mergeCell ref="AO28:AO29"/>
    <mergeCell ref="AP28:AP29"/>
    <mergeCell ref="AF37:AF38"/>
    <mergeCell ref="AK35:AK36"/>
    <mergeCell ref="AJ35:AJ36"/>
    <mergeCell ref="X26:X27"/>
    <mergeCell ref="Y26:Y27"/>
    <mergeCell ref="Z26:AB27"/>
    <mergeCell ref="AC26:AC27"/>
    <mergeCell ref="AD26:AD27"/>
    <mergeCell ref="AE26:AE27"/>
    <mergeCell ref="R24:R25"/>
    <mergeCell ref="S24:S25"/>
    <mergeCell ref="T24:T25"/>
    <mergeCell ref="U24:U25"/>
    <mergeCell ref="V24:V25"/>
    <mergeCell ref="W24:Y25"/>
    <mergeCell ref="Z24:Z25"/>
    <mergeCell ref="T26:T27"/>
    <mergeCell ref="U26:U27"/>
    <mergeCell ref="AC24:AC25"/>
    <mergeCell ref="AD24:AD25"/>
    <mergeCell ref="AE24:AE25"/>
    <mergeCell ref="R26:R27"/>
    <mergeCell ref="S26:S27"/>
    <mergeCell ref="V26:V27"/>
    <mergeCell ref="R20:S21"/>
    <mergeCell ref="T20:V20"/>
    <mergeCell ref="W20:Y20"/>
    <mergeCell ref="Z20:AB20"/>
    <mergeCell ref="AC20:AE20"/>
    <mergeCell ref="R17:R18"/>
    <mergeCell ref="S17:S18"/>
    <mergeCell ref="T17:T18"/>
    <mergeCell ref="Z22:Z23"/>
    <mergeCell ref="AA22:AA23"/>
    <mergeCell ref="AB22:AB23"/>
    <mergeCell ref="AC22:AC23"/>
    <mergeCell ref="AD22:AD23"/>
    <mergeCell ref="AE22:AE23"/>
    <mergeCell ref="R22:R23"/>
    <mergeCell ref="S22:S23"/>
    <mergeCell ref="T22:V23"/>
    <mergeCell ref="W22:W23"/>
    <mergeCell ref="X22:X23"/>
    <mergeCell ref="Y22:Y23"/>
    <mergeCell ref="T13:V14"/>
    <mergeCell ref="AF20:AH21"/>
    <mergeCell ref="T21:V21"/>
    <mergeCell ref="W21:Y21"/>
    <mergeCell ref="Z21:AB21"/>
    <mergeCell ref="AC21:AE21"/>
    <mergeCell ref="AF17:AF18"/>
    <mergeCell ref="AG17:AG18"/>
    <mergeCell ref="AH17:AH18"/>
    <mergeCell ref="X17:X18"/>
    <mergeCell ref="Y17:Y18"/>
    <mergeCell ref="Z17:AB18"/>
    <mergeCell ref="AC17:AC18"/>
    <mergeCell ref="AD17:AD18"/>
    <mergeCell ref="U17:U18"/>
    <mergeCell ref="V17:V18"/>
    <mergeCell ref="W17:W18"/>
    <mergeCell ref="AF15:AF16"/>
    <mergeCell ref="AG15:AG16"/>
    <mergeCell ref="AE17:AE18"/>
    <mergeCell ref="Z13:Z14"/>
    <mergeCell ref="AB13:AB14"/>
    <mergeCell ref="AC13:AC14"/>
    <mergeCell ref="AD13:AD14"/>
    <mergeCell ref="R15:R16"/>
    <mergeCell ref="S15:S16"/>
    <mergeCell ref="T15:T16"/>
    <mergeCell ref="U15:U16"/>
    <mergeCell ref="V15:V16"/>
    <mergeCell ref="W15:Y16"/>
    <mergeCell ref="AD15:AD16"/>
    <mergeCell ref="AE15:AE16"/>
    <mergeCell ref="CP120:CQ121"/>
    <mergeCell ref="CM111:CO112"/>
    <mergeCell ref="CP111:CQ112"/>
    <mergeCell ref="BE113:BF113"/>
    <mergeCell ref="BI113:BU113"/>
    <mergeCell ref="CA113:CB113"/>
    <mergeCell ref="CE113:CQ113"/>
    <mergeCell ref="BV102:BX103"/>
    <mergeCell ref="CM102:CO103"/>
    <mergeCell ref="CP102:CQ103"/>
    <mergeCell ref="BE104:BF104"/>
    <mergeCell ref="BI104:BU104"/>
    <mergeCell ref="CA104:CB104"/>
    <mergeCell ref="CE104:CQ104"/>
    <mergeCell ref="BF92:BK92"/>
    <mergeCell ref="BT93:BU94"/>
    <mergeCell ref="BE122:BF122"/>
    <mergeCell ref="BI122:BU122"/>
    <mergeCell ref="CA122:CB122"/>
    <mergeCell ref="CE122:CQ122"/>
    <mergeCell ref="AA13:AA14"/>
    <mergeCell ref="AE13:AE14"/>
    <mergeCell ref="AJ15:AJ16"/>
    <mergeCell ref="AI17:AI18"/>
    <mergeCell ref="AI15:AI16"/>
    <mergeCell ref="AH15:AH16"/>
    <mergeCell ref="AJ17:AJ18"/>
    <mergeCell ref="AK31:AK32"/>
    <mergeCell ref="AQ56:AQ57"/>
    <mergeCell ref="AQ38:AQ39"/>
    <mergeCell ref="AQ34:AQ35"/>
    <mergeCell ref="AQ24:AQ25"/>
    <mergeCell ref="AF24:AF25"/>
    <mergeCell ref="AG24:AG25"/>
    <mergeCell ref="AH24:AH25"/>
    <mergeCell ref="AI24:AI25"/>
    <mergeCell ref="AJ24:AJ25"/>
    <mergeCell ref="AK24:AK25"/>
    <mergeCell ref="AQ52:AQ53"/>
    <mergeCell ref="BV111:BX112"/>
    <mergeCell ref="BV156:BX157"/>
    <mergeCell ref="CM156:CO157"/>
    <mergeCell ref="CP156:CQ157"/>
    <mergeCell ref="W13:W14"/>
    <mergeCell ref="X13:X14"/>
    <mergeCell ref="Y13:Y14"/>
    <mergeCell ref="BE131:BF131"/>
    <mergeCell ref="BI131:BU131"/>
    <mergeCell ref="CA131:CB131"/>
    <mergeCell ref="CE131:CQ131"/>
    <mergeCell ref="BF137:BK137"/>
    <mergeCell ref="BT138:BU139"/>
    <mergeCell ref="BV138:BX139"/>
    <mergeCell ref="CM138:CO139"/>
    <mergeCell ref="CP138:CQ139"/>
    <mergeCell ref="BF128:BK128"/>
    <mergeCell ref="BT129:BU130"/>
    <mergeCell ref="BV129:BX130"/>
    <mergeCell ref="CM129:CO130"/>
    <mergeCell ref="CP129:CQ130"/>
    <mergeCell ref="BV120:BX121"/>
    <mergeCell ref="CM120:CO121"/>
    <mergeCell ref="BE140:BF140"/>
    <mergeCell ref="BI140:BU140"/>
    <mergeCell ref="CA140:CB140"/>
    <mergeCell ref="CE140:CQ140"/>
    <mergeCell ref="BF146:BK146"/>
    <mergeCell ref="BE149:BF149"/>
    <mergeCell ref="BI149:BU149"/>
    <mergeCell ref="CA149:CB149"/>
    <mergeCell ref="CE149:CQ149"/>
    <mergeCell ref="BT147:BU148"/>
    <mergeCell ref="BV147:BX148"/>
    <mergeCell ref="CM147:CO148"/>
    <mergeCell ref="CP147:CQ148"/>
    <mergeCell ref="BV93:BX94"/>
    <mergeCell ref="CM93:CO94"/>
    <mergeCell ref="CP93:CQ94"/>
    <mergeCell ref="BE95:BF95"/>
    <mergeCell ref="BI95:BU95"/>
    <mergeCell ref="CA95:CB95"/>
    <mergeCell ref="CE95:CQ95"/>
    <mergeCell ref="BV83:BX84"/>
    <mergeCell ref="CM83:CO84"/>
    <mergeCell ref="CP83:CQ84"/>
    <mergeCell ref="BE85:BF85"/>
    <mergeCell ref="BI85:BU85"/>
    <mergeCell ref="CA85:CB85"/>
    <mergeCell ref="CE85:CQ85"/>
    <mergeCell ref="BF73:BK73"/>
    <mergeCell ref="BT74:BU75"/>
    <mergeCell ref="BV74:BX75"/>
    <mergeCell ref="CM74:CO75"/>
    <mergeCell ref="CP74:CQ75"/>
    <mergeCell ref="BE76:BF76"/>
    <mergeCell ref="BI76:BU76"/>
    <mergeCell ref="CA76:CB76"/>
    <mergeCell ref="CE76:CQ76"/>
    <mergeCell ref="BF64:BK64"/>
    <mergeCell ref="BT65:BU66"/>
    <mergeCell ref="BV65:BX66"/>
    <mergeCell ref="CM65:CO66"/>
    <mergeCell ref="CP65:CQ66"/>
    <mergeCell ref="BE67:BF67"/>
    <mergeCell ref="BI67:BU67"/>
    <mergeCell ref="CA67:CB67"/>
    <mergeCell ref="CE67:CQ67"/>
    <mergeCell ref="BT56:BU57"/>
    <mergeCell ref="BV56:BX57"/>
    <mergeCell ref="CM56:CO57"/>
    <mergeCell ref="CP56:CQ57"/>
    <mergeCell ref="BE58:BF58"/>
    <mergeCell ref="BI58:BU58"/>
    <mergeCell ref="CA58:CB58"/>
    <mergeCell ref="CE58:CQ58"/>
    <mergeCell ref="CP47:CQ48"/>
    <mergeCell ref="BE49:BF49"/>
    <mergeCell ref="BI49:BU49"/>
    <mergeCell ref="CA49:CB49"/>
    <mergeCell ref="CE49:CQ49"/>
    <mergeCell ref="BF55:BK55"/>
    <mergeCell ref="BV47:BX48"/>
    <mergeCell ref="CM47:CO48"/>
    <mergeCell ref="BF46:BK46"/>
    <mergeCell ref="AQ48:AQ49"/>
    <mergeCell ref="AJ39:AJ40"/>
    <mergeCell ref="AK39:AK40"/>
    <mergeCell ref="AM39:AM40"/>
    <mergeCell ref="BE40:BF40"/>
    <mergeCell ref="BI40:BU40"/>
    <mergeCell ref="BT47:BU48"/>
    <mergeCell ref="BA38:BC38"/>
    <mergeCell ref="BA47:BC47"/>
    <mergeCell ref="AQ42:AQ43"/>
    <mergeCell ref="AD37:AD38"/>
    <mergeCell ref="CP29:CQ30"/>
    <mergeCell ref="BF37:BK37"/>
    <mergeCell ref="BT38:BU39"/>
    <mergeCell ref="BV38:BX39"/>
    <mergeCell ref="CM38:CO39"/>
    <mergeCell ref="CP38:CQ39"/>
    <mergeCell ref="BI31:BU31"/>
    <mergeCell ref="CA31:CB31"/>
    <mergeCell ref="CE31:CQ31"/>
    <mergeCell ref="BV29:BX30"/>
    <mergeCell ref="CM29:CO30"/>
    <mergeCell ref="BE31:BF31"/>
    <mergeCell ref="BT29:BU30"/>
    <mergeCell ref="AQ36:AQ37"/>
    <mergeCell ref="R39:R40"/>
    <mergeCell ref="CA40:CB40"/>
    <mergeCell ref="CE40:CQ40"/>
    <mergeCell ref="AQ40:AQ41"/>
    <mergeCell ref="AC35:AC36"/>
    <mergeCell ref="AD35:AD36"/>
    <mergeCell ref="AE35:AE36"/>
    <mergeCell ref="AG37:AG38"/>
    <mergeCell ref="AH37:AH38"/>
    <mergeCell ref="AF35:AF36"/>
    <mergeCell ref="AG39:AG40"/>
    <mergeCell ref="AN39:AN40"/>
    <mergeCell ref="AO39:AO40"/>
    <mergeCell ref="AP39:AP40"/>
    <mergeCell ref="AI37:AI38"/>
    <mergeCell ref="AJ37:AJ38"/>
    <mergeCell ref="AK37:AK38"/>
    <mergeCell ref="AM37:AM38"/>
    <mergeCell ref="AN37:AN38"/>
    <mergeCell ref="AO37:AO38"/>
    <mergeCell ref="AG35:AG36"/>
    <mergeCell ref="AH35:AH36"/>
    <mergeCell ref="AP37:AP38"/>
    <mergeCell ref="AC37:AC38"/>
    <mergeCell ref="Z35:Z36"/>
    <mergeCell ref="W33:W34"/>
    <mergeCell ref="X33:X34"/>
    <mergeCell ref="S35:S36"/>
    <mergeCell ref="T35:T36"/>
    <mergeCell ref="U35:U36"/>
    <mergeCell ref="V35:V36"/>
    <mergeCell ref="W35:Y36"/>
    <mergeCell ref="Y33:Y34"/>
    <mergeCell ref="Z33:Z34"/>
    <mergeCell ref="S39:S40"/>
    <mergeCell ref="T39:T40"/>
    <mergeCell ref="U39:U40"/>
    <mergeCell ref="V39:V40"/>
    <mergeCell ref="W39:W40"/>
    <mergeCell ref="R33:R34"/>
    <mergeCell ref="AF22:AF23"/>
    <mergeCell ref="BA29:BC29"/>
    <mergeCell ref="AM35:AM36"/>
    <mergeCell ref="AN35:AN36"/>
    <mergeCell ref="AE37:AE38"/>
    <mergeCell ref="S33:S34"/>
    <mergeCell ref="T33:V34"/>
    <mergeCell ref="R35:R36"/>
    <mergeCell ref="Y39:Y40"/>
    <mergeCell ref="Z39:Z40"/>
    <mergeCell ref="AA39:AA40"/>
    <mergeCell ref="AB39:AB40"/>
    <mergeCell ref="AH39:AH40"/>
    <mergeCell ref="AI39:AI40"/>
    <mergeCell ref="AC39:AE40"/>
    <mergeCell ref="AF39:AF40"/>
    <mergeCell ref="AB35:AB36"/>
    <mergeCell ref="X39:X40"/>
    <mergeCell ref="BF28:BK28"/>
    <mergeCell ref="R31:S32"/>
    <mergeCell ref="T31:V31"/>
    <mergeCell ref="W31:Y31"/>
    <mergeCell ref="Z31:AB31"/>
    <mergeCell ref="AC31:AE31"/>
    <mergeCell ref="AO24:AO25"/>
    <mergeCell ref="AA33:AA34"/>
    <mergeCell ref="AB33:AB34"/>
    <mergeCell ref="AC33:AC34"/>
    <mergeCell ref="AD33:AD34"/>
    <mergeCell ref="AM24:AM25"/>
    <mergeCell ref="AN24:AN25"/>
    <mergeCell ref="AF31:AH32"/>
    <mergeCell ref="T32:V32"/>
    <mergeCell ref="W32:Y32"/>
    <mergeCell ref="Z32:AB32"/>
    <mergeCell ref="AA24:AA25"/>
    <mergeCell ref="AB24:AB25"/>
    <mergeCell ref="AO33:AO34"/>
    <mergeCell ref="AP33:AP34"/>
    <mergeCell ref="AM33:AM34"/>
    <mergeCell ref="AN33:AN34"/>
    <mergeCell ref="W26:W27"/>
    <mergeCell ref="AG22:AG23"/>
    <mergeCell ref="AH22:AH23"/>
    <mergeCell ref="AI22:AI23"/>
    <mergeCell ref="AJ22:AJ23"/>
    <mergeCell ref="AK22:AK23"/>
    <mergeCell ref="AJ26:AJ27"/>
    <mergeCell ref="AK26:AK27"/>
    <mergeCell ref="AI31:AI32"/>
    <mergeCell ref="AJ31:AJ32"/>
    <mergeCell ref="AP24:AP25"/>
    <mergeCell ref="AQ26:AQ27"/>
    <mergeCell ref="AM26:AM27"/>
    <mergeCell ref="AN26:AN27"/>
    <mergeCell ref="AO26:AO27"/>
    <mergeCell ref="AP26:AP27"/>
    <mergeCell ref="CP20:CQ21"/>
    <mergeCell ref="R37:R38"/>
    <mergeCell ref="S37:S38"/>
    <mergeCell ref="T37:T38"/>
    <mergeCell ref="U37:U38"/>
    <mergeCell ref="V37:V38"/>
    <mergeCell ref="W37:W38"/>
    <mergeCell ref="X37:X38"/>
    <mergeCell ref="Y37:Y38"/>
    <mergeCell ref="Z37:AB38"/>
    <mergeCell ref="AF33:AF34"/>
    <mergeCell ref="AG33:AG34"/>
    <mergeCell ref="AH33:AH34"/>
    <mergeCell ref="AI33:AI34"/>
    <mergeCell ref="AJ33:AJ34"/>
    <mergeCell ref="AA35:AA36"/>
    <mergeCell ref="AI35:AI36"/>
    <mergeCell ref="AC32:AE32"/>
    <mergeCell ref="CE22:CQ22"/>
    <mergeCell ref="CA22:CB22"/>
    <mergeCell ref="AE33:AE34"/>
    <mergeCell ref="BT20:BU21"/>
    <mergeCell ref="BV20:BX21"/>
    <mergeCell ref="CM20:CO21"/>
    <mergeCell ref="R11:S12"/>
    <mergeCell ref="T11:V11"/>
    <mergeCell ref="W11:Y11"/>
    <mergeCell ref="Z11:AB11"/>
    <mergeCell ref="AC11:AE11"/>
    <mergeCell ref="AM15:AM16"/>
    <mergeCell ref="AN15:AN16"/>
    <mergeCell ref="AO15:AO16"/>
    <mergeCell ref="AP15:AP16"/>
    <mergeCell ref="AB15:AB16"/>
    <mergeCell ref="AK15:AK16"/>
    <mergeCell ref="T12:V12"/>
    <mergeCell ref="W12:Y12"/>
    <mergeCell ref="Z12:AB12"/>
    <mergeCell ref="AC12:AE12"/>
    <mergeCell ref="Z15:Z16"/>
    <mergeCell ref="AA15:AA16"/>
    <mergeCell ref="AC15:AC16"/>
    <mergeCell ref="R13:R14"/>
    <mergeCell ref="S13:S14"/>
    <mergeCell ref="CP11:CQ12"/>
    <mergeCell ref="BE13:BF13"/>
    <mergeCell ref="BI13:BU13"/>
    <mergeCell ref="CE13:CQ13"/>
    <mergeCell ref="AF11:AH12"/>
    <mergeCell ref="CM11:CO12"/>
    <mergeCell ref="BT11:BU12"/>
    <mergeCell ref="BV11:BX12"/>
    <mergeCell ref="AM13:AM14"/>
    <mergeCell ref="CA13:CB13"/>
    <mergeCell ref="AN13:AN14"/>
    <mergeCell ref="AO13:AO14"/>
    <mergeCell ref="AP13:AP14"/>
    <mergeCell ref="AI11:AI12"/>
    <mergeCell ref="AJ11:AJ12"/>
    <mergeCell ref="AK11:AK12"/>
    <mergeCell ref="AQ10:AQ11"/>
    <mergeCell ref="AJ13:AJ14"/>
    <mergeCell ref="AK13:AK14"/>
    <mergeCell ref="AF13:AF14"/>
    <mergeCell ref="AG13:AG14"/>
    <mergeCell ref="AH13:AH14"/>
    <mergeCell ref="AI13:AI14"/>
    <mergeCell ref="AI6:AI7"/>
    <mergeCell ref="AJ6:AJ7"/>
    <mergeCell ref="AK6:AK7"/>
    <mergeCell ref="AJ8:AJ9"/>
    <mergeCell ref="AK8:AK9"/>
    <mergeCell ref="AM8:AM9"/>
    <mergeCell ref="AN8:AN9"/>
    <mergeCell ref="BA11:BC11"/>
    <mergeCell ref="AQ12:AQ13"/>
    <mergeCell ref="BF19:BK19"/>
    <mergeCell ref="AM22:AM23"/>
    <mergeCell ref="AN22:AN23"/>
    <mergeCell ref="AO22:AO23"/>
    <mergeCell ref="AI20:AI21"/>
    <mergeCell ref="AJ20:AJ21"/>
    <mergeCell ref="AK20:AK21"/>
    <mergeCell ref="AK17:AK18"/>
    <mergeCell ref="BA20:BC20"/>
    <mergeCell ref="AM17:AM18"/>
    <mergeCell ref="AN17:AN18"/>
    <mergeCell ref="AO17:AO18"/>
    <mergeCell ref="AP17:AP18"/>
    <mergeCell ref="AQ18:AQ19"/>
    <mergeCell ref="AQ20:AQ21"/>
    <mergeCell ref="BI22:BU22"/>
    <mergeCell ref="BE22:BF22"/>
    <mergeCell ref="AP22:AP23"/>
    <mergeCell ref="AQ22:AQ23"/>
    <mergeCell ref="AD8:AD9"/>
    <mergeCell ref="AE8:AE9"/>
    <mergeCell ref="AF6:AF7"/>
    <mergeCell ref="AG6:AG7"/>
    <mergeCell ref="AH6:AH7"/>
    <mergeCell ref="AF8:AF9"/>
    <mergeCell ref="AG8:AG9"/>
    <mergeCell ref="AC6:AC7"/>
    <mergeCell ref="AD6:AD7"/>
    <mergeCell ref="AE6:AE7"/>
    <mergeCell ref="R6:R7"/>
    <mergeCell ref="S6:S7"/>
    <mergeCell ref="T6:T7"/>
    <mergeCell ref="U6:U7"/>
    <mergeCell ref="BF10:BK10"/>
    <mergeCell ref="AQ8:AQ9"/>
    <mergeCell ref="AO8:AO9"/>
    <mergeCell ref="AP8:AP9"/>
    <mergeCell ref="AH8:AH9"/>
    <mergeCell ref="AI8:AI9"/>
    <mergeCell ref="W8:W9"/>
    <mergeCell ref="X8:X9"/>
    <mergeCell ref="Y8:Y9"/>
    <mergeCell ref="Z6:Z7"/>
    <mergeCell ref="V6:V7"/>
    <mergeCell ref="W6:Y7"/>
    <mergeCell ref="AN6:AN7"/>
    <mergeCell ref="AO6:AO7"/>
    <mergeCell ref="AP6:AP7"/>
    <mergeCell ref="AQ6:AQ7"/>
    <mergeCell ref="AM6:AM7"/>
    <mergeCell ref="R8:R9"/>
    <mergeCell ref="S8:S9"/>
    <mergeCell ref="T8:T9"/>
    <mergeCell ref="U8:U9"/>
    <mergeCell ref="V8:V9"/>
    <mergeCell ref="AB4:AB5"/>
    <mergeCell ref="CE4:CQ4"/>
    <mergeCell ref="AM4:AM5"/>
    <mergeCell ref="AN4:AN5"/>
    <mergeCell ref="AO4:AO5"/>
    <mergeCell ref="AP4:AP5"/>
    <mergeCell ref="AQ4:AQ5"/>
    <mergeCell ref="AJ4:AJ5"/>
    <mergeCell ref="AK4:AK5"/>
    <mergeCell ref="AD4:AD5"/>
    <mergeCell ref="AE4:AE5"/>
    <mergeCell ref="BE4:BF4"/>
    <mergeCell ref="BI4:BU4"/>
    <mergeCell ref="CA4:CB4"/>
    <mergeCell ref="AF4:AF5"/>
    <mergeCell ref="AG4:AG5"/>
    <mergeCell ref="AH4:AH5"/>
    <mergeCell ref="AI4:AI5"/>
    <mergeCell ref="AA6:AA7"/>
    <mergeCell ref="AB6:AB7"/>
    <mergeCell ref="Z8:AB9"/>
    <mergeCell ref="AC8:AC9"/>
    <mergeCell ref="R4:R5"/>
    <mergeCell ref="S4:S5"/>
    <mergeCell ref="T4:V5"/>
    <mergeCell ref="W4:W5"/>
    <mergeCell ref="X4:X5"/>
    <mergeCell ref="Y4:Y5"/>
    <mergeCell ref="Z4:Z5"/>
    <mergeCell ref="AA4:AA5"/>
    <mergeCell ref="AC4:AC5"/>
    <mergeCell ref="BF1:BK1"/>
    <mergeCell ref="R2:S3"/>
    <mergeCell ref="T2:V2"/>
    <mergeCell ref="W2:Y2"/>
    <mergeCell ref="Z2:AB2"/>
    <mergeCell ref="AC2:AE2"/>
    <mergeCell ref="AF2:AH3"/>
    <mergeCell ref="AI2:AI3"/>
    <mergeCell ref="AJ2:AJ3"/>
    <mergeCell ref="BA2:BC2"/>
    <mergeCell ref="CP2:CQ3"/>
    <mergeCell ref="T3:V3"/>
    <mergeCell ref="W3:Y3"/>
    <mergeCell ref="Z3:AB3"/>
    <mergeCell ref="AC3:AE3"/>
    <mergeCell ref="AK2:AK3"/>
    <mergeCell ref="BT2:BU3"/>
    <mergeCell ref="BV2:BX3"/>
    <mergeCell ref="CM2:CO3"/>
  </mergeCells>
  <conditionalFormatting sqref="T2:T3 V2:W3 Y2:Z3 AE2:AE3 AB2:AC7 AE4:AF29 T6:T41 Y11:Z12 AB11:AC16 V11:W41 Y20:Z21 AB20:AC25 AB30:AB34 Y31:Z41 AH4:AH41 AF30:AF41 V6:V10 W8:W10 Y8:Y10 Y13:Y19 Y22:Y30 Z27:Z30 AB28:AC29 AB39:AB41 W4:W5 Y4:Y5 Z4:Z7 AK4:AK34 AI4:AI40 AC8:AC10 Z13:Z16 AC17:AC19 Z22:Z25 AC26:AC27 AB27 AB35:AC38 AE35:AE40 AC39:AC40">
    <cfRule type="expression" dxfId="5" priority="6">
      <formula>T2=0</formula>
    </cfRule>
  </conditionalFormatting>
  <conditionalFormatting sqref="T6:T9 V6:V9 W8:W9 Y8:Y9 T15:T18 V15:V18 W17:W18 Y17:Y18 V24:V27 T24:T29 W26:W27 Y26:Y29 V28:W29 Z28:Z29 AB28:AB29 V35:V38 T35:T40 W37:W38 Y37:Y38 V39:W40 Y39:Z40 AB39:AB40">
    <cfRule type="cellIs" dxfId="4" priority="3" operator="equal">
      <formula>0</formula>
    </cfRule>
  </conditionalFormatting>
  <conditionalFormatting sqref="T3:AB3 S4:S9 T12:AB12 S13:S18 T21:AB21 S22:S29 T32:AB32 S33:S38">
    <cfRule type="cellIs" dxfId="3" priority="2" operator="equal">
      <formula>0</formula>
    </cfRule>
  </conditionalFormatting>
  <conditionalFormatting sqref="T3:AE3 S4:S40 T12:AE12 T21:AE21 T32:AE32">
    <cfRule type="expression" dxfId="2" priority="5">
      <formula>S3=0</formula>
    </cfRule>
  </conditionalFormatting>
  <conditionalFormatting sqref="AC22:AC27 AE22:AE27 AC33:AC38 AE33:AE38">
    <cfRule type="cellIs" dxfId="1" priority="1" operator="equal">
      <formula>0</formula>
    </cfRule>
  </conditionalFormatting>
  <conditionalFormatting sqref="AF4:AF9 AH4:AH9 AF13:AF18 AH13:AH18 AF22:AF29 AH22:AH29 AF33:AF40 AH33:AH40">
    <cfRule type="cellIs" dxfId="0" priority="4"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5</vt:i4>
      </vt:variant>
      <vt:variant>
        <vt:lpstr>Pojmenované oblasti</vt:lpstr>
      </vt:variant>
      <vt:variant>
        <vt:i4>5</vt:i4>
      </vt:variant>
    </vt:vector>
  </HeadingPairs>
  <TitlesOfParts>
    <vt:vector size="10" baseType="lpstr">
      <vt:lpstr>Týmy</vt:lpstr>
      <vt:lpstr>1.-2.třída</vt:lpstr>
      <vt:lpstr>3.-4.třída</vt:lpstr>
      <vt:lpstr>5.-6.třída</vt:lpstr>
      <vt:lpstr>7.-9.třída</vt:lpstr>
      <vt:lpstr>'1.-2.třída'!Oblast_tisku</vt:lpstr>
      <vt:lpstr>'3.-4.třída'!Oblast_tisku</vt:lpstr>
      <vt:lpstr>'5.-6.třída'!Oblast_tisku</vt:lpstr>
      <vt:lpstr>'7.-9.třída'!Oblast_tisku</vt:lpstr>
      <vt:lpstr>Týmy!Oblast_tisku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dc:creator>
  <cp:lastModifiedBy>Jiří Tuček</cp:lastModifiedBy>
  <cp:lastPrinted>2026-06-15T22:59:47Z</cp:lastPrinted>
  <dcterms:created xsi:type="dcterms:W3CDTF">2016-04-29T14:16:03Z</dcterms:created>
  <dcterms:modified xsi:type="dcterms:W3CDTF">2026-06-16T17:31:55Z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3df4a01-e45e-4bd3-b3b9-812c25731126_Enabled">
    <vt:lpwstr>true</vt:lpwstr>
  </property>
  <property fmtid="{D5CDD505-2E9C-101B-9397-08002B2CF9AE}" pid="3" name="MSIP_Label_c3df4a01-e45e-4bd3-b3b9-812c25731126_SetDate">
    <vt:lpwstr>2024-05-15T08:26:49Z</vt:lpwstr>
  </property>
  <property fmtid="{D5CDD505-2E9C-101B-9397-08002B2CF9AE}" pid="4" name="MSIP_Label_c3df4a01-e45e-4bd3-b3b9-812c25731126_Method">
    <vt:lpwstr>Standard</vt:lpwstr>
  </property>
  <property fmtid="{D5CDD505-2E9C-101B-9397-08002B2CF9AE}" pid="5" name="MSIP_Label_c3df4a01-e45e-4bd3-b3b9-812c25731126_Name">
    <vt:lpwstr>Internal Use</vt:lpwstr>
  </property>
  <property fmtid="{D5CDD505-2E9C-101B-9397-08002B2CF9AE}" pid="6" name="MSIP_Label_c3df4a01-e45e-4bd3-b3b9-812c25731126_SiteId">
    <vt:lpwstr>673474f6-cca3-4b72-a547-c19bd70e77cd</vt:lpwstr>
  </property>
  <property fmtid="{D5CDD505-2E9C-101B-9397-08002B2CF9AE}" pid="7" name="MSIP_Label_c3df4a01-e45e-4bd3-b3b9-812c25731126_ActionId">
    <vt:lpwstr>99bba53f-00fc-46ce-9623-76341164bede</vt:lpwstr>
  </property>
  <property fmtid="{D5CDD505-2E9C-101B-9397-08002B2CF9AE}" pid="8" name="MSIP_Label_c3df4a01-e45e-4bd3-b3b9-812c25731126_ContentBits">
    <vt:lpwstr>2</vt:lpwstr>
  </property>
</Properties>
</file>